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tables/table9.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tables/table10.xml" ContentType="application/vnd.openxmlformats-officedocument.spreadsheetml.table+xml"/>
  <Override PartName="/xl/comments9.xml" ContentType="application/vnd.openxmlformats-officedocument.spreadsheetml.comments+xml"/>
  <Override PartName="/xl/threadedComments/threadedComment8.xml" ContentType="application/vnd.ms-excel.threadedcomments+xml"/>
  <Override PartName="/xl/tables/table11.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tables/table12.xml" ContentType="application/vnd.openxmlformats-officedocument.spreadsheetml.table+xml"/>
  <Override PartName="/xl/comments11.xml" ContentType="application/vnd.openxmlformats-officedocument.spreadsheetml.comments+xml"/>
  <Override PartName="/xl/threadedComments/threadedComment10.xml" ContentType="application/vnd.ms-excel.threadedcomments+xml"/>
  <Override PartName="/xl/tables/table13.xml" ContentType="application/vnd.openxmlformats-officedocument.spreadsheetml.table+xml"/>
  <Override PartName="/xl/comments12.xml" ContentType="application/vnd.openxmlformats-officedocument.spreadsheetml.comments+xml"/>
  <Override PartName="/xl/threadedComments/threadedComment11.xml" ContentType="application/vnd.ms-excel.threadedcomments+xml"/>
  <Override PartName="/xl/tables/table14.xml" ContentType="application/vnd.openxmlformats-officedocument.spreadsheetml.table+xml"/>
  <Override PartName="/xl/comments13.xml" ContentType="application/vnd.openxmlformats-officedocument.spreadsheetml.comments+xml"/>
  <Override PartName="/xl/threadedComments/threadedComment12.xml" ContentType="application/vnd.ms-excel.threadedcomments+xml"/>
  <Override PartName="/xl/tables/table15.xml" ContentType="application/vnd.openxmlformats-officedocument.spreadsheetml.table+xml"/>
  <Override PartName="/xl/comments14.xml" ContentType="application/vnd.openxmlformats-officedocument.spreadsheetml.comments+xml"/>
  <Override PartName="/xl/threadedComments/threadedComment13.xml" ContentType="application/vnd.ms-excel.threadedcomments+xml"/>
  <Override PartName="/xl/tables/table16.xml" ContentType="application/vnd.openxmlformats-officedocument.spreadsheetml.table+xml"/>
  <Override PartName="/xl/comments15.xml" ContentType="application/vnd.openxmlformats-officedocument.spreadsheetml.comments+xml"/>
  <Override PartName="/xl/threadedComments/threadedComment14.xml" ContentType="application/vnd.ms-excel.threadedcomments+xml"/>
  <Override PartName="/xl/tables/table17.xml" ContentType="application/vnd.openxmlformats-officedocument.spreadsheetml.table+xml"/>
  <Override PartName="/xl/comments16.xml" ContentType="application/vnd.openxmlformats-officedocument.spreadsheetml.comments+xml"/>
  <Override PartName="/xl/threadedComments/threadedComment15.xml" ContentType="application/vnd.ms-excel.threadedcomments+xml"/>
  <Override PartName="/xl/tables/table18.xml" ContentType="application/vnd.openxmlformats-officedocument.spreadsheetml.table+xml"/>
  <Override PartName="/xl/comments17.xml" ContentType="application/vnd.openxmlformats-officedocument.spreadsheetml.comments+xml"/>
  <Override PartName="/xl/threadedComments/threadedComment16.xml" ContentType="application/vnd.ms-excel.threadedcomments+xml"/>
  <Override PartName="/xl/tables/table19.xml" ContentType="application/vnd.openxmlformats-officedocument.spreadsheetml.table+xml"/>
  <Override PartName="/xl/comments18.xml" ContentType="application/vnd.openxmlformats-officedocument.spreadsheetml.comments+xml"/>
  <Override PartName="/xl/threadedComments/threadedComment17.xml" ContentType="application/vnd.ms-excel.threadedcomments+xml"/>
  <Override PartName="/xl/tables/table20.xml" ContentType="application/vnd.openxmlformats-officedocument.spreadsheetml.table+xml"/>
  <Override PartName="/xl/comments19.xml" ContentType="application/vnd.openxmlformats-officedocument.spreadsheetml.comments+xml"/>
  <Override PartName="/xl/threadedComments/threadedComment18.xml" ContentType="application/vnd.ms-excel.threadedcomments+xml"/>
  <Override PartName="/xl/tables/table21.xml" ContentType="application/vnd.openxmlformats-officedocument.spreadsheetml.table+xml"/>
  <Override PartName="/xl/comments20.xml" ContentType="application/vnd.openxmlformats-officedocument.spreadsheetml.comments+xml"/>
  <Override PartName="/xl/threadedComments/threadedComment19.xml" ContentType="application/vnd.ms-excel.threadedcomments+xml"/>
  <Override PartName="/xl/tables/table22.xml" ContentType="application/vnd.openxmlformats-officedocument.spreadsheetml.table+xml"/>
  <Override PartName="/xl/comments21.xml" ContentType="application/vnd.openxmlformats-officedocument.spreadsheetml.comments+xml"/>
  <Override PartName="/xl/threadedComments/threadedComment20.xml" ContentType="application/vnd.ms-excel.threadedcomments+xml"/>
  <Override PartName="/xl/tables/table23.xml" ContentType="application/vnd.openxmlformats-officedocument.spreadsheetml.table+xml"/>
  <Override PartName="/xl/comments22.xml" ContentType="application/vnd.openxmlformats-officedocument.spreadsheetml.comments+xml"/>
  <Override PartName="/xl/threadedComments/threadedComment21.xml" ContentType="application/vnd.ms-excel.threaded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omments23.xml" ContentType="application/vnd.openxmlformats-officedocument.spreadsheetml.comments+xml"/>
  <Override PartName="/xl/tables/table36.xml" ContentType="application/vnd.openxmlformats-officedocument.spreadsheetml.table+xml"/>
  <Override PartName="/xl/comments24.xml" ContentType="application/vnd.openxmlformats-officedocument.spreadsheetml.comments+xml"/>
  <Override PartName="/xl/threadedComments/threadedComment22.xml" ContentType="application/vnd.ms-excel.threadedcomments+xml"/>
  <Override PartName="/xl/tables/table37.xml" ContentType="application/vnd.openxmlformats-officedocument.spreadsheetml.table+xml"/>
  <Override PartName="/xl/tables/table38.xml" ContentType="application/vnd.openxmlformats-officedocument.spreadsheetml.table+xml"/>
  <Override PartName="/xl/comments25.xml" ContentType="application/vnd.openxmlformats-officedocument.spreadsheetml.comments+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omments26.xml" ContentType="application/vnd.openxmlformats-officedocument.spreadsheetml.comments+xml"/>
  <Override PartName="/xl/threadedComments/threadedComment23.xml" ContentType="application/vnd.ms-excel.threadedcomments+xml"/>
  <Override PartName="/xl/tables/table42.xml" ContentType="application/vnd.openxmlformats-officedocument.spreadsheetml.table+xml"/>
  <Override PartName="/xl/tables/table43.xml" ContentType="application/vnd.openxmlformats-officedocument.spreadsheetml.table+xml"/>
  <Override PartName="/xl/comments27.xml" ContentType="application/vnd.openxmlformats-officedocument.spreadsheetml.comments+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namedSheetViews/namedSheetView2.xml" ContentType="application/vnd.ms-excel.namedsheetviews+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comments28.xml" ContentType="application/vnd.openxmlformats-officedocument.spreadsheetml.comments+xml"/>
  <Override PartName="/xl/tables/table52.xml" ContentType="application/vnd.openxmlformats-officedocument.spreadsheetml.table+xml"/>
  <Override PartName="/xl/comments29.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0.xml" ContentType="application/vnd.openxmlformats-officedocument.spreadsheetml.comments+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comments31.xml" ContentType="application/vnd.openxmlformats-officedocument.spreadsheetml.comments+xml"/>
  <Override PartName="/xl/namedSheetViews/namedSheetView3.xml" ContentType="application/vnd.ms-excel.namedsheetviews+xml"/>
  <Override PartName="/xl/tables/table69.xml" ContentType="application/vnd.openxmlformats-officedocument.spreadsheetml.table+xml"/>
  <Override PartName="/xl/tables/table70.xml" ContentType="application/vnd.openxmlformats-officedocument.spreadsheetml.table+xml"/>
  <Override PartName="/xl/comments32.xml" ContentType="application/vnd.openxmlformats-officedocument.spreadsheetml.comments+xml"/>
  <Override PartName="/xl/threadedComments/threadedComment24.xml" ContentType="application/vnd.ms-excel.threadedcomments+xml"/>
  <Override PartName="/xl/tables/table71.xml" ContentType="application/vnd.openxmlformats-officedocument.spreadsheetml.table+xml"/>
  <Override PartName="/xl/comments33.xml" ContentType="application/vnd.openxmlformats-officedocument.spreadsheetml.comments+xml"/>
  <Override PartName="/xl/threadedComments/threadedComment25.xml" ContentType="application/vnd.ms-excel.threadedcomments+xml"/>
  <Override PartName="/xl/tables/table72.xml" ContentType="application/vnd.openxmlformats-officedocument.spreadsheetml.table+xml"/>
  <Override PartName="/xl/comments34.xml" ContentType="application/vnd.openxmlformats-officedocument.spreadsheetml.comments+xml"/>
  <Override PartName="/xl/threadedComments/threadedComment26.xml" ContentType="application/vnd.ms-excel.threadedcomments+xml"/>
  <Override PartName="/xl/tables/table73.xml" ContentType="application/vnd.openxmlformats-officedocument.spreadsheetml.table+xml"/>
  <Override PartName="/xl/tables/table74.xml" ContentType="application/vnd.openxmlformats-officedocument.spreadsheetml.table+xml"/>
  <Override PartName="/xl/comments35.xml" ContentType="application/vnd.openxmlformats-officedocument.spreadsheetml.comments+xml"/>
  <Override PartName="/xl/threadedComments/threadedComment27.xml" ContentType="application/vnd.ms-excel.threadedcomments+xml"/>
  <Override PartName="/xl/tables/table75.xml" ContentType="application/vnd.openxmlformats-officedocument.spreadsheetml.table+xml"/>
  <Override PartName="/xl/comments36.xml" ContentType="application/vnd.openxmlformats-officedocument.spreadsheetml.comments+xml"/>
  <Override PartName="/xl/threadedComments/threadedComment28.xml" ContentType="application/vnd.ms-excel.threadedcomments+xml"/>
  <Override PartName="/xl/tables/table76.xml" ContentType="application/vnd.openxmlformats-officedocument.spreadsheetml.table+xml"/>
  <Override PartName="/xl/comments37.xml" ContentType="application/vnd.openxmlformats-officedocument.spreadsheetml.comments+xml"/>
  <Override PartName="/xl/threadedComments/threadedComment29.xml" ContentType="application/vnd.ms-excel.threadedcomments+xml"/>
  <Override PartName="/xl/comments38.xml" ContentType="application/vnd.openxmlformats-officedocument.spreadsheetml.comments+xml"/>
  <Override PartName="/xl/threadedComments/threadedComment30.xml" ContentType="application/vnd.ms-excel.threadedcomments+xml"/>
  <Override PartName="/xl/comments39.xml" ContentType="application/vnd.openxmlformats-officedocument.spreadsheetml.comments+xml"/>
  <Override PartName="/xl/threadedComments/threadedComment31.xml" ContentType="application/vnd.ms-excel.threadedcomments+xml"/>
  <Override PartName="/xl/tables/table77.xml" ContentType="application/vnd.openxmlformats-officedocument.spreadsheetml.table+xml"/>
  <Override PartName="/xl/comments40.xml" ContentType="application/vnd.openxmlformats-officedocument.spreadsheetml.comments+xml"/>
  <Override PartName="/xl/threadedComments/threadedComment32.xml" ContentType="application/vnd.ms-excel.threadedcomments+xml"/>
  <Override PartName="/xl/tables/table78.xml" ContentType="application/vnd.openxmlformats-officedocument.spreadsheetml.table+xml"/>
  <Override PartName="/xl/comments41.xml" ContentType="application/vnd.openxmlformats-officedocument.spreadsheetml.comments+xml"/>
  <Override PartName="/xl/threadedComments/threadedComment33.xml" ContentType="application/vnd.ms-excel.threadedcomments+xml"/>
  <Override PartName="/xl/comments42.xml" ContentType="application/vnd.openxmlformats-officedocument.spreadsheetml.comments+xml"/>
  <Override PartName="/xl/threadedComments/threadedComment34.xml" ContentType="application/vnd.ms-excel.threadedcomments+xml"/>
  <Override PartName="/xl/comments43.xml" ContentType="application/vnd.openxmlformats-officedocument.spreadsheetml.comments+xml"/>
  <Override PartName="/xl/threadedComments/threadedComment35.xml" ContentType="application/vnd.ms-excel.threadedcomments+xml"/>
  <Override PartName="/xl/comments44.xml" ContentType="application/vnd.openxmlformats-officedocument.spreadsheetml.comments+xml"/>
  <Override PartName="/xl/threadedComments/threadedComment36.xml" ContentType="application/vnd.ms-excel.threadedcomments+xml"/>
  <Override PartName="/xl/comments45.xml" ContentType="application/vnd.openxmlformats-officedocument.spreadsheetml.comments+xml"/>
  <Override PartName="/xl/threadedComments/threadedComment37.xml" ContentType="application/vnd.ms-excel.threadedcomments+xml"/>
  <Override PartName="/xl/drawings/drawing8.xml" ContentType="application/vnd.openxmlformats-officedocument.drawing+xml"/>
  <Override PartName="/xl/comments46.xml" ContentType="application/vnd.openxmlformats-officedocument.spreadsheetml.comments+xml"/>
  <Override PartName="/xl/threadedComments/threadedComment38.xml" ContentType="application/vnd.ms-excel.threadedcomments+xml"/>
  <Override PartName="/xl/tables/table79.xml" ContentType="application/vnd.openxmlformats-officedocument.spreadsheetml.table+xml"/>
  <Override PartName="/xl/comments47.xml" ContentType="application/vnd.openxmlformats-officedocument.spreadsheetml.comments+xml"/>
  <Override PartName="/xl/threadedComments/threadedComment39.xml" ContentType="application/vnd.ms-excel.threadedcomments+xml"/>
  <Override PartName="/xl/comments48.xml" ContentType="application/vnd.openxmlformats-officedocument.spreadsheetml.comments+xml"/>
  <Override PartName="/xl/threadedComments/threadedComment40.xml" ContentType="application/vnd.ms-excel.threadedcomments+xml"/>
  <Override PartName="/xl/comments49.xml" ContentType="application/vnd.openxmlformats-officedocument.spreadsheetml.comments+xml"/>
  <Override PartName="/xl/threadedComments/threadedComment41.xml" ContentType="application/vnd.ms-excel.threadedcomments+xml"/>
  <Override PartName="/xl/drawings/drawing9.xml" ContentType="application/vnd.openxmlformats-officedocument.drawing+xml"/>
  <Override PartName="/xl/comments50.xml" ContentType="application/vnd.openxmlformats-officedocument.spreadsheetml.comments+xml"/>
  <Override PartName="/xl/threadedComments/threadedComment42.xml" ContentType="application/vnd.ms-excel.threadedcomments+xml"/>
  <Override PartName="/xl/drawings/drawing10.xml" ContentType="application/vnd.openxmlformats-officedocument.drawing+xml"/>
  <Override PartName="/xl/comments51.xml" ContentType="application/vnd.openxmlformats-officedocument.spreadsheetml.comments+xml"/>
  <Override PartName="/xl/threadedComments/threadedComment43.xml" ContentType="application/vnd.ms-excel.threadedcomments+xml"/>
  <Override PartName="/xl/drawings/drawing11.xml" ContentType="application/vnd.openxmlformats-officedocument.drawing+xml"/>
  <Override PartName="/xl/comments52.xml" ContentType="application/vnd.openxmlformats-officedocument.spreadsheetml.comments+xml"/>
  <Override PartName="/xl/threadedComments/threadedComment44.xml" ContentType="application/vnd.ms-excel.threadedcomments+xml"/>
  <Override PartName="/xl/drawings/drawing12.xml" ContentType="application/vnd.openxmlformats-officedocument.drawing+xml"/>
  <Override PartName="/xl/comments53.xml" ContentType="application/vnd.openxmlformats-officedocument.spreadsheetml.comments+xml"/>
  <Override PartName="/xl/threadedComments/threadedComment45.xml" ContentType="application/vnd.ms-excel.threadedcomments+xml"/>
  <Override PartName="/xl/drawings/drawing13.xml" ContentType="application/vnd.openxmlformats-officedocument.drawing+xml"/>
  <Override PartName="/xl/comments54.xml" ContentType="application/vnd.openxmlformats-officedocument.spreadsheetml.comments+xml"/>
  <Override PartName="/xl/threadedComments/threadedComment46.xml" ContentType="application/vnd.ms-excel.threadedcomments+xml"/>
  <Override PartName="/xl/drawings/drawing14.xml" ContentType="application/vnd.openxmlformats-officedocument.drawing+xml"/>
  <Override PartName="/xl/comments55.xml" ContentType="application/vnd.openxmlformats-officedocument.spreadsheetml.comments+xml"/>
  <Override PartName="/xl/threadedComments/threadedComment47.xml" ContentType="application/vnd.ms-excel.threadedcomments+xml"/>
  <Override PartName="/xl/drawings/drawing15.xml" ContentType="application/vnd.openxmlformats-officedocument.drawing+xml"/>
  <Override PartName="/xl/comments56.xml" ContentType="application/vnd.openxmlformats-officedocument.spreadsheetml.comments+xml"/>
  <Override PartName="/xl/threadedComments/threadedComment48.xml" ContentType="application/vnd.ms-excel.threadedcomments+xml"/>
  <Override PartName="/xl/drawings/drawing16.xml" ContentType="application/vnd.openxmlformats-officedocument.drawing+xml"/>
  <Override PartName="/xl/comments57.xml" ContentType="application/vnd.openxmlformats-officedocument.spreadsheetml.comments+xml"/>
  <Override PartName="/xl/threadedComments/threadedComment49.xml" ContentType="application/vnd.ms-excel.threadedcomments+xml"/>
  <Override PartName="/xl/drawings/drawing17.xml" ContentType="application/vnd.openxmlformats-officedocument.drawing+xml"/>
  <Override PartName="/xl/comments58.xml" ContentType="application/vnd.openxmlformats-officedocument.spreadsheetml.comments+xml"/>
  <Override PartName="/xl/threadedComments/threadedComment50.xml" ContentType="application/vnd.ms-excel.threadedcomments+xml"/>
  <Override PartName="/xl/drawings/drawing18.xml" ContentType="application/vnd.openxmlformats-officedocument.drawing+xml"/>
  <Override PartName="/xl/comments59.xml" ContentType="application/vnd.openxmlformats-officedocument.spreadsheetml.comments+xml"/>
  <Override PartName="/xl/threadedComments/threadedComment51.xml" ContentType="application/vnd.ms-excel.threadedcomments+xml"/>
  <Override PartName="/xl/drawings/drawing19.xml" ContentType="application/vnd.openxmlformats-officedocument.drawing+xml"/>
  <Override PartName="/xl/comments60.xml" ContentType="application/vnd.openxmlformats-officedocument.spreadsheetml.comments+xml"/>
  <Override PartName="/xl/threadedComments/threadedComment52.xml" ContentType="application/vnd.ms-excel.threadedcomments+xml"/>
  <Override PartName="/xl/drawings/drawing20.xml" ContentType="application/vnd.openxmlformats-officedocument.drawing+xml"/>
  <Override PartName="/xl/comments61.xml" ContentType="application/vnd.openxmlformats-officedocument.spreadsheetml.comments+xml"/>
  <Override PartName="/xl/threadedComments/threadedComment53.xml" ContentType="application/vnd.ms-excel.threadedcomments+xml"/>
  <Override PartName="/xl/drawings/drawing21.xml" ContentType="application/vnd.openxmlformats-officedocument.drawing+xml"/>
  <Override PartName="/xl/comments62.xml" ContentType="application/vnd.openxmlformats-officedocument.spreadsheetml.comments+xml"/>
  <Override PartName="/xl/threadedComments/threadedComment54.xml" ContentType="application/vnd.ms-excel.threadedcomments+xml"/>
  <Override PartName="/xl/drawings/drawing22.xml" ContentType="application/vnd.openxmlformats-officedocument.drawing+xml"/>
  <Override PartName="/xl/comments63.xml" ContentType="application/vnd.openxmlformats-officedocument.spreadsheetml.comments+xml"/>
  <Override PartName="/xl/threadedComments/threadedComment55.xml" ContentType="application/vnd.ms-excel.threadedcomments+xml"/>
  <Override PartName="/xl/drawings/drawing23.xml" ContentType="application/vnd.openxmlformats-officedocument.drawing+xml"/>
  <Override PartName="/xl/comments64.xml" ContentType="application/vnd.openxmlformats-officedocument.spreadsheetml.comments+xml"/>
  <Override PartName="/xl/threadedComments/threadedComment56.xml" ContentType="application/vnd.ms-excel.threadedcomments+xml"/>
  <Override PartName="/xl/comments65.xml" ContentType="application/vnd.openxmlformats-officedocument.spreadsheetml.comments+xml"/>
  <Override PartName="/xl/threadedComments/threadedComment57.xml" ContentType="application/vnd.ms-excel.threadedcomments+xml"/>
  <Override PartName="/xl/drawings/drawing24.xml" ContentType="application/vnd.openxmlformats-officedocument.drawing+xml"/>
  <Override PartName="/xl/comments66.xml" ContentType="application/vnd.openxmlformats-officedocument.spreadsheetml.comments+xml"/>
  <Override PartName="/xl/threadedComments/threadedComment58.xml" ContentType="application/vnd.ms-excel.threadedcomments+xml"/>
  <Override PartName="/xl/drawings/drawing25.xml" ContentType="application/vnd.openxmlformats-officedocument.drawing+xml"/>
  <Override PartName="/xl/comments67.xml" ContentType="application/vnd.openxmlformats-officedocument.spreadsheetml.comments+xml"/>
  <Override PartName="/xl/threadedComments/threadedComment59.xml" ContentType="application/vnd.ms-excel.threadedcomments+xml"/>
  <Override PartName="/xl/drawings/drawing26.xml" ContentType="application/vnd.openxmlformats-officedocument.drawing+xml"/>
  <Override PartName="/xl/comments68.xml" ContentType="application/vnd.openxmlformats-officedocument.spreadsheetml.comments+xml"/>
  <Override PartName="/xl/threadedComments/threadedComment60.xml" ContentType="application/vnd.ms-excel.threadedcomments+xml"/>
  <Override PartName="/xl/drawings/drawing27.xml" ContentType="application/vnd.openxmlformats-officedocument.drawing+xml"/>
  <Override PartName="/xl/comments69.xml" ContentType="application/vnd.openxmlformats-officedocument.spreadsheetml.comments+xml"/>
  <Override PartName="/xl/threadedComments/threadedComment61.xml" ContentType="application/vnd.ms-excel.threadedcomments+xml"/>
  <Override PartName="/xl/drawings/drawing28.xml" ContentType="application/vnd.openxmlformats-officedocument.drawing+xml"/>
  <Override PartName="/xl/comments70.xml" ContentType="application/vnd.openxmlformats-officedocument.spreadsheetml.comments+xml"/>
  <Override PartName="/xl/threadedComments/threadedComment62.xml" ContentType="application/vnd.ms-excel.threadedcomments+xml"/>
  <Override PartName="/xl/drawings/drawing29.xml" ContentType="application/vnd.openxmlformats-officedocument.drawing+xml"/>
  <Override PartName="/xl/comments71.xml" ContentType="application/vnd.openxmlformats-officedocument.spreadsheetml.comments+xml"/>
  <Override PartName="/xl/threadedComments/threadedComment63.xml" ContentType="application/vnd.ms-excel.threadedcomments+xml"/>
  <Override PartName="/xl/drawings/drawing30.xml" ContentType="application/vnd.openxmlformats-officedocument.drawing+xml"/>
  <Override PartName="/xl/comments72.xml" ContentType="application/vnd.openxmlformats-officedocument.spreadsheetml.comments+xml"/>
  <Override PartName="/xl/threadedComments/threadedComment64.xml" ContentType="application/vnd.ms-excel.threadedcomments+xml"/>
  <Override PartName="/xl/drawings/drawing31.xml" ContentType="application/vnd.openxmlformats-officedocument.drawing+xml"/>
  <Override PartName="/xl/comments73.xml" ContentType="application/vnd.openxmlformats-officedocument.spreadsheetml.comments+xml"/>
  <Override PartName="/xl/threadedComments/threadedComment65.xml" ContentType="application/vnd.ms-excel.threadedcomments+xml"/>
  <Override PartName="/xl/drawings/drawing32.xml" ContentType="application/vnd.openxmlformats-officedocument.drawing+xml"/>
  <Override PartName="/xl/comments74.xml" ContentType="application/vnd.openxmlformats-officedocument.spreadsheetml.comments+xml"/>
  <Override PartName="/xl/threadedComments/threadedComment66.xml" ContentType="application/vnd.ms-excel.threadedcomments+xml"/>
  <Override PartName="/xl/drawings/drawing33.xml" ContentType="application/vnd.openxmlformats-officedocument.drawing+xml"/>
  <Override PartName="/xl/comments75.xml" ContentType="application/vnd.openxmlformats-officedocument.spreadsheetml.comments+xml"/>
  <Override PartName="/xl/threadedComments/threadedComment67.xml" ContentType="application/vnd.ms-excel.threadedcomments+xml"/>
  <Override PartName="/xl/drawings/drawing34.xml" ContentType="application/vnd.openxmlformats-officedocument.drawing+xml"/>
  <Override PartName="/xl/comments76.xml" ContentType="application/vnd.openxmlformats-officedocument.spreadsheetml.comments+xml"/>
  <Override PartName="/xl/threadedComments/threadedComment68.xml" ContentType="application/vnd.ms-excel.threadedcomments+xml"/>
  <Override PartName="/xl/comments77.xml" ContentType="application/vnd.openxmlformats-officedocument.spreadsheetml.comments+xml"/>
  <Override PartName="/xl/threadedComments/threadedComment69.xml" ContentType="application/vnd.ms-excel.threadedcomments+xml"/>
  <Override PartName="/xl/comments78.xml" ContentType="application/vnd.openxmlformats-officedocument.spreadsheetml.comments+xml"/>
  <Override PartName="/xl/threadedComments/threadedComment70.xml" ContentType="application/vnd.ms-excel.threadedcomments+xml"/>
  <Override PartName="/xl/comments79.xml" ContentType="application/vnd.openxmlformats-officedocument.spreadsheetml.comments+xml"/>
  <Override PartName="/xl/threadedComments/threadedComment71.xml" ContentType="application/vnd.ms-excel.threadedcomments+xml"/>
  <Override PartName="/xl/comments80.xml" ContentType="application/vnd.openxmlformats-officedocument.spreadsheetml.comments+xml"/>
  <Override PartName="/xl/threadedComments/threadedComment72.xml" ContentType="application/vnd.ms-excel.threadedcomments+xml"/>
  <Override PartName="/xl/comments81.xml" ContentType="application/vnd.openxmlformats-officedocument.spreadsheetml.comments+xml"/>
  <Override PartName="/xl/threadedComments/threadedComment73.xml" ContentType="application/vnd.ms-excel.threadedcomments+xml"/>
  <Override PartName="/xl/comments82.xml" ContentType="application/vnd.openxmlformats-officedocument.spreadsheetml.comments+xml"/>
  <Override PartName="/xl/threadedComments/threadedComment74.xml" ContentType="application/vnd.ms-excel.threadedcomments+xml"/>
  <Override PartName="/xl/comments83.xml" ContentType="application/vnd.openxmlformats-officedocument.spreadsheetml.comments+xml"/>
  <Override PartName="/xl/threadedComments/threadedComment75.xml" ContentType="application/vnd.ms-excel.threadedcomments+xml"/>
  <Override PartName="/xl/drawings/drawing35.xml" ContentType="application/vnd.openxmlformats-officedocument.drawing+xml"/>
  <Override PartName="/xl/comments84.xml" ContentType="application/vnd.openxmlformats-officedocument.spreadsheetml.comments+xml"/>
  <Override PartName="/xl/threadedComments/threadedComment76.xml" ContentType="application/vnd.ms-excel.threadedcomments+xml"/>
  <Override PartName="/xl/drawings/drawing36.xml" ContentType="application/vnd.openxmlformats-officedocument.drawing+xml"/>
  <Override PartName="/xl/comments85.xml" ContentType="application/vnd.openxmlformats-officedocument.spreadsheetml.comments+xml"/>
  <Override PartName="/xl/threadedComments/threadedComment77.xml" ContentType="application/vnd.ms-excel.threadedcomments+xml"/>
  <Override PartName="/xl/drawings/drawing37.xml" ContentType="application/vnd.openxmlformats-officedocument.drawing+xml"/>
  <Override PartName="/xl/comments86.xml" ContentType="application/vnd.openxmlformats-officedocument.spreadsheetml.comments+xml"/>
  <Override PartName="/xl/threadedComments/threadedComment78.xml" ContentType="application/vnd.ms-excel.threadedcomments+xml"/>
  <Override PartName="/xl/drawings/drawing38.xml" ContentType="application/vnd.openxmlformats-officedocument.drawing+xml"/>
  <Override PartName="/xl/comments87.xml" ContentType="application/vnd.openxmlformats-officedocument.spreadsheetml.comments+xml"/>
  <Override PartName="/xl/threadedComments/threadedComment79.xml" ContentType="application/vnd.ms-excel.threadedcomments+xml"/>
  <Override PartName="/xl/drawings/drawing39.xml" ContentType="application/vnd.openxmlformats-officedocument.drawing+xml"/>
  <Override PartName="/xl/comments88.xml" ContentType="application/vnd.openxmlformats-officedocument.spreadsheetml.comments+xml"/>
  <Override PartName="/xl/threadedComments/threadedComment80.xml" ContentType="application/vnd.ms-excel.threadedcomments+xml"/>
  <Override PartName="/xl/drawings/drawing40.xml" ContentType="application/vnd.openxmlformats-officedocument.drawing+xml"/>
  <Override PartName="/xl/comments89.xml" ContentType="application/vnd.openxmlformats-officedocument.spreadsheetml.comments+xml"/>
  <Override PartName="/xl/threadedComments/threadedComment81.xml" ContentType="application/vnd.ms-excel.threadedcomments+xml"/>
  <Override PartName="/xl/comments90.xml" ContentType="application/vnd.openxmlformats-officedocument.spreadsheetml.comments+xml"/>
  <Override PartName="/xl/threadedComments/threadedComment82.xml" ContentType="application/vnd.ms-excel.threadedcomments+xml"/>
  <Override PartName="/xl/drawings/drawing41.xml" ContentType="application/vnd.openxmlformats-officedocument.drawing+xml"/>
  <Override PartName="/xl/comments91.xml" ContentType="application/vnd.openxmlformats-officedocument.spreadsheetml.comments+xml"/>
  <Override PartName="/xl/threadedComments/threadedComment83.xml" ContentType="application/vnd.ms-excel.threadedcomments+xml"/>
  <Override PartName="/xl/drawings/drawing42.xml" ContentType="application/vnd.openxmlformats-officedocument.drawing+xml"/>
  <Override PartName="/xl/comments92.xml" ContentType="application/vnd.openxmlformats-officedocument.spreadsheetml.comments+xml"/>
  <Override PartName="/xl/threadedComments/threadedComment84.xml" ContentType="application/vnd.ms-excel.threadedcomments+xml"/>
  <Override PartName="/xl/drawings/drawing43.xml" ContentType="application/vnd.openxmlformats-officedocument.drawing+xml"/>
  <Override PartName="/xl/comments93.xml" ContentType="application/vnd.openxmlformats-officedocument.spreadsheetml.comments+xml"/>
  <Override PartName="/xl/threadedComments/threadedComment85.xml" ContentType="application/vnd.ms-excel.threadedcomments+xml"/>
  <Override PartName="/xl/drawings/drawing44.xml" ContentType="application/vnd.openxmlformats-officedocument.drawing+xml"/>
  <Override PartName="/xl/comments94.xml" ContentType="application/vnd.openxmlformats-officedocument.spreadsheetml.comments+xml"/>
  <Override PartName="/xl/threadedComments/threadedComment86.xml" ContentType="application/vnd.ms-excel.threadedcomments+xml"/>
  <Override PartName="/xl/comments95.xml" ContentType="application/vnd.openxmlformats-officedocument.spreadsheetml.comments+xml"/>
  <Override PartName="/xl/threadedComments/threadedComment87.xml" ContentType="application/vnd.ms-excel.threadedcomments+xml"/>
  <Override PartName="/xl/drawings/drawing45.xml" ContentType="application/vnd.openxmlformats-officedocument.drawing+xml"/>
  <Override PartName="/xl/comments96.xml" ContentType="application/vnd.openxmlformats-officedocument.spreadsheetml.comments+xml"/>
  <Override PartName="/xl/threadedComments/threadedComment88.xml" ContentType="application/vnd.ms-excel.threadedcomments+xml"/>
  <Override PartName="/xl/drawings/drawing46.xml" ContentType="application/vnd.openxmlformats-officedocument.drawing+xml"/>
  <Override PartName="/xl/comments97.xml" ContentType="application/vnd.openxmlformats-officedocument.spreadsheetml.comments+xml"/>
  <Override PartName="/xl/threadedComments/threadedComment8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updateLinks="always" defaultThemeVersion="166925"/>
  <mc:AlternateContent xmlns:mc="http://schemas.openxmlformats.org/markup-compatibility/2006">
    <mc:Choice Requires="x15">
      <x15ac:absPath xmlns:x15ac="http://schemas.microsoft.com/office/spreadsheetml/2010/11/ac" url="https://yesyouremploymentsolutions.sharepoint.com/Shared Documents/OPERATIONS/Company Orientations/F/Flex/"/>
    </mc:Choice>
  </mc:AlternateContent>
  <xr:revisionPtr revIDLastSave="0" documentId="8_{7E5B9563-6974-45D6-96F8-C088A5BCA496}" xr6:coauthVersionLast="47" xr6:coauthVersionMax="47" xr10:uidLastSave="{00000000-0000-0000-0000-000000000000}"/>
  <bookViews>
    <workbookView xWindow="-110" yWindow="-110" windowWidth="19420" windowHeight="11500" firstSheet="9" activeTab="9" xr2:uid="{00000000-000D-0000-FFFF-FFFF00000000}"/>
  </bookViews>
  <sheets>
    <sheet name="Variables" sheetId="76" state="hidden" r:id="rId1"/>
    <sheet name="Dashboard For Flex" sheetId="79" state="hidden" r:id="rId2"/>
    <sheet name="Dashboard" sheetId="78" state="hidden" r:id="rId3"/>
    <sheet name="Office Goals" sheetId="81" state="hidden" r:id="rId4"/>
    <sheet name="MGR&amp;Shifts" sheetId="99" state="hidden" r:id="rId5"/>
    <sheet name="Completed Orientation" sheetId="108" state="hidden" r:id="rId6"/>
    <sheet name="Ready to Start" sheetId="143" state="hidden" r:id="rId7"/>
    <sheet name="Activity Tracker &amp; Pipeline" sheetId="75" r:id="rId8"/>
    <sheet name="PrepList" sheetId="77" r:id="rId9"/>
    <sheet name="Mini Orientation" sheetId="168" r:id="rId10"/>
    <sheet name="Orientations Old" sheetId="84" r:id="rId11"/>
    <sheet name="Hired" sheetId="167" r:id="rId12"/>
    <sheet name="TBD" sheetId="174" r:id="rId13"/>
    <sheet name="8.24.26" sheetId="173" r:id="rId14"/>
    <sheet name="8.20.26" sheetId="172" r:id="rId15"/>
    <sheet name="8.17.26" sheetId="171" r:id="rId16"/>
    <sheet name="8.13.26" sheetId="170" r:id="rId17"/>
    <sheet name="8.10.26" sheetId="169" r:id="rId18"/>
    <sheet name="4.20.26" sheetId="166" r:id="rId19"/>
    <sheet name="4.16.26" sheetId="165" r:id="rId20"/>
    <sheet name="3.23.26" sheetId="164" r:id="rId21"/>
    <sheet name="3.16.26" sheetId="162" r:id="rId22"/>
    <sheet name="3.19.26" sheetId="163" r:id="rId23"/>
    <sheet name="3.12.26" sheetId="161" r:id="rId24"/>
    <sheet name="3.9.26" sheetId="160" r:id="rId25"/>
    <sheet name="3.5.26" sheetId="159" r:id="rId26"/>
    <sheet name="3.2.26" sheetId="158" r:id="rId27"/>
    <sheet name="2.19.26" sheetId="157" r:id="rId28"/>
    <sheet name="2.16.26" sheetId="156" r:id="rId29"/>
    <sheet name="2.12.26" sheetId="155" r:id="rId30"/>
    <sheet name="2.9.26" sheetId="154" r:id="rId31"/>
    <sheet name="2.5.26" sheetId="153" r:id="rId32"/>
    <sheet name="2.2.26" sheetId="152" r:id="rId33"/>
    <sheet name="1.29.26" sheetId="151" r:id="rId34"/>
    <sheet name="1.26.26" sheetId="150" r:id="rId35"/>
    <sheet name="1.15.26" sheetId="149" r:id="rId36"/>
    <sheet name="1.12.26" sheetId="148" r:id="rId37"/>
    <sheet name="1.8.26" sheetId="147" r:id="rId38"/>
    <sheet name="1.05.26" sheetId="146" r:id="rId39"/>
    <sheet name="12.18.25" sheetId="145" r:id="rId40"/>
    <sheet name="12.15.25" sheetId="144" r:id="rId41"/>
    <sheet name="12.8.25" sheetId="142" r:id="rId42"/>
    <sheet name="11.03.25" sheetId="141" r:id="rId43"/>
    <sheet name="9.04.25" sheetId="140" r:id="rId44"/>
    <sheet name="8.25.25" sheetId="139" r:id="rId45"/>
    <sheet name="8.18.25" sheetId="138" r:id="rId46"/>
    <sheet name="8.14.25" sheetId="137" r:id="rId47"/>
    <sheet name="8.11.25" sheetId="136" r:id="rId48"/>
    <sheet name="8.7.25" sheetId="134" r:id="rId49"/>
    <sheet name="8.5.25" sheetId="135" r:id="rId50"/>
    <sheet name="8.4.25" sheetId="133" r:id="rId51"/>
    <sheet name="7.31.25" sheetId="132" r:id="rId52"/>
    <sheet name="7.28.25" sheetId="131" r:id="rId53"/>
    <sheet name="7.25.25" sheetId="130" r:id="rId54"/>
    <sheet name="7.24.25" sheetId="129" r:id="rId55"/>
    <sheet name="7.23.25" sheetId="128" r:id="rId56"/>
    <sheet name="7.21.25" sheetId="127" r:id="rId57"/>
    <sheet name="7.15.25" sheetId="126" r:id="rId58"/>
    <sheet name="7.07.25" sheetId="125" r:id="rId59"/>
    <sheet name="7.03.25" sheetId="124" r:id="rId60"/>
    <sheet name="7.02.25" sheetId="123" r:id="rId61"/>
    <sheet name="7.01.25" sheetId="122" r:id="rId62"/>
    <sheet name="6.30.25" sheetId="121" r:id="rId63"/>
    <sheet name="6.23.25" sheetId="120" r:id="rId64"/>
    <sheet name="6.16.25" sheetId="119" r:id="rId65"/>
    <sheet name="6.9.25" sheetId="118" r:id="rId66"/>
    <sheet name="6.2.25" sheetId="117" r:id="rId67"/>
    <sheet name="5.29.25" sheetId="116" r:id="rId68"/>
    <sheet name="5.21.25" sheetId="115" r:id="rId69"/>
    <sheet name="5.19.25" sheetId="114" r:id="rId70"/>
    <sheet name="5.12.25" sheetId="113" r:id="rId71"/>
    <sheet name="5.07.25" sheetId="112" r:id="rId72"/>
    <sheet name="5.05.25" sheetId="111" r:id="rId73"/>
    <sheet name="4.30.25" sheetId="110" state="hidden" r:id="rId74"/>
    <sheet name="Mini Dates" sheetId="92" state="hidden" r:id="rId75"/>
    <sheet name="4.28.25" sheetId="109" r:id="rId76"/>
    <sheet name="4.23.25" sheetId="107" r:id="rId77"/>
    <sheet name="04.16.25" sheetId="106" r:id="rId78"/>
    <sheet name="04.14.25" sheetId="105" r:id="rId79"/>
    <sheet name="04.07.2025" sheetId="103" r:id="rId80"/>
    <sheet name="04.09.2025" sheetId="104" r:id="rId81"/>
    <sheet name="04.02.2025" sheetId="102" r:id="rId82"/>
    <sheet name="03.31.2025" sheetId="101" r:id="rId83"/>
    <sheet name="03.26.2025" sheetId="100" r:id="rId84"/>
    <sheet name="03.17.2025" sheetId="98" r:id="rId85"/>
    <sheet name="03.12.2025" sheetId="94" r:id="rId86"/>
    <sheet name="03-10-25" sheetId="97" r:id="rId87"/>
    <sheet name="03.07.2025" sheetId="93" r:id="rId88"/>
    <sheet name="03.05.2025" sheetId="90" r:id="rId89"/>
    <sheet name="03.03.2025" sheetId="89" r:id="rId90"/>
    <sheet name="02.26.2025" sheetId="88" r:id="rId91"/>
    <sheet name="02.24.2025" sheetId="87" r:id="rId92"/>
    <sheet name="02.19.2025" sheetId="86" r:id="rId93"/>
    <sheet name="02.10.2025" sheetId="85" r:id="rId94"/>
    <sheet name="01.25.2024 (2)" sheetId="82" r:id="rId95"/>
    <sheet name="11.25.2024" sheetId="80" r:id="rId96"/>
    <sheet name="11.18.2024" sheetId="74" r:id="rId97"/>
    <sheet name="11.11.2024" sheetId="72" r:id="rId98"/>
    <sheet name="Vickys Orientation Tracker" sheetId="83" r:id="rId99"/>
    <sheet name="11.11.2024 (day)" sheetId="73" r:id="rId100"/>
    <sheet name="11.06.2024" sheetId="71" r:id="rId101"/>
    <sheet name="10.28.2024" sheetId="70" r:id="rId102"/>
    <sheet name="10.23.2024 " sheetId="69" r:id="rId103"/>
    <sheet name="10.21.2024" sheetId="67" r:id="rId104"/>
    <sheet name="08.05.2024" sheetId="66" r:id="rId105"/>
    <sheet name="07.29.2024" sheetId="65" state="hidden" r:id="rId106"/>
    <sheet name="07.22.2024" sheetId="64" state="hidden" r:id="rId107"/>
    <sheet name="07.15.2024" sheetId="63" state="hidden" r:id="rId108"/>
    <sheet name="07.08.2024" sheetId="62" state="hidden" r:id="rId109"/>
    <sheet name="07.01.2024" sheetId="61" state="hidden" r:id="rId110"/>
    <sheet name="06.25.2024" sheetId="58" state="hidden" r:id="rId111"/>
    <sheet name="06.17.2024" sheetId="57" state="hidden" r:id="rId112"/>
    <sheet name="06.10.2024" sheetId="56" state="hidden" r:id="rId113"/>
    <sheet name="06.03.2024" sheetId="55" state="hidden" r:id="rId114"/>
    <sheet name="05.20.2024" sheetId="54" state="hidden" r:id="rId115"/>
    <sheet name="05.13.2024" sheetId="53" state="hidden" r:id="rId116"/>
    <sheet name="05.06.2024" sheetId="52" state="hidden" r:id="rId117"/>
    <sheet name="04.29.2024" sheetId="51" state="hidden" r:id="rId118"/>
    <sheet name="04.22.2024" sheetId="50" state="hidden" r:id="rId119"/>
    <sheet name="04.15.2024" sheetId="49" state="hidden" r:id="rId120"/>
    <sheet name="04.08.2024" sheetId="48" state="hidden" r:id="rId121"/>
    <sheet name="04.03.2024" sheetId="46" state="hidden" r:id="rId122"/>
    <sheet name="02.26.2024" sheetId="47" state="hidden" r:id="rId123"/>
    <sheet name="02.19.2024" sheetId="45" state="hidden" r:id="rId124"/>
    <sheet name="02.12.2024" sheetId="44" state="hidden" r:id="rId125"/>
    <sheet name="02.05.2029" sheetId="43" state="hidden" r:id="rId126"/>
    <sheet name="01.29.2024" sheetId="42" state="hidden" r:id="rId127"/>
    <sheet name="01.22.2024" sheetId="41" state="hidden" r:id="rId128"/>
    <sheet name="01.15.2024" sheetId="40" state="hidden" r:id="rId129"/>
    <sheet name="01.08.2024" sheetId="39" state="hidden" r:id="rId130"/>
    <sheet name="01.03.2024" sheetId="38" state="hidden" r:id="rId131"/>
    <sheet name="12.04.2023" sheetId="37" state="hidden" r:id="rId132"/>
    <sheet name="11.29.2023" sheetId="36" state="hidden" r:id="rId133"/>
    <sheet name="11.27.2023" sheetId="35" state="hidden" r:id="rId134"/>
    <sheet name="09.25.2023" sheetId="34" state="hidden" r:id="rId135"/>
    <sheet name="09.06.2023" sheetId="33" state="hidden" r:id="rId136"/>
    <sheet name="08.28.2023" sheetId="32" state="hidden" r:id="rId137"/>
    <sheet name="08.21.2023" sheetId="31" state="hidden" r:id="rId138"/>
    <sheet name="08.14.2023" sheetId="30" state="hidden" r:id="rId139"/>
    <sheet name="08.07.2023" sheetId="29" state="hidden" r:id="rId140"/>
    <sheet name="07.31.2023" sheetId="28" state="hidden" r:id="rId141"/>
    <sheet name="07.24.2023" sheetId="27" state="hidden" r:id="rId142"/>
    <sheet name="07.19.2023" sheetId="26" state="hidden" r:id="rId143"/>
    <sheet name="07.17.2023" sheetId="25" state="hidden" r:id="rId144"/>
    <sheet name="07.10.2023" sheetId="24" state="hidden" r:id="rId145"/>
    <sheet name="06.26.2023" sheetId="22" state="hidden" r:id="rId146"/>
    <sheet name="06.19.2023" sheetId="21" state="hidden" r:id="rId147"/>
    <sheet name="06.12.2023" sheetId="19" state="hidden" r:id="rId148"/>
    <sheet name="06.07.2023" sheetId="20" state="hidden" r:id="rId149"/>
    <sheet name="06.05.2023" sheetId="17" state="hidden" r:id="rId150"/>
    <sheet name="05.31.2023" sheetId="18" state="hidden" r:id="rId151"/>
    <sheet name="05.22.2023" sheetId="16" state="hidden" r:id="rId152"/>
    <sheet name="05.15.2023" sheetId="15" state="hidden" r:id="rId153"/>
    <sheet name="05.10.2023" sheetId="14" state="hidden" r:id="rId154"/>
    <sheet name="05.08.2023" sheetId="13" state="hidden" r:id="rId155"/>
    <sheet name="05.03.2023" sheetId="12" state="hidden" r:id="rId156"/>
    <sheet name="05.01.2023" sheetId="11" state="hidden" r:id="rId157"/>
    <sheet name="04.24.2023" sheetId="10" state="hidden" r:id="rId158"/>
    <sheet name="04.17.2023" sheetId="9" state="hidden" r:id="rId159"/>
    <sheet name="04.10.2023" sheetId="8" state="hidden" r:id="rId160"/>
    <sheet name="03.20.2023" sheetId="7" state="hidden" r:id="rId161"/>
    <sheet name="03.13.2023" sheetId="6" state="hidden" r:id="rId162"/>
    <sheet name="03.06.2023" sheetId="5" state="hidden" r:id="rId163"/>
    <sheet name="02.27.2023" sheetId="4" state="hidden" r:id="rId164"/>
    <sheet name="02.20.2023" sheetId="3" state="hidden" r:id="rId165"/>
    <sheet name="02.13.2023" sheetId="1" state="hidden" r:id="rId166"/>
  </sheets>
  <definedNames>
    <definedName name="_xlnm._FilterDatabase" localSheetId="93" hidden="1">'02.10.2025'!$A$2:$M$2</definedName>
    <definedName name="_xlnm._FilterDatabase" localSheetId="90" hidden="1">'02.26.2025'!$A$2:$AO$18</definedName>
    <definedName name="_xlnm._FilterDatabase" localSheetId="89" hidden="1">'03.03.2025'!$A$2:$AP$32</definedName>
    <definedName name="_xlnm._FilterDatabase" localSheetId="88" hidden="1">'03.05.2025'!$A$2:$S$31</definedName>
    <definedName name="_xlnm._FilterDatabase" localSheetId="87" hidden="1">'03.07.2025'!$A$2:$T$27</definedName>
    <definedName name="_xlnm._FilterDatabase" localSheetId="86" hidden="1">'03-10-25'!$A$1:$S$66</definedName>
    <definedName name="_xlnm._FilterDatabase" localSheetId="157" hidden="1">'04.24.2023'!$A$2:$O$16</definedName>
    <definedName name="_xlnm._FilterDatabase" localSheetId="156" hidden="1">'05.01.2023'!$A$2:$O$15</definedName>
    <definedName name="_xlnm._FilterDatabase" localSheetId="155" hidden="1">'05.03.2023'!$A$2:$P$23</definedName>
    <definedName name="_xlnm._FilterDatabase" localSheetId="154" hidden="1">'05.08.2023'!$A$2:$P$15</definedName>
    <definedName name="_xlnm._FilterDatabase" localSheetId="153" hidden="1">'05.10.2023'!$A$2:$P$2</definedName>
    <definedName name="_xlnm._FilterDatabase" localSheetId="151" hidden="1">'05.22.2023'!$A$2:$P$11</definedName>
    <definedName name="_xlnm._FilterDatabase" localSheetId="150" hidden="1">'05.31.2023'!$A$2:$Q$8</definedName>
    <definedName name="_xlnm._FilterDatabase" localSheetId="149" hidden="1">'06.05.2023'!$A$2:$Q$17</definedName>
    <definedName name="_xlnm._FilterDatabase" localSheetId="148" hidden="1">'06.07.2023'!$A$2:$Q$3</definedName>
    <definedName name="_xlnm._FilterDatabase" localSheetId="147" hidden="1">'06.12.2023'!$A$2:$R$2</definedName>
    <definedName name="_xlnm._FilterDatabase" localSheetId="107" hidden="1">'07.15.2024'!$A$2:$S$2</definedName>
    <definedName name="_xlnm._FilterDatabase" localSheetId="106" hidden="1">'07.22.2024'!$A$2:$S$2</definedName>
    <definedName name="_xlnm._FilterDatabase" localSheetId="141" hidden="1">'07.24.2023'!$M$2:$P$14</definedName>
    <definedName name="_xlnm._FilterDatabase" localSheetId="105" hidden="1">'07.29.2024'!$A$2:$S$2</definedName>
    <definedName name="_xlnm._FilterDatabase" localSheetId="140" hidden="1">'07.31.2023'!$A$2:$P$12</definedName>
    <definedName name="_xlnm._FilterDatabase" localSheetId="104" hidden="1">'08.05.2024'!$A$2:$S$2</definedName>
    <definedName name="_xlnm._FilterDatabase" localSheetId="103" hidden="1">'10.21.2024'!$A$2:$S$2</definedName>
    <definedName name="_xlnm._FilterDatabase" localSheetId="102" hidden="1">'10.23.2024 '!$A$2:$AC$2</definedName>
    <definedName name="_xlnm._FilterDatabase" localSheetId="15" hidden="1">'8.17.26'!$A$1:$S$37</definedName>
    <definedName name="_xlnm._FilterDatabase" localSheetId="14" hidden="1">'8.20.26'!$A$1:$S$38</definedName>
    <definedName name="_xlnm._FilterDatabase" localSheetId="13" hidden="1">'8.24.26'!$A$1:$S$38</definedName>
    <definedName name="_xlnm._FilterDatabase" localSheetId="12" hidden="1">TBD!$A$1:$S$16</definedName>
    <definedName name="_xlnm._FilterDatabase" localSheetId="5" hidden="1">'Completed Orientation'!$A$1:$D$1</definedName>
    <definedName name="_xlnm._FilterDatabase" localSheetId="9" hidden="1">'Orientations Old'!$A$984:$I$1596</definedName>
    <definedName name="_xlnm._FilterDatabase" localSheetId="10" hidden="1">'Orientations Old'!$A$984:$I$1596</definedName>
    <definedName name="_xlnm._FilterDatabase" localSheetId="8" hidden="1">PrepList!#REF!</definedName>
    <definedName name="_xlnm._FilterDatabase" localSheetId="16" hidden="1">'8.13.26'!$A$2:$U$2</definedName>
    <definedName name="_xlnm.Print_Area" localSheetId="88">'03.05.2025'!$E$6:$K$22</definedName>
    <definedName name="_xlnm.Print_Area" localSheetId="82">'03.31.2025'!$A$1:$H$12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75" l="1"/>
  <c r="Q4" i="75"/>
  <c r="F2" i="145"/>
  <c r="F3" i="145"/>
  <c r="F4" i="145"/>
  <c r="F5" i="145"/>
  <c r="F6" i="145"/>
  <c r="F7" i="145"/>
  <c r="F8" i="145"/>
  <c r="F9" i="145"/>
  <c r="F10" i="145"/>
  <c r="F11" i="145"/>
  <c r="F12" i="145"/>
  <c r="F13" i="145"/>
  <c r="F14" i="145"/>
  <c r="F15" i="145"/>
  <c r="F16" i="145"/>
  <c r="I265" i="143"/>
  <c r="F6" i="142"/>
  <c r="G2" i="142"/>
  <c r="G3" i="142"/>
  <c r="G4" i="142"/>
  <c r="G5" i="142"/>
  <c r="G6" i="142"/>
  <c r="G7" i="142"/>
  <c r="G8" i="142"/>
  <c r="G9" i="142"/>
  <c r="G10" i="142"/>
  <c r="G11" i="142"/>
  <c r="G12" i="142"/>
  <c r="G13" i="142"/>
  <c r="G14" i="142"/>
  <c r="G15" i="142"/>
  <c r="G16" i="142"/>
  <c r="G17" i="142"/>
  <c r="F2" i="142"/>
  <c r="F3" i="142"/>
  <c r="F4" i="142"/>
  <c r="F5" i="142"/>
  <c r="F7" i="142"/>
  <c r="F8" i="142"/>
  <c r="F9" i="142"/>
  <c r="F10" i="142"/>
  <c r="F11" i="142"/>
  <c r="F12" i="142"/>
  <c r="F13" i="142"/>
  <c r="F14" i="142"/>
  <c r="F15" i="142"/>
  <c r="F16" i="142"/>
  <c r="F17" i="142"/>
  <c r="F20" i="144"/>
  <c r="H20" i="144"/>
  <c r="F12" i="144"/>
  <c r="H12" i="144"/>
  <c r="F2" i="144"/>
  <c r="H2" i="144"/>
  <c r="F3" i="144"/>
  <c r="H3" i="144"/>
  <c r="F4" i="144"/>
  <c r="H4" i="144"/>
  <c r="F14" i="144"/>
  <c r="H14" i="144"/>
  <c r="F15" i="144"/>
  <c r="H15" i="144"/>
  <c r="F5" i="144"/>
  <c r="H5" i="144"/>
  <c r="F6" i="144"/>
  <c r="H6" i="144"/>
  <c r="F7" i="144"/>
  <c r="H7" i="144"/>
  <c r="F8" i="144"/>
  <c r="H8" i="144"/>
  <c r="F9" i="144"/>
  <c r="H9" i="144"/>
  <c r="F17" i="144"/>
  <c r="H17" i="144"/>
  <c r="F18" i="144"/>
  <c r="H18" i="144"/>
  <c r="F19" i="144"/>
  <c r="H19" i="144"/>
  <c r="F13" i="144"/>
  <c r="H13" i="144"/>
  <c r="F16" i="144"/>
  <c r="H16" i="144"/>
  <c r="F10" i="144"/>
  <c r="F11" i="144"/>
  <c r="H11" i="144"/>
  <c r="J3" i="143"/>
  <c r="J4" i="143"/>
  <c r="J5" i="143"/>
  <c r="J6" i="143"/>
  <c r="J7" i="143"/>
  <c r="J8" i="143"/>
  <c r="J9" i="143"/>
  <c r="J10" i="143"/>
  <c r="J11" i="143"/>
  <c r="J12" i="143"/>
  <c r="J13" i="143"/>
  <c r="J14" i="143"/>
  <c r="J15" i="143"/>
  <c r="J16" i="143"/>
  <c r="J17" i="143"/>
  <c r="J18" i="143"/>
  <c r="J19" i="143"/>
  <c r="J20" i="143"/>
  <c r="J21" i="143"/>
  <c r="J22" i="143"/>
  <c r="J23" i="143"/>
  <c r="J24" i="143"/>
  <c r="J25" i="143"/>
  <c r="J26" i="143"/>
  <c r="J27" i="143"/>
  <c r="J28" i="143"/>
  <c r="J29" i="143"/>
  <c r="J30" i="143"/>
  <c r="J31" i="143"/>
  <c r="J32" i="143"/>
  <c r="J33" i="143"/>
  <c r="J34" i="143"/>
  <c r="J35" i="143"/>
  <c r="J36" i="143"/>
  <c r="J37" i="143"/>
  <c r="J38" i="143"/>
  <c r="J39" i="143"/>
  <c r="J40" i="143"/>
  <c r="J41" i="143"/>
  <c r="J42" i="143"/>
  <c r="J43" i="143"/>
  <c r="J44" i="143"/>
  <c r="J45" i="143"/>
  <c r="J46" i="143"/>
  <c r="J47" i="143"/>
  <c r="J48" i="143"/>
  <c r="J49" i="143"/>
  <c r="J50" i="143"/>
  <c r="J51" i="143"/>
  <c r="J52" i="143"/>
  <c r="J53" i="143"/>
  <c r="J54" i="143"/>
  <c r="J55" i="143"/>
  <c r="J56" i="143"/>
  <c r="J57" i="143"/>
  <c r="J58" i="143"/>
  <c r="J59" i="143"/>
  <c r="J60" i="143"/>
  <c r="J61" i="143"/>
  <c r="J62" i="143"/>
  <c r="J63" i="143"/>
  <c r="J64" i="143"/>
  <c r="J65" i="143"/>
  <c r="J66" i="143"/>
  <c r="J67" i="143"/>
  <c r="J68" i="143"/>
  <c r="J69" i="143"/>
  <c r="J70" i="143"/>
  <c r="J71" i="143"/>
  <c r="J72" i="143"/>
  <c r="J73" i="143"/>
  <c r="J74" i="143"/>
  <c r="J75" i="143"/>
  <c r="J76" i="143"/>
  <c r="J77" i="143"/>
  <c r="J78" i="143"/>
  <c r="J79" i="143"/>
  <c r="J80" i="143"/>
  <c r="J81" i="143"/>
  <c r="J82" i="143"/>
  <c r="J83" i="143"/>
  <c r="J84" i="143"/>
  <c r="J85" i="143"/>
  <c r="J86" i="143"/>
  <c r="J87" i="143"/>
  <c r="J88" i="143"/>
  <c r="J89" i="143"/>
  <c r="J90" i="143"/>
  <c r="J91" i="143"/>
  <c r="J92" i="143"/>
  <c r="J93" i="143"/>
  <c r="J94" i="143"/>
  <c r="J95" i="143"/>
  <c r="J96" i="143"/>
  <c r="J97" i="143"/>
  <c r="J98" i="143"/>
  <c r="J99" i="143"/>
  <c r="J100" i="143"/>
  <c r="J101" i="143"/>
  <c r="J102" i="143"/>
  <c r="J103" i="143"/>
  <c r="J104" i="143"/>
  <c r="J105" i="143"/>
  <c r="J106" i="143"/>
  <c r="J107" i="143"/>
  <c r="J108" i="143"/>
  <c r="J109" i="143"/>
  <c r="J110" i="143"/>
  <c r="J111" i="143"/>
  <c r="J112" i="143"/>
  <c r="J113" i="143"/>
  <c r="J114" i="143"/>
  <c r="J115" i="143"/>
  <c r="J116" i="143"/>
  <c r="J117" i="143"/>
  <c r="J118" i="143"/>
  <c r="J119" i="143"/>
  <c r="J120" i="143"/>
  <c r="J121" i="143"/>
  <c r="J122" i="143"/>
  <c r="J123" i="143"/>
  <c r="J124" i="143"/>
  <c r="J125" i="143"/>
  <c r="J126" i="143"/>
  <c r="J127" i="143"/>
  <c r="J128" i="143"/>
  <c r="J129" i="143"/>
  <c r="J130" i="143"/>
  <c r="J131" i="143"/>
  <c r="J132" i="143"/>
  <c r="J133" i="143"/>
  <c r="J134" i="143"/>
  <c r="J135" i="143"/>
  <c r="J136" i="143"/>
  <c r="J137" i="143"/>
  <c r="J138" i="143"/>
  <c r="J139" i="143"/>
  <c r="J140" i="143"/>
  <c r="J141" i="143"/>
  <c r="J142" i="143"/>
  <c r="J143" i="143"/>
  <c r="J144" i="143"/>
  <c r="J145" i="143"/>
  <c r="J146" i="143"/>
  <c r="J147" i="143"/>
  <c r="J148" i="143"/>
  <c r="J149" i="143"/>
  <c r="J150" i="143"/>
  <c r="J151" i="143"/>
  <c r="J152" i="143"/>
  <c r="J153" i="143"/>
  <c r="J154" i="143"/>
  <c r="J155" i="143"/>
  <c r="J156" i="143"/>
  <c r="J157" i="143"/>
  <c r="J158" i="143"/>
  <c r="J159" i="143"/>
  <c r="J160" i="143"/>
  <c r="J161" i="143"/>
  <c r="J162" i="143"/>
  <c r="J163" i="143"/>
  <c r="J164" i="143"/>
  <c r="J165" i="143"/>
  <c r="J166" i="143"/>
  <c r="J167" i="143"/>
  <c r="J168" i="143"/>
  <c r="J169" i="143"/>
  <c r="J170" i="143"/>
  <c r="J171" i="143"/>
  <c r="J172" i="143"/>
  <c r="J173" i="143"/>
  <c r="J174" i="143"/>
  <c r="J175" i="143"/>
  <c r="J176" i="143"/>
  <c r="J177" i="143"/>
  <c r="J178" i="143"/>
  <c r="J179" i="143"/>
  <c r="J180" i="143"/>
  <c r="J181" i="143"/>
  <c r="J182" i="143"/>
  <c r="J183" i="143"/>
  <c r="J184" i="143"/>
  <c r="J185" i="143"/>
  <c r="J186" i="143"/>
  <c r="J187" i="143"/>
  <c r="J188" i="143"/>
  <c r="J189" i="143"/>
  <c r="J190" i="143"/>
  <c r="J191" i="143"/>
  <c r="J192" i="143"/>
  <c r="J193" i="143"/>
  <c r="J194" i="143"/>
  <c r="J195" i="143"/>
  <c r="J196" i="143"/>
  <c r="J197" i="143"/>
  <c r="J198" i="143"/>
  <c r="J199" i="143"/>
  <c r="J200" i="143"/>
  <c r="J201" i="143"/>
  <c r="J202" i="143"/>
  <c r="J203" i="143"/>
  <c r="J204" i="143"/>
  <c r="J205" i="143"/>
  <c r="J206" i="143"/>
  <c r="J207" i="143"/>
  <c r="J208" i="143"/>
  <c r="J209" i="143"/>
  <c r="J210" i="143"/>
  <c r="J211" i="143"/>
  <c r="J212" i="143"/>
  <c r="J213" i="143"/>
  <c r="J214" i="143"/>
  <c r="J215" i="143"/>
  <c r="J216" i="143"/>
  <c r="J217" i="143"/>
  <c r="J218" i="143"/>
  <c r="J219" i="143"/>
  <c r="J220" i="143"/>
  <c r="J221" i="143"/>
  <c r="J222" i="143"/>
  <c r="J223" i="143"/>
  <c r="J224" i="143"/>
  <c r="J225" i="143"/>
  <c r="J226" i="143"/>
  <c r="J227" i="143"/>
  <c r="J228" i="143"/>
  <c r="J229" i="143"/>
  <c r="J230" i="143"/>
  <c r="J231" i="143"/>
  <c r="J232" i="143"/>
  <c r="J233" i="143"/>
  <c r="J234" i="143"/>
  <c r="J235" i="143"/>
  <c r="J236" i="143"/>
  <c r="J237" i="143"/>
  <c r="J238" i="143"/>
  <c r="J239" i="143"/>
  <c r="J240" i="143"/>
  <c r="J241" i="143"/>
  <c r="J242" i="143"/>
  <c r="J243" i="143"/>
  <c r="J244" i="143"/>
  <c r="J245" i="143"/>
  <c r="J246" i="143"/>
  <c r="J247" i="143"/>
  <c r="J248" i="143"/>
  <c r="J249" i="143"/>
  <c r="J250" i="143"/>
  <c r="J251" i="143"/>
  <c r="J252" i="143"/>
  <c r="J253" i="143"/>
  <c r="J254" i="143"/>
  <c r="J255" i="143"/>
  <c r="J256" i="143"/>
  <c r="J257" i="143"/>
  <c r="J258" i="143"/>
  <c r="J259" i="143"/>
  <c r="J260" i="143"/>
  <c r="J261" i="143"/>
  <c r="J262" i="143"/>
  <c r="J263" i="143"/>
  <c r="J264" i="143"/>
  <c r="J265" i="143"/>
  <c r="J266" i="143"/>
  <c r="J267" i="143"/>
  <c r="J268" i="143"/>
  <c r="J269" i="143"/>
  <c r="J270" i="143"/>
  <c r="J271" i="143"/>
  <c r="J272" i="143"/>
  <c r="J273" i="143"/>
  <c r="J274" i="143"/>
  <c r="J275" i="143"/>
  <c r="J276" i="143"/>
  <c r="J277" i="143"/>
  <c r="J278" i="143"/>
  <c r="J279" i="143"/>
  <c r="J280" i="143"/>
  <c r="J281" i="143"/>
  <c r="J282" i="143"/>
  <c r="J283" i="143"/>
  <c r="J284" i="143"/>
  <c r="J285" i="143"/>
  <c r="J286" i="143"/>
  <c r="J287" i="143"/>
  <c r="J288" i="143"/>
  <c r="J289" i="143"/>
  <c r="J290" i="143"/>
  <c r="J291" i="143"/>
  <c r="J292" i="143"/>
  <c r="J293" i="143"/>
  <c r="J294" i="143"/>
  <c r="J2" i="143"/>
  <c r="I2" i="143"/>
  <c r="I3" i="143"/>
  <c r="I4" i="143"/>
  <c r="I5" i="143"/>
  <c r="I6" i="143"/>
  <c r="I7" i="143"/>
  <c r="I8" i="143"/>
  <c r="I9" i="143"/>
  <c r="I10" i="143"/>
  <c r="I11" i="143"/>
  <c r="I12" i="143"/>
  <c r="I13" i="143"/>
  <c r="I14" i="143"/>
  <c r="I15" i="143"/>
  <c r="I16" i="143"/>
  <c r="I17" i="143"/>
  <c r="I18" i="143"/>
  <c r="I19" i="143"/>
  <c r="I20" i="143"/>
  <c r="I21" i="143"/>
  <c r="I22" i="143"/>
  <c r="I23" i="143"/>
  <c r="I24" i="143"/>
  <c r="I25" i="143"/>
  <c r="I26" i="143"/>
  <c r="I27" i="143"/>
  <c r="I28" i="143"/>
  <c r="I29" i="143"/>
  <c r="I30" i="143"/>
  <c r="I31" i="143"/>
  <c r="I32" i="143"/>
  <c r="I33" i="143"/>
  <c r="I34" i="143"/>
  <c r="I35" i="143"/>
  <c r="I36" i="143"/>
  <c r="I37" i="143"/>
  <c r="I38" i="143"/>
  <c r="I39" i="143"/>
  <c r="I40" i="143"/>
  <c r="I41" i="143"/>
  <c r="I42" i="143"/>
  <c r="I43" i="143"/>
  <c r="I44" i="143"/>
  <c r="I45" i="143"/>
  <c r="I46" i="143"/>
  <c r="I47" i="143"/>
  <c r="I48" i="143"/>
  <c r="I49" i="143"/>
  <c r="I50" i="143"/>
  <c r="I51" i="143"/>
  <c r="I52" i="143"/>
  <c r="I53" i="143"/>
  <c r="I54" i="143"/>
  <c r="I55" i="143"/>
  <c r="I56" i="143"/>
  <c r="I57" i="143"/>
  <c r="I58" i="143"/>
  <c r="I59" i="143"/>
  <c r="I60" i="143"/>
  <c r="I61" i="143"/>
  <c r="I62" i="143"/>
  <c r="I63" i="143"/>
  <c r="I64" i="143"/>
  <c r="I65" i="143"/>
  <c r="I66" i="143"/>
  <c r="I67" i="143"/>
  <c r="I68" i="143"/>
  <c r="I69" i="143"/>
  <c r="I70" i="143"/>
  <c r="I71" i="143"/>
  <c r="I72" i="143"/>
  <c r="I73" i="143"/>
  <c r="I74" i="143"/>
  <c r="I75" i="143"/>
  <c r="I76" i="143"/>
  <c r="I77" i="143"/>
  <c r="I78" i="143"/>
  <c r="I79" i="143"/>
  <c r="I80" i="143"/>
  <c r="I81" i="143"/>
  <c r="I82" i="143"/>
  <c r="I83" i="143"/>
  <c r="I84" i="143"/>
  <c r="I85" i="143"/>
  <c r="I86" i="143"/>
  <c r="I87" i="143"/>
  <c r="I88" i="143"/>
  <c r="I89" i="143"/>
  <c r="I90" i="143"/>
  <c r="I91" i="143"/>
  <c r="I92" i="143"/>
  <c r="I93" i="143"/>
  <c r="I94" i="143"/>
  <c r="I95" i="143"/>
  <c r="I96" i="143"/>
  <c r="I97" i="143"/>
  <c r="I98" i="143"/>
  <c r="I99" i="143"/>
  <c r="I100" i="143"/>
  <c r="I101" i="143"/>
  <c r="I102" i="143"/>
  <c r="I103" i="143"/>
  <c r="I104" i="143"/>
  <c r="I105" i="143"/>
  <c r="I106" i="143"/>
  <c r="I107" i="143"/>
  <c r="I108" i="143"/>
  <c r="I109" i="143"/>
  <c r="I110" i="143"/>
  <c r="I111" i="143"/>
  <c r="I112" i="143"/>
  <c r="I113" i="143"/>
  <c r="I114" i="143"/>
  <c r="I115" i="143"/>
  <c r="I116" i="143"/>
  <c r="I117" i="143"/>
  <c r="I118" i="143"/>
  <c r="I119" i="143"/>
  <c r="I120" i="143"/>
  <c r="I121" i="143"/>
  <c r="I122" i="143"/>
  <c r="I123" i="143"/>
  <c r="I124" i="143"/>
  <c r="I125" i="143"/>
  <c r="I126" i="143"/>
  <c r="I127" i="143"/>
  <c r="I128" i="143"/>
  <c r="I129" i="143"/>
  <c r="I130" i="143"/>
  <c r="I131" i="143"/>
  <c r="I132" i="143"/>
  <c r="I133" i="143"/>
  <c r="I134" i="143"/>
  <c r="I135" i="143"/>
  <c r="I136" i="143"/>
  <c r="I137" i="143"/>
  <c r="I138" i="143"/>
  <c r="I139" i="143"/>
  <c r="I140" i="143"/>
  <c r="I141" i="143"/>
  <c r="I142" i="143"/>
  <c r="I143" i="143"/>
  <c r="I144" i="143"/>
  <c r="I145" i="143"/>
  <c r="I146" i="143"/>
  <c r="I147" i="143"/>
  <c r="I148" i="143"/>
  <c r="I149" i="143"/>
  <c r="I150" i="143"/>
  <c r="I151" i="143"/>
  <c r="I152" i="143"/>
  <c r="I153" i="143"/>
  <c r="I154" i="143"/>
  <c r="I155" i="143"/>
  <c r="I156" i="143"/>
  <c r="I157" i="143"/>
  <c r="I158" i="143"/>
  <c r="I159" i="143"/>
  <c r="I160" i="143"/>
  <c r="I161" i="143"/>
  <c r="I162" i="143"/>
  <c r="I163" i="143"/>
  <c r="I164" i="143"/>
  <c r="I165" i="143"/>
  <c r="I166" i="143"/>
  <c r="I167" i="143"/>
  <c r="I168" i="143"/>
  <c r="I169" i="143"/>
  <c r="I170" i="143"/>
  <c r="I171" i="143"/>
  <c r="I172" i="143"/>
  <c r="I173" i="143"/>
  <c r="I174" i="143"/>
  <c r="I175" i="143"/>
  <c r="I176" i="143"/>
  <c r="I177" i="143"/>
  <c r="I178" i="143"/>
  <c r="I179" i="143"/>
  <c r="I180" i="143"/>
  <c r="I181" i="143"/>
  <c r="I182" i="143"/>
  <c r="I183" i="143"/>
  <c r="I184" i="143"/>
  <c r="I185" i="143"/>
  <c r="I186" i="143"/>
  <c r="I187" i="143"/>
  <c r="I188" i="143"/>
  <c r="I189" i="143"/>
  <c r="I190" i="143"/>
  <c r="I191" i="143"/>
  <c r="I192" i="143"/>
  <c r="I193" i="143"/>
  <c r="I194" i="143"/>
  <c r="I195" i="143"/>
  <c r="I196" i="143"/>
  <c r="I197" i="143"/>
  <c r="I198" i="143"/>
  <c r="I199" i="143"/>
  <c r="I200" i="143"/>
  <c r="I201" i="143"/>
  <c r="I202" i="143"/>
  <c r="I203" i="143"/>
  <c r="I204" i="143"/>
  <c r="I205" i="143"/>
  <c r="I206" i="143"/>
  <c r="I207" i="143"/>
  <c r="I208" i="143"/>
  <c r="I209" i="143"/>
  <c r="I210" i="143"/>
  <c r="I211" i="143"/>
  <c r="I212" i="143"/>
  <c r="I213" i="143"/>
  <c r="I214" i="143"/>
  <c r="I215" i="143"/>
  <c r="I216" i="143"/>
  <c r="I217" i="143"/>
  <c r="I218" i="143"/>
  <c r="I219" i="143"/>
  <c r="I220" i="143"/>
  <c r="I221" i="143"/>
  <c r="I222" i="143"/>
  <c r="I223" i="143"/>
  <c r="I224" i="143"/>
  <c r="I225" i="143"/>
  <c r="I226" i="143"/>
  <c r="I227" i="143"/>
  <c r="I228" i="143"/>
  <c r="I229" i="143"/>
  <c r="I230" i="143"/>
  <c r="I231" i="143"/>
  <c r="I232" i="143"/>
  <c r="I233" i="143"/>
  <c r="I234" i="143"/>
  <c r="I235" i="143"/>
  <c r="I236" i="143"/>
  <c r="I237" i="143"/>
  <c r="I238" i="143"/>
  <c r="I239" i="143"/>
  <c r="I240" i="143"/>
  <c r="I241" i="143"/>
  <c r="I242" i="143"/>
  <c r="I243" i="143"/>
  <c r="I244" i="143"/>
  <c r="I245" i="143"/>
  <c r="I246" i="143"/>
  <c r="I247" i="143"/>
  <c r="I248" i="143"/>
  <c r="I249" i="143"/>
  <c r="I250" i="143"/>
  <c r="I251" i="143"/>
  <c r="I252" i="143"/>
  <c r="I253" i="143"/>
  <c r="I254" i="143"/>
  <c r="I255" i="143"/>
  <c r="I256" i="143"/>
  <c r="I257" i="143"/>
  <c r="I258" i="143"/>
  <c r="I259" i="143"/>
  <c r="I260" i="143"/>
  <c r="I261" i="143"/>
  <c r="I262" i="143"/>
  <c r="I263" i="143"/>
  <c r="I264" i="143"/>
  <c r="I266" i="143"/>
  <c r="I267" i="143"/>
  <c r="I268" i="143"/>
  <c r="I269" i="143"/>
  <c r="I270" i="143"/>
  <c r="I271" i="143"/>
  <c r="I272" i="143"/>
  <c r="I273" i="143"/>
  <c r="I274" i="143"/>
  <c r="I275" i="143"/>
  <c r="I276" i="143"/>
  <c r="I277" i="143"/>
  <c r="I278" i="143"/>
  <c r="I279" i="143"/>
  <c r="I280" i="143"/>
  <c r="I281" i="143"/>
  <c r="I282" i="143"/>
  <c r="I283" i="143"/>
  <c r="I284" i="143"/>
  <c r="I285" i="143"/>
  <c r="I286" i="143"/>
  <c r="I287" i="143"/>
  <c r="I288" i="143"/>
  <c r="I289" i="143"/>
  <c r="I290" i="143"/>
  <c r="I291" i="143"/>
  <c r="I292" i="143"/>
  <c r="I293" i="143"/>
  <c r="I294" i="143"/>
  <c r="H3" i="143"/>
  <c r="H4" i="143"/>
  <c r="H5" i="143"/>
  <c r="H6" i="143"/>
  <c r="H7" i="143"/>
  <c r="H8" i="143"/>
  <c r="H9" i="143"/>
  <c r="H10" i="143"/>
  <c r="H11" i="143"/>
  <c r="H12" i="143"/>
  <c r="H13" i="143"/>
  <c r="H14" i="143"/>
  <c r="H15" i="143"/>
  <c r="H16" i="143"/>
  <c r="H17" i="143"/>
  <c r="H18" i="143"/>
  <c r="H19" i="143"/>
  <c r="H20" i="143"/>
  <c r="H21" i="143"/>
  <c r="H22" i="143"/>
  <c r="H23" i="143"/>
  <c r="H24" i="143"/>
  <c r="H25" i="143"/>
  <c r="H26" i="143"/>
  <c r="H27" i="143"/>
  <c r="H28" i="143"/>
  <c r="H29" i="143"/>
  <c r="H30" i="143"/>
  <c r="H31" i="143"/>
  <c r="H32" i="143"/>
  <c r="H33" i="143"/>
  <c r="H34" i="143"/>
  <c r="H35" i="143"/>
  <c r="H36" i="143"/>
  <c r="H37" i="143"/>
  <c r="H38" i="143"/>
  <c r="H39" i="143"/>
  <c r="H40" i="143"/>
  <c r="H41" i="143"/>
  <c r="H42" i="143"/>
  <c r="H43" i="143"/>
  <c r="H44" i="143"/>
  <c r="H45" i="143"/>
  <c r="H46" i="143"/>
  <c r="H47" i="143"/>
  <c r="H48" i="143"/>
  <c r="H49" i="143"/>
  <c r="H50" i="143"/>
  <c r="H51" i="143"/>
  <c r="H52" i="143"/>
  <c r="H53" i="143"/>
  <c r="H54" i="143"/>
  <c r="H55" i="143"/>
  <c r="H56" i="143"/>
  <c r="H57" i="143"/>
  <c r="H58" i="143"/>
  <c r="H59" i="143"/>
  <c r="H60" i="143"/>
  <c r="H61" i="143"/>
  <c r="H62" i="143"/>
  <c r="H63" i="143"/>
  <c r="H64" i="143"/>
  <c r="H65" i="143"/>
  <c r="H66" i="143"/>
  <c r="H67" i="143"/>
  <c r="H68" i="143"/>
  <c r="H69" i="143"/>
  <c r="H70" i="143"/>
  <c r="H71" i="143"/>
  <c r="H72" i="143"/>
  <c r="H73" i="143"/>
  <c r="H74" i="143"/>
  <c r="H75" i="143"/>
  <c r="H76" i="143"/>
  <c r="H77" i="143"/>
  <c r="H78" i="143"/>
  <c r="H79" i="143"/>
  <c r="H80" i="143"/>
  <c r="H81" i="143"/>
  <c r="H82" i="143"/>
  <c r="H83" i="143"/>
  <c r="H84" i="143"/>
  <c r="H85" i="143"/>
  <c r="H86" i="143"/>
  <c r="H87" i="143"/>
  <c r="H88" i="143"/>
  <c r="H89" i="143"/>
  <c r="H90" i="143"/>
  <c r="H91" i="143"/>
  <c r="H92" i="143"/>
  <c r="H93" i="143"/>
  <c r="H94" i="143"/>
  <c r="H95" i="143"/>
  <c r="H96" i="143"/>
  <c r="H97" i="143"/>
  <c r="H98" i="143"/>
  <c r="H99" i="143"/>
  <c r="H100" i="143"/>
  <c r="H101" i="143"/>
  <c r="H102" i="143"/>
  <c r="H103" i="143"/>
  <c r="H104" i="143"/>
  <c r="H105" i="143"/>
  <c r="H106" i="143"/>
  <c r="H107" i="143"/>
  <c r="H108" i="143"/>
  <c r="H109" i="143"/>
  <c r="H110" i="143"/>
  <c r="H111" i="143"/>
  <c r="H112" i="143"/>
  <c r="H113" i="143"/>
  <c r="H114" i="143"/>
  <c r="H115" i="143"/>
  <c r="H116" i="143"/>
  <c r="H117" i="143"/>
  <c r="H118" i="143"/>
  <c r="H119" i="143"/>
  <c r="H120" i="143"/>
  <c r="H121" i="143"/>
  <c r="H122" i="143"/>
  <c r="H123" i="143"/>
  <c r="H124" i="143"/>
  <c r="H125" i="143"/>
  <c r="H126" i="143"/>
  <c r="H127" i="143"/>
  <c r="H128" i="143"/>
  <c r="H129" i="143"/>
  <c r="H130" i="143"/>
  <c r="H131" i="143"/>
  <c r="H132" i="143"/>
  <c r="H133" i="143"/>
  <c r="H134" i="143"/>
  <c r="H135" i="143"/>
  <c r="H136" i="143"/>
  <c r="H137" i="143"/>
  <c r="H138" i="143"/>
  <c r="H139" i="143"/>
  <c r="H140" i="143"/>
  <c r="H141" i="143"/>
  <c r="H142" i="143"/>
  <c r="H143" i="143"/>
  <c r="H144" i="143"/>
  <c r="H145" i="143"/>
  <c r="H146" i="143"/>
  <c r="H147" i="143"/>
  <c r="H148" i="143"/>
  <c r="H149" i="143"/>
  <c r="H150" i="143"/>
  <c r="H151" i="143"/>
  <c r="H152" i="143"/>
  <c r="H153" i="143"/>
  <c r="H154" i="143"/>
  <c r="H155" i="143"/>
  <c r="H156" i="143"/>
  <c r="H157" i="143"/>
  <c r="H158" i="143"/>
  <c r="H159" i="143"/>
  <c r="H160" i="143"/>
  <c r="H161" i="143"/>
  <c r="H162" i="143"/>
  <c r="H163" i="143"/>
  <c r="H164" i="143"/>
  <c r="H165" i="143"/>
  <c r="H166" i="143"/>
  <c r="H167" i="143"/>
  <c r="H168" i="143"/>
  <c r="H169" i="143"/>
  <c r="H170" i="143"/>
  <c r="H171" i="143"/>
  <c r="H172" i="143"/>
  <c r="H173" i="143"/>
  <c r="H174" i="143"/>
  <c r="H175" i="143"/>
  <c r="H176" i="143"/>
  <c r="H177" i="143"/>
  <c r="H178" i="143"/>
  <c r="H179" i="143"/>
  <c r="H180" i="143"/>
  <c r="H181" i="143"/>
  <c r="H182" i="143"/>
  <c r="H183" i="143"/>
  <c r="H184" i="143"/>
  <c r="H185" i="143"/>
  <c r="H186" i="143"/>
  <c r="H187" i="143"/>
  <c r="H188" i="143"/>
  <c r="H189" i="143"/>
  <c r="H190" i="143"/>
  <c r="H191" i="143"/>
  <c r="H192" i="143"/>
  <c r="H193" i="143"/>
  <c r="H194" i="143"/>
  <c r="H195" i="143"/>
  <c r="H196" i="143"/>
  <c r="H197" i="143"/>
  <c r="H198" i="143"/>
  <c r="H199" i="143"/>
  <c r="H200" i="143"/>
  <c r="H201" i="143"/>
  <c r="H202" i="143"/>
  <c r="H203" i="143"/>
  <c r="H204" i="143"/>
  <c r="H205" i="143"/>
  <c r="H206" i="143"/>
  <c r="H207" i="143"/>
  <c r="H208" i="143"/>
  <c r="H209" i="143"/>
  <c r="H210" i="143"/>
  <c r="H211" i="143"/>
  <c r="H212" i="143"/>
  <c r="H213" i="143"/>
  <c r="H214" i="143"/>
  <c r="H215" i="143"/>
  <c r="H216" i="143"/>
  <c r="H217" i="143"/>
  <c r="H218" i="143"/>
  <c r="H219" i="143"/>
  <c r="H220" i="143"/>
  <c r="H221" i="143"/>
  <c r="H222" i="143"/>
  <c r="H223" i="143"/>
  <c r="H224" i="143"/>
  <c r="H225" i="143"/>
  <c r="H226" i="143"/>
  <c r="H227" i="143"/>
  <c r="H228" i="143"/>
  <c r="H229" i="143"/>
  <c r="H230" i="143"/>
  <c r="H231" i="143"/>
  <c r="H232" i="143"/>
  <c r="H233" i="143"/>
  <c r="H234" i="143"/>
  <c r="H235" i="143"/>
  <c r="H236" i="143"/>
  <c r="H237" i="143"/>
  <c r="H238" i="143"/>
  <c r="H239" i="143"/>
  <c r="H240" i="143"/>
  <c r="H241" i="143"/>
  <c r="H242" i="143"/>
  <c r="H243" i="143"/>
  <c r="H244" i="143"/>
  <c r="H245" i="143"/>
  <c r="H246" i="143"/>
  <c r="H247" i="143"/>
  <c r="H248" i="143"/>
  <c r="H249" i="143"/>
  <c r="H250" i="143"/>
  <c r="H251" i="143"/>
  <c r="H252" i="143"/>
  <c r="H253" i="143"/>
  <c r="H254" i="143"/>
  <c r="H255" i="143"/>
  <c r="H256" i="143"/>
  <c r="H257" i="143"/>
  <c r="H258" i="143"/>
  <c r="H259" i="143"/>
  <c r="H260" i="143"/>
  <c r="H261" i="143"/>
  <c r="H262" i="143"/>
  <c r="H263" i="143"/>
  <c r="H264" i="143"/>
  <c r="H265" i="143"/>
  <c r="H266" i="143"/>
  <c r="H267" i="143"/>
  <c r="H268" i="143"/>
  <c r="H269" i="143"/>
  <c r="H270" i="143"/>
  <c r="H271" i="143"/>
  <c r="H272" i="143"/>
  <c r="H273" i="143"/>
  <c r="H274" i="143"/>
  <c r="H275" i="143"/>
  <c r="H276" i="143"/>
  <c r="H277" i="143"/>
  <c r="H278" i="143"/>
  <c r="H279" i="143"/>
  <c r="H280" i="143"/>
  <c r="H281" i="143"/>
  <c r="H282" i="143"/>
  <c r="H283" i="143"/>
  <c r="H284" i="143"/>
  <c r="H285" i="143"/>
  <c r="H286" i="143"/>
  <c r="H287" i="143"/>
  <c r="H288" i="143"/>
  <c r="H289" i="143"/>
  <c r="H290" i="143"/>
  <c r="H291" i="143"/>
  <c r="H292" i="143"/>
  <c r="H293" i="143"/>
  <c r="H294" i="143"/>
  <c r="H2" i="143"/>
  <c r="B2" i="143"/>
  <c r="B3" i="143"/>
  <c r="B4" i="143"/>
  <c r="B5" i="143"/>
  <c r="B6" i="143"/>
  <c r="B7" i="143"/>
  <c r="B8" i="143"/>
  <c r="B9" i="143"/>
  <c r="B10" i="143"/>
  <c r="B11" i="143"/>
  <c r="B12" i="143"/>
  <c r="B13" i="143"/>
  <c r="B14" i="143"/>
  <c r="B15" i="143"/>
  <c r="B16" i="143"/>
  <c r="B17" i="143"/>
  <c r="B18" i="143"/>
  <c r="B19" i="143"/>
  <c r="B20" i="143"/>
  <c r="B21" i="143"/>
  <c r="B22" i="143"/>
  <c r="B23" i="143"/>
  <c r="B24" i="143"/>
  <c r="B25" i="143"/>
  <c r="B26" i="143"/>
  <c r="B27" i="143"/>
  <c r="B28" i="143"/>
  <c r="B29" i="143"/>
  <c r="B30" i="143"/>
  <c r="B31" i="143"/>
  <c r="B32" i="143"/>
  <c r="B33" i="143"/>
  <c r="B34" i="143"/>
  <c r="B35" i="143"/>
  <c r="B36" i="143"/>
  <c r="B37" i="143"/>
  <c r="B38" i="143"/>
  <c r="B39" i="143"/>
  <c r="B40" i="143"/>
  <c r="B41" i="143"/>
  <c r="B42" i="143"/>
  <c r="B43" i="143"/>
  <c r="B44" i="143"/>
  <c r="B45" i="143"/>
  <c r="B46" i="143"/>
  <c r="B47" i="143"/>
  <c r="B48" i="143"/>
  <c r="B49" i="143"/>
  <c r="B50" i="143"/>
  <c r="B51" i="143"/>
  <c r="B52" i="143"/>
  <c r="B53" i="143"/>
  <c r="B54" i="143"/>
  <c r="B55" i="143"/>
  <c r="B56" i="143"/>
  <c r="B57" i="143"/>
  <c r="B58" i="143"/>
  <c r="B59" i="143"/>
  <c r="B60" i="143"/>
  <c r="B61" i="143"/>
  <c r="B62" i="143"/>
  <c r="B63" i="143"/>
  <c r="B64" i="143"/>
  <c r="B65" i="143"/>
  <c r="B66" i="143"/>
  <c r="B67" i="143"/>
  <c r="B68" i="143"/>
  <c r="B69" i="143"/>
  <c r="B70" i="143"/>
  <c r="B71" i="143"/>
  <c r="B72" i="143"/>
  <c r="B73" i="143"/>
  <c r="B74" i="143"/>
  <c r="B75" i="143"/>
  <c r="B76" i="143"/>
  <c r="B77" i="143"/>
  <c r="B78" i="143"/>
  <c r="B79" i="143"/>
  <c r="B80" i="143"/>
  <c r="B81" i="143"/>
  <c r="B82" i="143"/>
  <c r="B83" i="143"/>
  <c r="B84" i="143"/>
  <c r="B85" i="143"/>
  <c r="B86" i="143"/>
  <c r="B87" i="143"/>
  <c r="B88" i="143"/>
  <c r="B89" i="143"/>
  <c r="B90" i="143"/>
  <c r="B91" i="143"/>
  <c r="B92" i="143"/>
  <c r="B93" i="143"/>
  <c r="B94" i="143"/>
  <c r="B95" i="143"/>
  <c r="B96" i="143"/>
  <c r="B97" i="143"/>
  <c r="B98" i="143"/>
  <c r="B99" i="143"/>
  <c r="B100" i="143"/>
  <c r="B101" i="143"/>
  <c r="B102" i="143"/>
  <c r="B103" i="143"/>
  <c r="B104" i="143"/>
  <c r="B105" i="143"/>
  <c r="B106" i="143"/>
  <c r="B107" i="143"/>
  <c r="B108" i="143"/>
  <c r="B109" i="143"/>
  <c r="B110" i="143"/>
  <c r="B111" i="143"/>
  <c r="B112" i="143"/>
  <c r="B113" i="143"/>
  <c r="B114" i="143"/>
  <c r="B115" i="143"/>
  <c r="B116" i="143"/>
  <c r="B117" i="143"/>
  <c r="B118" i="143"/>
  <c r="B119" i="143"/>
  <c r="B120" i="143"/>
  <c r="B121" i="143"/>
  <c r="B122" i="143"/>
  <c r="B123" i="143"/>
  <c r="B124" i="143"/>
  <c r="B125" i="143"/>
  <c r="B126" i="143"/>
  <c r="B127" i="143"/>
  <c r="B128" i="143"/>
  <c r="B129" i="143"/>
  <c r="B130" i="143"/>
  <c r="B131" i="143"/>
  <c r="B132" i="143"/>
  <c r="B133" i="143"/>
  <c r="B134" i="143"/>
  <c r="B135" i="143"/>
  <c r="B136" i="143"/>
  <c r="B137" i="143"/>
  <c r="B138" i="143"/>
  <c r="B139" i="143"/>
  <c r="B140" i="143"/>
  <c r="B141" i="143"/>
  <c r="B142" i="143"/>
  <c r="B143" i="143"/>
  <c r="B144" i="143"/>
  <c r="B145" i="143"/>
  <c r="B146" i="143"/>
  <c r="B147" i="143"/>
  <c r="B148" i="143"/>
  <c r="B149" i="143"/>
  <c r="B150" i="143"/>
  <c r="B151" i="143"/>
  <c r="B152" i="143"/>
  <c r="B153" i="143"/>
  <c r="B154" i="143"/>
  <c r="B155" i="143"/>
  <c r="B156" i="143"/>
  <c r="B157" i="143"/>
  <c r="B158" i="143"/>
  <c r="B159" i="143"/>
  <c r="B160" i="143"/>
  <c r="B161" i="143"/>
  <c r="B162" i="143"/>
  <c r="B163" i="143"/>
  <c r="B164" i="143"/>
  <c r="B165" i="143"/>
  <c r="B166" i="143"/>
  <c r="B167" i="143"/>
  <c r="B168" i="143"/>
  <c r="B169" i="143"/>
  <c r="B170" i="143"/>
  <c r="B171" i="143"/>
  <c r="B172" i="143"/>
  <c r="B173" i="143"/>
  <c r="B174" i="143"/>
  <c r="B175" i="143"/>
  <c r="B176" i="143"/>
  <c r="B177" i="143"/>
  <c r="B178" i="143"/>
  <c r="B179" i="143"/>
  <c r="B180" i="143"/>
  <c r="B181" i="143"/>
  <c r="B182" i="143"/>
  <c r="B183" i="143"/>
  <c r="B184" i="143"/>
  <c r="B185" i="143"/>
  <c r="B186" i="143"/>
  <c r="B187" i="143"/>
  <c r="B188" i="143"/>
  <c r="B189" i="143"/>
  <c r="B190" i="143"/>
  <c r="B191" i="143"/>
  <c r="B192" i="143"/>
  <c r="B193" i="143"/>
  <c r="B194" i="143"/>
  <c r="B195" i="143"/>
  <c r="B196" i="143"/>
  <c r="B197" i="143"/>
  <c r="B198" i="143"/>
  <c r="B199" i="143"/>
  <c r="B200" i="143"/>
  <c r="B201" i="143"/>
  <c r="B202" i="143"/>
  <c r="B203" i="143"/>
  <c r="B204" i="143"/>
  <c r="B205" i="143"/>
  <c r="B206" i="143"/>
  <c r="B207" i="143"/>
  <c r="B208" i="143"/>
  <c r="B209" i="143"/>
  <c r="B210" i="143"/>
  <c r="B211" i="143"/>
  <c r="B212" i="143"/>
  <c r="B213" i="143"/>
  <c r="B214" i="143"/>
  <c r="B215" i="143"/>
  <c r="B216" i="143"/>
  <c r="B217" i="143"/>
  <c r="B218" i="143"/>
  <c r="B219" i="143"/>
  <c r="B220" i="143"/>
  <c r="B221" i="143"/>
  <c r="B222" i="143"/>
  <c r="B223" i="143"/>
  <c r="B224" i="143"/>
  <c r="B225" i="143"/>
  <c r="B226" i="143"/>
  <c r="B227" i="143"/>
  <c r="B228" i="143"/>
  <c r="B229" i="143"/>
  <c r="B230" i="143"/>
  <c r="B231" i="143"/>
  <c r="B232" i="143"/>
  <c r="B233" i="143"/>
  <c r="B234" i="143"/>
  <c r="B235" i="143"/>
  <c r="B236" i="143"/>
  <c r="B237" i="143"/>
  <c r="B238" i="143"/>
  <c r="B239" i="143"/>
  <c r="B240" i="143"/>
  <c r="B241" i="143"/>
  <c r="B242" i="143"/>
  <c r="B243" i="143"/>
  <c r="B244" i="143"/>
  <c r="B245" i="143"/>
  <c r="B246" i="143"/>
  <c r="B247" i="143"/>
  <c r="B248" i="143"/>
  <c r="B249" i="143"/>
  <c r="B250" i="143"/>
  <c r="B251" i="143"/>
  <c r="B252" i="143"/>
  <c r="B253" i="143"/>
  <c r="B254" i="143"/>
  <c r="B255" i="143"/>
  <c r="B256" i="143"/>
  <c r="B257" i="143"/>
  <c r="B258" i="143"/>
  <c r="B259" i="143"/>
  <c r="B260" i="143"/>
  <c r="B261" i="143"/>
  <c r="B262" i="143"/>
  <c r="B263" i="143"/>
  <c r="B264" i="143"/>
  <c r="B265" i="143"/>
  <c r="B266" i="143"/>
  <c r="B267" i="143"/>
  <c r="B268" i="143"/>
  <c r="B269" i="143"/>
  <c r="B270" i="143"/>
  <c r="B271" i="143"/>
  <c r="B272" i="143"/>
  <c r="B273" i="143"/>
  <c r="B274" i="143"/>
  <c r="B275" i="143"/>
  <c r="B276" i="143"/>
  <c r="B277" i="143"/>
  <c r="B278" i="143"/>
  <c r="B279" i="143"/>
  <c r="B280" i="143"/>
  <c r="B281" i="143"/>
  <c r="B282" i="143"/>
  <c r="B283" i="143"/>
  <c r="B284" i="143"/>
  <c r="B285" i="143"/>
  <c r="B286" i="143"/>
  <c r="B287" i="143"/>
  <c r="B288" i="143"/>
  <c r="B289" i="143"/>
  <c r="B290" i="143"/>
  <c r="B291" i="143"/>
  <c r="B292" i="143"/>
  <c r="B293" i="143"/>
  <c r="B294" i="143"/>
  <c r="E3" i="143"/>
  <c r="F3" i="143"/>
  <c r="G3" i="143"/>
  <c r="L3" i="143"/>
  <c r="N3" i="143"/>
  <c r="E4" i="143"/>
  <c r="F4" i="143"/>
  <c r="G4" i="143"/>
  <c r="L4" i="143"/>
  <c r="N4" i="143"/>
  <c r="E5" i="143"/>
  <c r="F5" i="143"/>
  <c r="G5" i="143"/>
  <c r="L5" i="143"/>
  <c r="N5" i="143"/>
  <c r="E6" i="143"/>
  <c r="F6" i="143"/>
  <c r="G6" i="143"/>
  <c r="L6" i="143"/>
  <c r="N6" i="143"/>
  <c r="E7" i="143"/>
  <c r="F7" i="143"/>
  <c r="G7" i="143"/>
  <c r="L7" i="143"/>
  <c r="N7" i="143"/>
  <c r="E8" i="143"/>
  <c r="F8" i="143"/>
  <c r="G8" i="143"/>
  <c r="L8" i="143"/>
  <c r="N8" i="143"/>
  <c r="E9" i="143"/>
  <c r="F9" i="143"/>
  <c r="G9" i="143"/>
  <c r="L9" i="143"/>
  <c r="N9" i="143"/>
  <c r="E10" i="143"/>
  <c r="F10" i="143"/>
  <c r="G10" i="143"/>
  <c r="L10" i="143"/>
  <c r="N10" i="143"/>
  <c r="E11" i="143"/>
  <c r="F11" i="143"/>
  <c r="G11" i="143"/>
  <c r="L11" i="143"/>
  <c r="N11" i="143"/>
  <c r="E12" i="143"/>
  <c r="F12" i="143"/>
  <c r="G12" i="143"/>
  <c r="L12" i="143"/>
  <c r="N12" i="143"/>
  <c r="E13" i="143"/>
  <c r="F13" i="143"/>
  <c r="G13" i="143"/>
  <c r="L13" i="143"/>
  <c r="N13" i="143"/>
  <c r="E14" i="143"/>
  <c r="F14" i="143"/>
  <c r="G14" i="143"/>
  <c r="L14" i="143"/>
  <c r="N14" i="143"/>
  <c r="E15" i="143"/>
  <c r="F15" i="143"/>
  <c r="G15" i="143"/>
  <c r="L15" i="143"/>
  <c r="N15" i="143"/>
  <c r="E16" i="143"/>
  <c r="F16" i="143"/>
  <c r="G16" i="143"/>
  <c r="L16" i="143"/>
  <c r="N16" i="143"/>
  <c r="E17" i="143"/>
  <c r="F17" i="143"/>
  <c r="G17" i="143"/>
  <c r="L17" i="143"/>
  <c r="N17" i="143"/>
  <c r="E18" i="143"/>
  <c r="F18" i="143"/>
  <c r="G18" i="143"/>
  <c r="L18" i="143"/>
  <c r="N18" i="143"/>
  <c r="E19" i="143"/>
  <c r="F19" i="143"/>
  <c r="G19" i="143"/>
  <c r="L19" i="143"/>
  <c r="N19" i="143"/>
  <c r="E20" i="143"/>
  <c r="F20" i="143"/>
  <c r="G20" i="143"/>
  <c r="L20" i="143"/>
  <c r="N20" i="143"/>
  <c r="E21" i="143"/>
  <c r="F21" i="143"/>
  <c r="G21" i="143"/>
  <c r="L21" i="143"/>
  <c r="N21" i="143"/>
  <c r="E22" i="143"/>
  <c r="F22" i="143"/>
  <c r="G22" i="143"/>
  <c r="L22" i="143"/>
  <c r="N22" i="143"/>
  <c r="E23" i="143"/>
  <c r="F23" i="143"/>
  <c r="G23" i="143"/>
  <c r="L23" i="143"/>
  <c r="N23" i="143"/>
  <c r="E24" i="143"/>
  <c r="F24" i="143"/>
  <c r="G24" i="143"/>
  <c r="L24" i="143"/>
  <c r="N24" i="143"/>
  <c r="E25" i="143"/>
  <c r="F25" i="143"/>
  <c r="G25" i="143"/>
  <c r="L25" i="143"/>
  <c r="N25" i="143"/>
  <c r="E26" i="143"/>
  <c r="F26" i="143"/>
  <c r="G26" i="143"/>
  <c r="L26" i="143"/>
  <c r="N26" i="143"/>
  <c r="E27" i="143"/>
  <c r="F27" i="143"/>
  <c r="G27" i="143"/>
  <c r="L27" i="143"/>
  <c r="N27" i="143"/>
  <c r="E28" i="143"/>
  <c r="F28" i="143"/>
  <c r="G28" i="143"/>
  <c r="L28" i="143"/>
  <c r="N28" i="143"/>
  <c r="E29" i="143"/>
  <c r="F29" i="143"/>
  <c r="G29" i="143"/>
  <c r="L29" i="143"/>
  <c r="N29" i="143"/>
  <c r="E30" i="143"/>
  <c r="F30" i="143"/>
  <c r="G30" i="143"/>
  <c r="L30" i="143"/>
  <c r="N30" i="143"/>
  <c r="E31" i="143"/>
  <c r="F31" i="143"/>
  <c r="G31" i="143"/>
  <c r="L31" i="143"/>
  <c r="N31" i="143"/>
  <c r="E32" i="143"/>
  <c r="F32" i="143"/>
  <c r="G32" i="143"/>
  <c r="L32" i="143"/>
  <c r="N32" i="143"/>
  <c r="E33" i="143"/>
  <c r="F33" i="143"/>
  <c r="G33" i="143"/>
  <c r="L33" i="143"/>
  <c r="N33" i="143"/>
  <c r="E34" i="143"/>
  <c r="F34" i="143"/>
  <c r="G34" i="143"/>
  <c r="L34" i="143"/>
  <c r="N34" i="143"/>
  <c r="E35" i="143"/>
  <c r="F35" i="143"/>
  <c r="G35" i="143"/>
  <c r="L35" i="143"/>
  <c r="N35" i="143"/>
  <c r="E36" i="143"/>
  <c r="F36" i="143"/>
  <c r="G36" i="143"/>
  <c r="L36" i="143"/>
  <c r="N36" i="143"/>
  <c r="E37" i="143"/>
  <c r="F37" i="143"/>
  <c r="G37" i="143"/>
  <c r="L37" i="143"/>
  <c r="N37" i="143"/>
  <c r="E38" i="143"/>
  <c r="F38" i="143"/>
  <c r="G38" i="143"/>
  <c r="L38" i="143"/>
  <c r="N38" i="143"/>
  <c r="E39" i="143"/>
  <c r="F39" i="143"/>
  <c r="G39" i="143"/>
  <c r="L39" i="143"/>
  <c r="N39" i="143"/>
  <c r="E40" i="143"/>
  <c r="F40" i="143"/>
  <c r="G40" i="143"/>
  <c r="L40" i="143"/>
  <c r="N40" i="143"/>
  <c r="E41" i="143"/>
  <c r="F41" i="143"/>
  <c r="G41" i="143"/>
  <c r="L41" i="143"/>
  <c r="N41" i="143"/>
  <c r="E42" i="143"/>
  <c r="F42" i="143"/>
  <c r="G42" i="143"/>
  <c r="L42" i="143"/>
  <c r="N42" i="143"/>
  <c r="E43" i="143"/>
  <c r="F43" i="143"/>
  <c r="G43" i="143"/>
  <c r="L43" i="143"/>
  <c r="N43" i="143"/>
  <c r="E44" i="143"/>
  <c r="F44" i="143"/>
  <c r="G44" i="143"/>
  <c r="L44" i="143"/>
  <c r="N44" i="143"/>
  <c r="E45" i="143"/>
  <c r="F45" i="143"/>
  <c r="G45" i="143"/>
  <c r="L45" i="143"/>
  <c r="N45" i="143"/>
  <c r="E46" i="143"/>
  <c r="F46" i="143"/>
  <c r="G46" i="143"/>
  <c r="L46" i="143"/>
  <c r="N46" i="143"/>
  <c r="E47" i="143"/>
  <c r="F47" i="143"/>
  <c r="G47" i="143"/>
  <c r="L47" i="143"/>
  <c r="N47" i="143"/>
  <c r="E48" i="143"/>
  <c r="F48" i="143"/>
  <c r="G48" i="143"/>
  <c r="L48" i="143"/>
  <c r="N48" i="143"/>
  <c r="E49" i="143"/>
  <c r="F49" i="143"/>
  <c r="G49" i="143"/>
  <c r="L49" i="143"/>
  <c r="N49" i="143"/>
  <c r="E50" i="143"/>
  <c r="F50" i="143"/>
  <c r="G50" i="143"/>
  <c r="L50" i="143"/>
  <c r="N50" i="143"/>
  <c r="E51" i="143"/>
  <c r="F51" i="143"/>
  <c r="G51" i="143"/>
  <c r="L51" i="143"/>
  <c r="N51" i="143"/>
  <c r="E52" i="143"/>
  <c r="F52" i="143"/>
  <c r="G52" i="143"/>
  <c r="L52" i="143"/>
  <c r="N52" i="143"/>
  <c r="E53" i="143"/>
  <c r="F53" i="143"/>
  <c r="G53" i="143"/>
  <c r="L53" i="143"/>
  <c r="N53" i="143"/>
  <c r="E54" i="143"/>
  <c r="F54" i="143"/>
  <c r="G54" i="143"/>
  <c r="L54" i="143"/>
  <c r="N54" i="143"/>
  <c r="E55" i="143"/>
  <c r="F55" i="143"/>
  <c r="G55" i="143"/>
  <c r="L55" i="143"/>
  <c r="N55" i="143"/>
  <c r="E56" i="143"/>
  <c r="F56" i="143"/>
  <c r="G56" i="143"/>
  <c r="L56" i="143"/>
  <c r="N56" i="143"/>
  <c r="E57" i="143"/>
  <c r="F57" i="143"/>
  <c r="G57" i="143"/>
  <c r="L57" i="143"/>
  <c r="N57" i="143"/>
  <c r="E58" i="143"/>
  <c r="F58" i="143"/>
  <c r="G58" i="143"/>
  <c r="L58" i="143"/>
  <c r="N58" i="143"/>
  <c r="E59" i="143"/>
  <c r="F59" i="143"/>
  <c r="G59" i="143"/>
  <c r="L59" i="143"/>
  <c r="N59" i="143"/>
  <c r="E60" i="143"/>
  <c r="F60" i="143"/>
  <c r="G60" i="143"/>
  <c r="L60" i="143"/>
  <c r="N60" i="143"/>
  <c r="E61" i="143"/>
  <c r="F61" i="143"/>
  <c r="G61" i="143"/>
  <c r="L61" i="143"/>
  <c r="N61" i="143"/>
  <c r="E62" i="143"/>
  <c r="F62" i="143"/>
  <c r="G62" i="143"/>
  <c r="L62" i="143"/>
  <c r="N62" i="143"/>
  <c r="E63" i="143"/>
  <c r="F63" i="143"/>
  <c r="G63" i="143"/>
  <c r="L63" i="143"/>
  <c r="N63" i="143"/>
  <c r="E64" i="143"/>
  <c r="F64" i="143"/>
  <c r="G64" i="143"/>
  <c r="L64" i="143"/>
  <c r="N64" i="143"/>
  <c r="E65" i="143"/>
  <c r="F65" i="143"/>
  <c r="G65" i="143"/>
  <c r="L65" i="143"/>
  <c r="N65" i="143"/>
  <c r="E66" i="143"/>
  <c r="F66" i="143"/>
  <c r="G66" i="143"/>
  <c r="L66" i="143"/>
  <c r="N66" i="143"/>
  <c r="E67" i="143"/>
  <c r="F67" i="143"/>
  <c r="G67" i="143"/>
  <c r="L67" i="143"/>
  <c r="N67" i="143"/>
  <c r="E68" i="143"/>
  <c r="F68" i="143"/>
  <c r="G68" i="143"/>
  <c r="L68" i="143"/>
  <c r="N68" i="143"/>
  <c r="E69" i="143"/>
  <c r="F69" i="143"/>
  <c r="G69" i="143"/>
  <c r="L69" i="143"/>
  <c r="N69" i="143"/>
  <c r="E70" i="143"/>
  <c r="F70" i="143"/>
  <c r="G70" i="143"/>
  <c r="L70" i="143"/>
  <c r="N70" i="143"/>
  <c r="E71" i="143"/>
  <c r="F71" i="143"/>
  <c r="G71" i="143"/>
  <c r="L71" i="143"/>
  <c r="N71" i="143"/>
  <c r="E72" i="143"/>
  <c r="F72" i="143"/>
  <c r="G72" i="143"/>
  <c r="L72" i="143"/>
  <c r="N72" i="143"/>
  <c r="E73" i="143"/>
  <c r="F73" i="143"/>
  <c r="G73" i="143"/>
  <c r="L73" i="143"/>
  <c r="N73" i="143"/>
  <c r="E74" i="143"/>
  <c r="F74" i="143"/>
  <c r="G74" i="143"/>
  <c r="L74" i="143"/>
  <c r="N74" i="143"/>
  <c r="E75" i="143"/>
  <c r="F75" i="143"/>
  <c r="G75" i="143"/>
  <c r="L75" i="143"/>
  <c r="N75" i="143"/>
  <c r="E76" i="143"/>
  <c r="F76" i="143"/>
  <c r="G76" i="143"/>
  <c r="L76" i="143"/>
  <c r="N76" i="143"/>
  <c r="E77" i="143"/>
  <c r="F77" i="143"/>
  <c r="G77" i="143"/>
  <c r="L77" i="143"/>
  <c r="N77" i="143"/>
  <c r="E78" i="143"/>
  <c r="F78" i="143"/>
  <c r="G78" i="143"/>
  <c r="L78" i="143"/>
  <c r="N78" i="143"/>
  <c r="E79" i="143"/>
  <c r="F79" i="143"/>
  <c r="G79" i="143"/>
  <c r="L79" i="143"/>
  <c r="N79" i="143"/>
  <c r="E80" i="143"/>
  <c r="F80" i="143"/>
  <c r="G80" i="143"/>
  <c r="L80" i="143"/>
  <c r="N80" i="143"/>
  <c r="E81" i="143"/>
  <c r="F81" i="143"/>
  <c r="G81" i="143"/>
  <c r="L81" i="143"/>
  <c r="N81" i="143"/>
  <c r="E82" i="143"/>
  <c r="F82" i="143"/>
  <c r="G82" i="143"/>
  <c r="L82" i="143"/>
  <c r="N82" i="143"/>
  <c r="E83" i="143"/>
  <c r="F83" i="143"/>
  <c r="G83" i="143"/>
  <c r="L83" i="143"/>
  <c r="N83" i="143"/>
  <c r="E84" i="143"/>
  <c r="F84" i="143"/>
  <c r="G84" i="143"/>
  <c r="L84" i="143"/>
  <c r="N84" i="143"/>
  <c r="E85" i="143"/>
  <c r="F85" i="143"/>
  <c r="G85" i="143"/>
  <c r="L85" i="143"/>
  <c r="N85" i="143"/>
  <c r="E86" i="143"/>
  <c r="F86" i="143"/>
  <c r="G86" i="143"/>
  <c r="L86" i="143"/>
  <c r="N86" i="143"/>
  <c r="E87" i="143"/>
  <c r="F87" i="143"/>
  <c r="G87" i="143"/>
  <c r="L87" i="143"/>
  <c r="N87" i="143"/>
  <c r="E88" i="143"/>
  <c r="F88" i="143"/>
  <c r="G88" i="143"/>
  <c r="L88" i="143"/>
  <c r="N88" i="143"/>
  <c r="E89" i="143"/>
  <c r="F89" i="143"/>
  <c r="G89" i="143"/>
  <c r="L89" i="143"/>
  <c r="N89" i="143"/>
  <c r="E90" i="143"/>
  <c r="F90" i="143"/>
  <c r="G90" i="143"/>
  <c r="L90" i="143"/>
  <c r="N90" i="143"/>
  <c r="E91" i="143"/>
  <c r="F91" i="143"/>
  <c r="G91" i="143"/>
  <c r="L91" i="143"/>
  <c r="N91" i="143"/>
  <c r="E92" i="143"/>
  <c r="F92" i="143"/>
  <c r="G92" i="143"/>
  <c r="L92" i="143"/>
  <c r="N92" i="143"/>
  <c r="E93" i="143"/>
  <c r="F93" i="143"/>
  <c r="G93" i="143"/>
  <c r="L93" i="143"/>
  <c r="N93" i="143"/>
  <c r="E94" i="143"/>
  <c r="F94" i="143"/>
  <c r="G94" i="143"/>
  <c r="L94" i="143"/>
  <c r="N94" i="143"/>
  <c r="E95" i="143"/>
  <c r="F95" i="143"/>
  <c r="G95" i="143"/>
  <c r="L95" i="143"/>
  <c r="N95" i="143"/>
  <c r="E96" i="143"/>
  <c r="F96" i="143"/>
  <c r="G96" i="143"/>
  <c r="L96" i="143"/>
  <c r="N96" i="143"/>
  <c r="E97" i="143"/>
  <c r="F97" i="143"/>
  <c r="G97" i="143"/>
  <c r="L97" i="143"/>
  <c r="N97" i="143"/>
  <c r="E98" i="143"/>
  <c r="F98" i="143"/>
  <c r="G98" i="143"/>
  <c r="L98" i="143"/>
  <c r="N98" i="143"/>
  <c r="E99" i="143"/>
  <c r="F99" i="143"/>
  <c r="G99" i="143"/>
  <c r="L99" i="143"/>
  <c r="N99" i="143"/>
  <c r="E100" i="143"/>
  <c r="F100" i="143"/>
  <c r="G100" i="143"/>
  <c r="L100" i="143"/>
  <c r="N100" i="143"/>
  <c r="E101" i="143"/>
  <c r="F101" i="143"/>
  <c r="G101" i="143"/>
  <c r="L101" i="143"/>
  <c r="N101" i="143"/>
  <c r="E102" i="143"/>
  <c r="F102" i="143"/>
  <c r="G102" i="143"/>
  <c r="L102" i="143"/>
  <c r="N102" i="143"/>
  <c r="E103" i="143"/>
  <c r="F103" i="143"/>
  <c r="G103" i="143"/>
  <c r="L103" i="143"/>
  <c r="N103" i="143"/>
  <c r="E104" i="143"/>
  <c r="F104" i="143"/>
  <c r="G104" i="143"/>
  <c r="L104" i="143"/>
  <c r="N104" i="143"/>
  <c r="E105" i="143"/>
  <c r="F105" i="143"/>
  <c r="G105" i="143"/>
  <c r="L105" i="143"/>
  <c r="N105" i="143"/>
  <c r="E106" i="143"/>
  <c r="F106" i="143"/>
  <c r="G106" i="143"/>
  <c r="L106" i="143"/>
  <c r="N106" i="143"/>
  <c r="E107" i="143"/>
  <c r="F107" i="143"/>
  <c r="G107" i="143"/>
  <c r="L107" i="143"/>
  <c r="N107" i="143"/>
  <c r="E108" i="143"/>
  <c r="F108" i="143"/>
  <c r="G108" i="143"/>
  <c r="L108" i="143"/>
  <c r="N108" i="143"/>
  <c r="E109" i="143"/>
  <c r="F109" i="143"/>
  <c r="G109" i="143"/>
  <c r="L109" i="143"/>
  <c r="N109" i="143"/>
  <c r="E110" i="143"/>
  <c r="F110" i="143"/>
  <c r="G110" i="143"/>
  <c r="L110" i="143"/>
  <c r="N110" i="143"/>
  <c r="E111" i="143"/>
  <c r="F111" i="143"/>
  <c r="G111" i="143"/>
  <c r="L111" i="143"/>
  <c r="N111" i="143"/>
  <c r="E112" i="143"/>
  <c r="F112" i="143"/>
  <c r="G112" i="143"/>
  <c r="L112" i="143"/>
  <c r="N112" i="143"/>
  <c r="E113" i="143"/>
  <c r="F113" i="143"/>
  <c r="G113" i="143"/>
  <c r="L113" i="143"/>
  <c r="N113" i="143"/>
  <c r="E114" i="143"/>
  <c r="F114" i="143"/>
  <c r="G114" i="143"/>
  <c r="L114" i="143"/>
  <c r="N114" i="143"/>
  <c r="E115" i="143"/>
  <c r="F115" i="143"/>
  <c r="G115" i="143"/>
  <c r="L115" i="143"/>
  <c r="N115" i="143"/>
  <c r="E116" i="143"/>
  <c r="F116" i="143"/>
  <c r="G116" i="143"/>
  <c r="L116" i="143"/>
  <c r="N116" i="143"/>
  <c r="E117" i="143"/>
  <c r="F117" i="143"/>
  <c r="G117" i="143"/>
  <c r="L117" i="143"/>
  <c r="N117" i="143"/>
  <c r="E118" i="143"/>
  <c r="F118" i="143"/>
  <c r="G118" i="143"/>
  <c r="L118" i="143"/>
  <c r="N118" i="143"/>
  <c r="E119" i="143"/>
  <c r="F119" i="143"/>
  <c r="G119" i="143"/>
  <c r="L119" i="143"/>
  <c r="N119" i="143"/>
  <c r="E120" i="143"/>
  <c r="F120" i="143"/>
  <c r="G120" i="143"/>
  <c r="L120" i="143"/>
  <c r="N120" i="143"/>
  <c r="E121" i="143"/>
  <c r="F121" i="143"/>
  <c r="G121" i="143"/>
  <c r="L121" i="143"/>
  <c r="N121" i="143"/>
  <c r="E122" i="143"/>
  <c r="F122" i="143"/>
  <c r="G122" i="143"/>
  <c r="L122" i="143"/>
  <c r="N122" i="143"/>
  <c r="E123" i="143"/>
  <c r="F123" i="143"/>
  <c r="G123" i="143"/>
  <c r="L123" i="143"/>
  <c r="N123" i="143"/>
  <c r="E124" i="143"/>
  <c r="F124" i="143"/>
  <c r="G124" i="143"/>
  <c r="L124" i="143"/>
  <c r="N124" i="143"/>
  <c r="E125" i="143"/>
  <c r="F125" i="143"/>
  <c r="G125" i="143"/>
  <c r="L125" i="143"/>
  <c r="N125" i="143"/>
  <c r="E126" i="143"/>
  <c r="F126" i="143"/>
  <c r="G126" i="143"/>
  <c r="L126" i="143"/>
  <c r="N126" i="143"/>
  <c r="E127" i="143"/>
  <c r="F127" i="143"/>
  <c r="G127" i="143"/>
  <c r="L127" i="143"/>
  <c r="N127" i="143"/>
  <c r="E128" i="143"/>
  <c r="F128" i="143"/>
  <c r="G128" i="143"/>
  <c r="L128" i="143"/>
  <c r="N128" i="143"/>
  <c r="E129" i="143"/>
  <c r="F129" i="143"/>
  <c r="G129" i="143"/>
  <c r="L129" i="143"/>
  <c r="N129" i="143"/>
  <c r="E130" i="143"/>
  <c r="F130" i="143"/>
  <c r="G130" i="143"/>
  <c r="L130" i="143"/>
  <c r="N130" i="143"/>
  <c r="E131" i="143"/>
  <c r="F131" i="143"/>
  <c r="G131" i="143"/>
  <c r="L131" i="143"/>
  <c r="N131" i="143"/>
  <c r="E132" i="143"/>
  <c r="F132" i="143"/>
  <c r="G132" i="143"/>
  <c r="L132" i="143"/>
  <c r="N132" i="143"/>
  <c r="E133" i="143"/>
  <c r="F133" i="143"/>
  <c r="G133" i="143"/>
  <c r="L133" i="143"/>
  <c r="N133" i="143"/>
  <c r="E134" i="143"/>
  <c r="F134" i="143"/>
  <c r="G134" i="143"/>
  <c r="L134" i="143"/>
  <c r="N134" i="143"/>
  <c r="E135" i="143"/>
  <c r="F135" i="143"/>
  <c r="G135" i="143"/>
  <c r="L135" i="143"/>
  <c r="N135" i="143"/>
  <c r="E136" i="143"/>
  <c r="F136" i="143"/>
  <c r="G136" i="143"/>
  <c r="L136" i="143"/>
  <c r="N136" i="143"/>
  <c r="E137" i="143"/>
  <c r="F137" i="143"/>
  <c r="G137" i="143"/>
  <c r="L137" i="143"/>
  <c r="N137" i="143"/>
  <c r="E138" i="143"/>
  <c r="F138" i="143"/>
  <c r="G138" i="143"/>
  <c r="L138" i="143"/>
  <c r="N138" i="143"/>
  <c r="E139" i="143"/>
  <c r="F139" i="143"/>
  <c r="G139" i="143"/>
  <c r="L139" i="143"/>
  <c r="N139" i="143"/>
  <c r="E140" i="143"/>
  <c r="F140" i="143"/>
  <c r="G140" i="143"/>
  <c r="L140" i="143"/>
  <c r="N140" i="143"/>
  <c r="E141" i="143"/>
  <c r="F141" i="143"/>
  <c r="G141" i="143"/>
  <c r="L141" i="143"/>
  <c r="N141" i="143"/>
  <c r="E142" i="143"/>
  <c r="F142" i="143"/>
  <c r="G142" i="143"/>
  <c r="L142" i="143"/>
  <c r="N142" i="143"/>
  <c r="E143" i="143"/>
  <c r="F143" i="143"/>
  <c r="G143" i="143"/>
  <c r="L143" i="143"/>
  <c r="N143" i="143"/>
  <c r="E144" i="143"/>
  <c r="F144" i="143"/>
  <c r="G144" i="143"/>
  <c r="L144" i="143"/>
  <c r="N144" i="143"/>
  <c r="E145" i="143"/>
  <c r="F145" i="143"/>
  <c r="G145" i="143"/>
  <c r="L145" i="143"/>
  <c r="N145" i="143"/>
  <c r="E146" i="143"/>
  <c r="F146" i="143"/>
  <c r="G146" i="143"/>
  <c r="L146" i="143"/>
  <c r="N146" i="143"/>
  <c r="E147" i="143"/>
  <c r="F147" i="143"/>
  <c r="G147" i="143"/>
  <c r="L147" i="143"/>
  <c r="N147" i="143"/>
  <c r="E148" i="143"/>
  <c r="F148" i="143"/>
  <c r="G148" i="143"/>
  <c r="L148" i="143"/>
  <c r="N148" i="143"/>
  <c r="E149" i="143"/>
  <c r="F149" i="143"/>
  <c r="G149" i="143"/>
  <c r="L149" i="143"/>
  <c r="N149" i="143"/>
  <c r="E150" i="143"/>
  <c r="F150" i="143"/>
  <c r="G150" i="143"/>
  <c r="L150" i="143"/>
  <c r="N150" i="143"/>
  <c r="E151" i="143"/>
  <c r="F151" i="143"/>
  <c r="G151" i="143"/>
  <c r="L151" i="143"/>
  <c r="N151" i="143"/>
  <c r="E152" i="143"/>
  <c r="F152" i="143"/>
  <c r="G152" i="143"/>
  <c r="L152" i="143"/>
  <c r="N152" i="143"/>
  <c r="E153" i="143"/>
  <c r="F153" i="143"/>
  <c r="G153" i="143"/>
  <c r="L153" i="143"/>
  <c r="N153" i="143"/>
  <c r="E154" i="143"/>
  <c r="F154" i="143"/>
  <c r="G154" i="143"/>
  <c r="L154" i="143"/>
  <c r="N154" i="143"/>
  <c r="E155" i="143"/>
  <c r="F155" i="143"/>
  <c r="G155" i="143"/>
  <c r="L155" i="143"/>
  <c r="N155" i="143"/>
  <c r="E156" i="143"/>
  <c r="F156" i="143"/>
  <c r="G156" i="143"/>
  <c r="L156" i="143"/>
  <c r="N156" i="143"/>
  <c r="E157" i="143"/>
  <c r="F157" i="143"/>
  <c r="G157" i="143"/>
  <c r="L157" i="143"/>
  <c r="N157" i="143"/>
  <c r="E158" i="143"/>
  <c r="F158" i="143"/>
  <c r="G158" i="143"/>
  <c r="L158" i="143"/>
  <c r="N158" i="143"/>
  <c r="E159" i="143"/>
  <c r="F159" i="143"/>
  <c r="G159" i="143"/>
  <c r="L159" i="143"/>
  <c r="N159" i="143"/>
  <c r="E160" i="143"/>
  <c r="F160" i="143"/>
  <c r="G160" i="143"/>
  <c r="L160" i="143"/>
  <c r="N160" i="143"/>
  <c r="E161" i="143"/>
  <c r="F161" i="143"/>
  <c r="G161" i="143"/>
  <c r="L161" i="143"/>
  <c r="N161" i="143"/>
  <c r="E162" i="143"/>
  <c r="F162" i="143"/>
  <c r="G162" i="143"/>
  <c r="L162" i="143"/>
  <c r="N162" i="143"/>
  <c r="E163" i="143"/>
  <c r="F163" i="143"/>
  <c r="G163" i="143"/>
  <c r="L163" i="143"/>
  <c r="N163" i="143"/>
  <c r="E164" i="143"/>
  <c r="F164" i="143"/>
  <c r="G164" i="143"/>
  <c r="L164" i="143"/>
  <c r="N164" i="143"/>
  <c r="E165" i="143"/>
  <c r="F165" i="143"/>
  <c r="G165" i="143"/>
  <c r="L165" i="143"/>
  <c r="N165" i="143"/>
  <c r="E166" i="143"/>
  <c r="F166" i="143"/>
  <c r="G166" i="143"/>
  <c r="L166" i="143"/>
  <c r="N166" i="143"/>
  <c r="E167" i="143"/>
  <c r="F167" i="143"/>
  <c r="G167" i="143"/>
  <c r="L167" i="143"/>
  <c r="N167" i="143"/>
  <c r="E168" i="143"/>
  <c r="F168" i="143"/>
  <c r="G168" i="143"/>
  <c r="L168" i="143"/>
  <c r="N168" i="143"/>
  <c r="E169" i="143"/>
  <c r="F169" i="143"/>
  <c r="G169" i="143"/>
  <c r="L169" i="143"/>
  <c r="N169" i="143"/>
  <c r="E170" i="143"/>
  <c r="F170" i="143"/>
  <c r="G170" i="143"/>
  <c r="L170" i="143"/>
  <c r="N170" i="143"/>
  <c r="E171" i="143"/>
  <c r="F171" i="143"/>
  <c r="G171" i="143"/>
  <c r="L171" i="143"/>
  <c r="N171" i="143"/>
  <c r="E172" i="143"/>
  <c r="F172" i="143"/>
  <c r="G172" i="143"/>
  <c r="L172" i="143"/>
  <c r="N172" i="143"/>
  <c r="E173" i="143"/>
  <c r="F173" i="143"/>
  <c r="G173" i="143"/>
  <c r="L173" i="143"/>
  <c r="N173" i="143"/>
  <c r="E174" i="143"/>
  <c r="F174" i="143"/>
  <c r="G174" i="143"/>
  <c r="L174" i="143"/>
  <c r="N174" i="143"/>
  <c r="E175" i="143"/>
  <c r="F175" i="143"/>
  <c r="G175" i="143"/>
  <c r="L175" i="143"/>
  <c r="N175" i="143"/>
  <c r="E176" i="143"/>
  <c r="F176" i="143"/>
  <c r="G176" i="143"/>
  <c r="L176" i="143"/>
  <c r="N176" i="143"/>
  <c r="E177" i="143"/>
  <c r="F177" i="143"/>
  <c r="G177" i="143"/>
  <c r="L177" i="143"/>
  <c r="N177" i="143"/>
  <c r="E178" i="143"/>
  <c r="F178" i="143"/>
  <c r="G178" i="143"/>
  <c r="L178" i="143"/>
  <c r="N178" i="143"/>
  <c r="E179" i="143"/>
  <c r="F179" i="143"/>
  <c r="G179" i="143"/>
  <c r="L179" i="143"/>
  <c r="N179" i="143"/>
  <c r="E180" i="143"/>
  <c r="F180" i="143"/>
  <c r="G180" i="143"/>
  <c r="L180" i="143"/>
  <c r="N180" i="143"/>
  <c r="E181" i="143"/>
  <c r="F181" i="143"/>
  <c r="G181" i="143"/>
  <c r="L181" i="143"/>
  <c r="N181" i="143"/>
  <c r="E182" i="143"/>
  <c r="F182" i="143"/>
  <c r="G182" i="143"/>
  <c r="L182" i="143"/>
  <c r="N182" i="143"/>
  <c r="E183" i="143"/>
  <c r="F183" i="143"/>
  <c r="G183" i="143"/>
  <c r="L183" i="143"/>
  <c r="N183" i="143"/>
  <c r="E184" i="143"/>
  <c r="F184" i="143"/>
  <c r="G184" i="143"/>
  <c r="L184" i="143"/>
  <c r="N184" i="143"/>
  <c r="E185" i="143"/>
  <c r="F185" i="143"/>
  <c r="G185" i="143"/>
  <c r="L185" i="143"/>
  <c r="N185" i="143"/>
  <c r="E186" i="143"/>
  <c r="F186" i="143"/>
  <c r="G186" i="143"/>
  <c r="L186" i="143"/>
  <c r="N186" i="143"/>
  <c r="E187" i="143"/>
  <c r="F187" i="143"/>
  <c r="G187" i="143"/>
  <c r="L187" i="143"/>
  <c r="N187" i="143"/>
  <c r="E188" i="143"/>
  <c r="F188" i="143"/>
  <c r="G188" i="143"/>
  <c r="L188" i="143"/>
  <c r="N188" i="143"/>
  <c r="E189" i="143"/>
  <c r="F189" i="143"/>
  <c r="G189" i="143"/>
  <c r="L189" i="143"/>
  <c r="N189" i="143"/>
  <c r="E190" i="143"/>
  <c r="F190" i="143"/>
  <c r="G190" i="143"/>
  <c r="L190" i="143"/>
  <c r="N190" i="143"/>
  <c r="E191" i="143"/>
  <c r="F191" i="143"/>
  <c r="G191" i="143"/>
  <c r="L191" i="143"/>
  <c r="N191" i="143"/>
  <c r="E192" i="143"/>
  <c r="F192" i="143"/>
  <c r="G192" i="143"/>
  <c r="L192" i="143"/>
  <c r="N192" i="143"/>
  <c r="E193" i="143"/>
  <c r="F193" i="143"/>
  <c r="G193" i="143"/>
  <c r="L193" i="143"/>
  <c r="N193" i="143"/>
  <c r="E194" i="143"/>
  <c r="F194" i="143"/>
  <c r="G194" i="143"/>
  <c r="L194" i="143"/>
  <c r="N194" i="143"/>
  <c r="E195" i="143"/>
  <c r="F195" i="143"/>
  <c r="G195" i="143"/>
  <c r="L195" i="143"/>
  <c r="N195" i="143"/>
  <c r="E196" i="143"/>
  <c r="F196" i="143"/>
  <c r="G196" i="143"/>
  <c r="L196" i="143"/>
  <c r="N196" i="143"/>
  <c r="E197" i="143"/>
  <c r="F197" i="143"/>
  <c r="G197" i="143"/>
  <c r="L197" i="143"/>
  <c r="N197" i="143"/>
  <c r="E198" i="143"/>
  <c r="F198" i="143"/>
  <c r="G198" i="143"/>
  <c r="L198" i="143"/>
  <c r="N198" i="143"/>
  <c r="E199" i="143"/>
  <c r="F199" i="143"/>
  <c r="G199" i="143"/>
  <c r="L199" i="143"/>
  <c r="N199" i="143"/>
  <c r="E200" i="143"/>
  <c r="F200" i="143"/>
  <c r="G200" i="143"/>
  <c r="L200" i="143"/>
  <c r="N200" i="143"/>
  <c r="E201" i="143"/>
  <c r="F201" i="143"/>
  <c r="G201" i="143"/>
  <c r="L201" i="143"/>
  <c r="N201" i="143"/>
  <c r="E202" i="143"/>
  <c r="F202" i="143"/>
  <c r="G202" i="143"/>
  <c r="L202" i="143"/>
  <c r="N202" i="143"/>
  <c r="E203" i="143"/>
  <c r="F203" i="143"/>
  <c r="G203" i="143"/>
  <c r="L203" i="143"/>
  <c r="N203" i="143"/>
  <c r="E204" i="143"/>
  <c r="F204" i="143"/>
  <c r="G204" i="143"/>
  <c r="L204" i="143"/>
  <c r="N204" i="143"/>
  <c r="E205" i="143"/>
  <c r="F205" i="143"/>
  <c r="G205" i="143"/>
  <c r="L205" i="143"/>
  <c r="N205" i="143"/>
  <c r="E206" i="143"/>
  <c r="F206" i="143"/>
  <c r="G206" i="143"/>
  <c r="L206" i="143"/>
  <c r="N206" i="143"/>
  <c r="E207" i="143"/>
  <c r="F207" i="143"/>
  <c r="G207" i="143"/>
  <c r="L207" i="143"/>
  <c r="N207" i="143"/>
  <c r="E208" i="143"/>
  <c r="F208" i="143"/>
  <c r="G208" i="143"/>
  <c r="L208" i="143"/>
  <c r="N208" i="143"/>
  <c r="E209" i="143"/>
  <c r="F209" i="143"/>
  <c r="G209" i="143"/>
  <c r="L209" i="143"/>
  <c r="N209" i="143"/>
  <c r="E210" i="143"/>
  <c r="F210" i="143"/>
  <c r="G210" i="143"/>
  <c r="L210" i="143"/>
  <c r="N210" i="143"/>
  <c r="E211" i="143"/>
  <c r="F211" i="143"/>
  <c r="G211" i="143"/>
  <c r="L211" i="143"/>
  <c r="N211" i="143"/>
  <c r="E212" i="143"/>
  <c r="F212" i="143"/>
  <c r="G212" i="143"/>
  <c r="L212" i="143"/>
  <c r="N212" i="143"/>
  <c r="E213" i="143"/>
  <c r="F213" i="143"/>
  <c r="G213" i="143"/>
  <c r="L213" i="143"/>
  <c r="N213" i="143"/>
  <c r="E214" i="143"/>
  <c r="F214" i="143"/>
  <c r="G214" i="143"/>
  <c r="L214" i="143"/>
  <c r="N214" i="143"/>
  <c r="E215" i="143"/>
  <c r="F215" i="143"/>
  <c r="G215" i="143"/>
  <c r="L215" i="143"/>
  <c r="N215" i="143"/>
  <c r="E216" i="143"/>
  <c r="F216" i="143"/>
  <c r="G216" i="143"/>
  <c r="L216" i="143"/>
  <c r="N216" i="143"/>
  <c r="E217" i="143"/>
  <c r="F217" i="143"/>
  <c r="G217" i="143"/>
  <c r="L217" i="143"/>
  <c r="N217" i="143"/>
  <c r="E218" i="143"/>
  <c r="F218" i="143"/>
  <c r="G218" i="143"/>
  <c r="L218" i="143"/>
  <c r="N218" i="143"/>
  <c r="E219" i="143"/>
  <c r="F219" i="143"/>
  <c r="G219" i="143"/>
  <c r="L219" i="143"/>
  <c r="N219" i="143"/>
  <c r="E220" i="143"/>
  <c r="F220" i="143"/>
  <c r="G220" i="143"/>
  <c r="L220" i="143"/>
  <c r="N220" i="143"/>
  <c r="E221" i="143"/>
  <c r="F221" i="143"/>
  <c r="G221" i="143"/>
  <c r="L221" i="143"/>
  <c r="N221" i="143"/>
  <c r="E222" i="143"/>
  <c r="F222" i="143"/>
  <c r="G222" i="143"/>
  <c r="L222" i="143"/>
  <c r="N222" i="143"/>
  <c r="E223" i="143"/>
  <c r="F223" i="143"/>
  <c r="G223" i="143"/>
  <c r="L223" i="143"/>
  <c r="N223" i="143"/>
  <c r="E224" i="143"/>
  <c r="F224" i="143"/>
  <c r="G224" i="143"/>
  <c r="L224" i="143"/>
  <c r="N224" i="143"/>
  <c r="E225" i="143"/>
  <c r="F225" i="143"/>
  <c r="G225" i="143"/>
  <c r="L225" i="143"/>
  <c r="N225" i="143"/>
  <c r="E226" i="143"/>
  <c r="F226" i="143"/>
  <c r="G226" i="143"/>
  <c r="L226" i="143"/>
  <c r="N226" i="143"/>
  <c r="E227" i="143"/>
  <c r="F227" i="143"/>
  <c r="G227" i="143"/>
  <c r="L227" i="143"/>
  <c r="N227" i="143"/>
  <c r="E228" i="143"/>
  <c r="F228" i="143"/>
  <c r="G228" i="143"/>
  <c r="L228" i="143"/>
  <c r="N228" i="143"/>
  <c r="E229" i="143"/>
  <c r="F229" i="143"/>
  <c r="G229" i="143"/>
  <c r="L229" i="143"/>
  <c r="N229" i="143"/>
  <c r="E230" i="143"/>
  <c r="F230" i="143"/>
  <c r="G230" i="143"/>
  <c r="L230" i="143"/>
  <c r="N230" i="143"/>
  <c r="E231" i="143"/>
  <c r="F231" i="143"/>
  <c r="G231" i="143"/>
  <c r="L231" i="143"/>
  <c r="N231" i="143"/>
  <c r="E232" i="143"/>
  <c r="F232" i="143"/>
  <c r="G232" i="143"/>
  <c r="L232" i="143"/>
  <c r="N232" i="143"/>
  <c r="E233" i="143"/>
  <c r="F233" i="143"/>
  <c r="G233" i="143"/>
  <c r="L233" i="143"/>
  <c r="N233" i="143"/>
  <c r="E234" i="143"/>
  <c r="F234" i="143"/>
  <c r="G234" i="143"/>
  <c r="L234" i="143"/>
  <c r="N234" i="143"/>
  <c r="E235" i="143"/>
  <c r="F235" i="143"/>
  <c r="G235" i="143"/>
  <c r="L235" i="143"/>
  <c r="N235" i="143"/>
  <c r="E236" i="143"/>
  <c r="F236" i="143"/>
  <c r="G236" i="143"/>
  <c r="L236" i="143"/>
  <c r="N236" i="143"/>
  <c r="E237" i="143"/>
  <c r="F237" i="143"/>
  <c r="G237" i="143"/>
  <c r="L237" i="143"/>
  <c r="N237" i="143"/>
  <c r="E238" i="143"/>
  <c r="F238" i="143"/>
  <c r="G238" i="143"/>
  <c r="L238" i="143"/>
  <c r="N238" i="143"/>
  <c r="E239" i="143"/>
  <c r="F239" i="143"/>
  <c r="G239" i="143"/>
  <c r="L239" i="143"/>
  <c r="N239" i="143"/>
  <c r="E240" i="143"/>
  <c r="F240" i="143"/>
  <c r="G240" i="143"/>
  <c r="L240" i="143"/>
  <c r="N240" i="143"/>
  <c r="E241" i="143"/>
  <c r="F241" i="143"/>
  <c r="G241" i="143"/>
  <c r="L241" i="143"/>
  <c r="N241" i="143"/>
  <c r="E242" i="143"/>
  <c r="F242" i="143"/>
  <c r="G242" i="143"/>
  <c r="L242" i="143"/>
  <c r="N242" i="143"/>
  <c r="E243" i="143"/>
  <c r="F243" i="143"/>
  <c r="G243" i="143"/>
  <c r="L243" i="143"/>
  <c r="N243" i="143"/>
  <c r="E244" i="143"/>
  <c r="F244" i="143"/>
  <c r="G244" i="143"/>
  <c r="L244" i="143"/>
  <c r="N244" i="143"/>
  <c r="E245" i="143"/>
  <c r="F245" i="143"/>
  <c r="G245" i="143"/>
  <c r="L245" i="143"/>
  <c r="N245" i="143"/>
  <c r="E246" i="143"/>
  <c r="F246" i="143"/>
  <c r="G246" i="143"/>
  <c r="L246" i="143"/>
  <c r="N246" i="143"/>
  <c r="E247" i="143"/>
  <c r="F247" i="143"/>
  <c r="G247" i="143"/>
  <c r="L247" i="143"/>
  <c r="N247" i="143"/>
  <c r="E248" i="143"/>
  <c r="F248" i="143"/>
  <c r="G248" i="143"/>
  <c r="L248" i="143"/>
  <c r="N248" i="143"/>
  <c r="E249" i="143"/>
  <c r="F249" i="143"/>
  <c r="G249" i="143"/>
  <c r="L249" i="143"/>
  <c r="N249" i="143"/>
  <c r="E250" i="143"/>
  <c r="F250" i="143"/>
  <c r="G250" i="143"/>
  <c r="L250" i="143"/>
  <c r="N250" i="143"/>
  <c r="E251" i="143"/>
  <c r="F251" i="143"/>
  <c r="G251" i="143"/>
  <c r="L251" i="143"/>
  <c r="N251" i="143"/>
  <c r="E252" i="143"/>
  <c r="F252" i="143"/>
  <c r="G252" i="143"/>
  <c r="L252" i="143"/>
  <c r="N252" i="143"/>
  <c r="E253" i="143"/>
  <c r="F253" i="143"/>
  <c r="G253" i="143"/>
  <c r="L253" i="143"/>
  <c r="N253" i="143"/>
  <c r="E254" i="143"/>
  <c r="F254" i="143"/>
  <c r="G254" i="143"/>
  <c r="L254" i="143"/>
  <c r="N254" i="143"/>
  <c r="E255" i="143"/>
  <c r="F255" i="143"/>
  <c r="G255" i="143"/>
  <c r="L255" i="143"/>
  <c r="N255" i="143"/>
  <c r="E256" i="143"/>
  <c r="F256" i="143"/>
  <c r="G256" i="143"/>
  <c r="L256" i="143"/>
  <c r="N256" i="143"/>
  <c r="E257" i="143"/>
  <c r="F257" i="143"/>
  <c r="G257" i="143"/>
  <c r="L257" i="143"/>
  <c r="N257" i="143"/>
  <c r="E258" i="143"/>
  <c r="F258" i="143"/>
  <c r="G258" i="143"/>
  <c r="L258" i="143"/>
  <c r="N258" i="143"/>
  <c r="E259" i="143"/>
  <c r="F259" i="143"/>
  <c r="G259" i="143"/>
  <c r="L259" i="143"/>
  <c r="N259" i="143"/>
  <c r="E260" i="143"/>
  <c r="F260" i="143"/>
  <c r="G260" i="143"/>
  <c r="L260" i="143"/>
  <c r="N260" i="143"/>
  <c r="E261" i="143"/>
  <c r="F261" i="143"/>
  <c r="G261" i="143"/>
  <c r="L261" i="143"/>
  <c r="N261" i="143"/>
  <c r="E262" i="143"/>
  <c r="F262" i="143"/>
  <c r="G262" i="143"/>
  <c r="L262" i="143"/>
  <c r="N262" i="143"/>
  <c r="E263" i="143"/>
  <c r="F263" i="143"/>
  <c r="G263" i="143"/>
  <c r="L263" i="143"/>
  <c r="N263" i="143"/>
  <c r="E264" i="143"/>
  <c r="F264" i="143"/>
  <c r="G264" i="143"/>
  <c r="L264" i="143"/>
  <c r="N264" i="143"/>
  <c r="E265" i="143"/>
  <c r="F265" i="143"/>
  <c r="G265" i="143"/>
  <c r="L265" i="143"/>
  <c r="N265" i="143"/>
  <c r="E266" i="143"/>
  <c r="F266" i="143"/>
  <c r="G266" i="143"/>
  <c r="L266" i="143"/>
  <c r="N266" i="143"/>
  <c r="E267" i="143"/>
  <c r="F267" i="143"/>
  <c r="G267" i="143"/>
  <c r="L267" i="143"/>
  <c r="N267" i="143"/>
  <c r="E268" i="143"/>
  <c r="F268" i="143"/>
  <c r="G268" i="143"/>
  <c r="L268" i="143"/>
  <c r="N268" i="143"/>
  <c r="E269" i="143"/>
  <c r="F269" i="143"/>
  <c r="G269" i="143"/>
  <c r="L269" i="143"/>
  <c r="N269" i="143"/>
  <c r="E270" i="143"/>
  <c r="F270" i="143"/>
  <c r="G270" i="143"/>
  <c r="L270" i="143"/>
  <c r="N270" i="143"/>
  <c r="E271" i="143"/>
  <c r="F271" i="143"/>
  <c r="G271" i="143"/>
  <c r="L271" i="143"/>
  <c r="N271" i="143"/>
  <c r="E272" i="143"/>
  <c r="F272" i="143"/>
  <c r="G272" i="143"/>
  <c r="L272" i="143"/>
  <c r="N272" i="143"/>
  <c r="E273" i="143"/>
  <c r="F273" i="143"/>
  <c r="G273" i="143"/>
  <c r="L273" i="143"/>
  <c r="N273" i="143"/>
  <c r="E274" i="143"/>
  <c r="F274" i="143"/>
  <c r="G274" i="143"/>
  <c r="L274" i="143"/>
  <c r="N274" i="143"/>
  <c r="E275" i="143"/>
  <c r="F275" i="143"/>
  <c r="G275" i="143"/>
  <c r="L275" i="143"/>
  <c r="N275" i="143"/>
  <c r="E276" i="143"/>
  <c r="F276" i="143"/>
  <c r="G276" i="143"/>
  <c r="L276" i="143"/>
  <c r="N276" i="143"/>
  <c r="E277" i="143"/>
  <c r="F277" i="143"/>
  <c r="G277" i="143"/>
  <c r="L277" i="143"/>
  <c r="N277" i="143"/>
  <c r="E278" i="143"/>
  <c r="F278" i="143"/>
  <c r="G278" i="143"/>
  <c r="L278" i="143"/>
  <c r="N278" i="143"/>
  <c r="E279" i="143"/>
  <c r="F279" i="143"/>
  <c r="G279" i="143"/>
  <c r="L279" i="143"/>
  <c r="N279" i="143"/>
  <c r="E280" i="143"/>
  <c r="F280" i="143"/>
  <c r="G280" i="143"/>
  <c r="L280" i="143"/>
  <c r="N280" i="143"/>
  <c r="E281" i="143"/>
  <c r="F281" i="143"/>
  <c r="G281" i="143"/>
  <c r="L281" i="143"/>
  <c r="N281" i="143"/>
  <c r="E282" i="143"/>
  <c r="F282" i="143"/>
  <c r="G282" i="143"/>
  <c r="L282" i="143"/>
  <c r="N282" i="143"/>
  <c r="E283" i="143"/>
  <c r="F283" i="143"/>
  <c r="G283" i="143"/>
  <c r="L283" i="143"/>
  <c r="N283" i="143"/>
  <c r="E284" i="143"/>
  <c r="F284" i="143"/>
  <c r="G284" i="143"/>
  <c r="L284" i="143"/>
  <c r="N284" i="143"/>
  <c r="E285" i="143"/>
  <c r="F285" i="143"/>
  <c r="G285" i="143"/>
  <c r="L285" i="143"/>
  <c r="N285" i="143"/>
  <c r="E286" i="143"/>
  <c r="F286" i="143"/>
  <c r="G286" i="143"/>
  <c r="L286" i="143"/>
  <c r="N286" i="143"/>
  <c r="E287" i="143"/>
  <c r="F287" i="143"/>
  <c r="G287" i="143"/>
  <c r="L287" i="143"/>
  <c r="N287" i="143"/>
  <c r="E288" i="143"/>
  <c r="F288" i="143"/>
  <c r="G288" i="143"/>
  <c r="L288" i="143"/>
  <c r="N288" i="143"/>
  <c r="E289" i="143"/>
  <c r="F289" i="143"/>
  <c r="G289" i="143"/>
  <c r="L289" i="143"/>
  <c r="N289" i="143"/>
  <c r="E290" i="143"/>
  <c r="F290" i="143"/>
  <c r="G290" i="143"/>
  <c r="L290" i="143"/>
  <c r="N290" i="143"/>
  <c r="E291" i="143"/>
  <c r="F291" i="143"/>
  <c r="G291" i="143"/>
  <c r="L291" i="143"/>
  <c r="N291" i="143"/>
  <c r="E292" i="143"/>
  <c r="F292" i="143"/>
  <c r="G292" i="143"/>
  <c r="L292" i="143"/>
  <c r="N292" i="143"/>
  <c r="E293" i="143"/>
  <c r="F293" i="143"/>
  <c r="G293" i="143"/>
  <c r="L293" i="143"/>
  <c r="N293" i="143"/>
  <c r="E294" i="143"/>
  <c r="F294" i="143"/>
  <c r="G294" i="143"/>
  <c r="L294" i="143"/>
  <c r="N294" i="143"/>
  <c r="N2" i="143"/>
  <c r="L2" i="143"/>
  <c r="F2" i="143"/>
  <c r="G2" i="143"/>
  <c r="E2" i="143"/>
  <c r="D216" i="143"/>
  <c r="C216" i="143"/>
  <c r="D217" i="143"/>
  <c r="C217" i="143"/>
  <c r="D218" i="143"/>
  <c r="C218" i="143"/>
  <c r="D219" i="143"/>
  <c r="C219" i="143"/>
  <c r="D220" i="143"/>
  <c r="C220" i="143"/>
  <c r="D221" i="143"/>
  <c r="C221" i="143"/>
  <c r="D222" i="143"/>
  <c r="C222" i="143"/>
  <c r="D223" i="143"/>
  <c r="C223" i="143"/>
  <c r="D224" i="143"/>
  <c r="C224" i="143"/>
  <c r="D225" i="143"/>
  <c r="C225" i="143"/>
  <c r="D226" i="143"/>
  <c r="C226" i="143"/>
  <c r="D227" i="143"/>
  <c r="C227" i="143"/>
  <c r="D228" i="143"/>
  <c r="C228" i="143"/>
  <c r="D229" i="143"/>
  <c r="C229" i="143"/>
  <c r="D230" i="143"/>
  <c r="C230" i="143"/>
  <c r="D231" i="143"/>
  <c r="C231" i="143"/>
  <c r="D232" i="143"/>
  <c r="C232" i="143"/>
  <c r="D233" i="143"/>
  <c r="C233" i="143"/>
  <c r="D234" i="143"/>
  <c r="C234" i="143"/>
  <c r="D235" i="143"/>
  <c r="C235" i="143"/>
  <c r="D236" i="143"/>
  <c r="C236" i="143"/>
  <c r="D237" i="143"/>
  <c r="C237" i="143"/>
  <c r="D238" i="143"/>
  <c r="C238" i="143"/>
  <c r="D239" i="143"/>
  <c r="C239" i="143"/>
  <c r="D240" i="143"/>
  <c r="C240" i="143"/>
  <c r="D241" i="143"/>
  <c r="C241" i="143"/>
  <c r="D242" i="143"/>
  <c r="C242" i="143"/>
  <c r="D243" i="143"/>
  <c r="C243" i="143"/>
  <c r="D244" i="143"/>
  <c r="C244" i="143"/>
  <c r="D245" i="143"/>
  <c r="C245" i="143"/>
  <c r="D246" i="143"/>
  <c r="C246" i="143"/>
  <c r="D247" i="143"/>
  <c r="C247" i="143"/>
  <c r="D248" i="143"/>
  <c r="C248" i="143"/>
  <c r="D249" i="143"/>
  <c r="C249" i="143"/>
  <c r="D250" i="143"/>
  <c r="C250" i="143"/>
  <c r="D251" i="143"/>
  <c r="C251" i="143"/>
  <c r="D252" i="143"/>
  <c r="C252" i="143"/>
  <c r="D253" i="143"/>
  <c r="C253" i="143"/>
  <c r="D254" i="143"/>
  <c r="C254" i="143"/>
  <c r="D255" i="143"/>
  <c r="C255" i="143"/>
  <c r="D256" i="143"/>
  <c r="C256" i="143"/>
  <c r="D257" i="143"/>
  <c r="C257" i="143"/>
  <c r="D258" i="143"/>
  <c r="C258" i="143"/>
  <c r="D259" i="143"/>
  <c r="C259" i="143"/>
  <c r="D260" i="143"/>
  <c r="C260" i="143"/>
  <c r="D261" i="143"/>
  <c r="C261" i="143"/>
  <c r="D262" i="143"/>
  <c r="C262" i="143"/>
  <c r="D263" i="143"/>
  <c r="C263" i="143"/>
  <c r="D264" i="143"/>
  <c r="C264" i="143"/>
  <c r="D265" i="143"/>
  <c r="C265" i="143"/>
  <c r="D266" i="143"/>
  <c r="C266" i="143"/>
  <c r="D267" i="143"/>
  <c r="C267" i="143"/>
  <c r="D268" i="143"/>
  <c r="C268" i="143"/>
  <c r="D269" i="143"/>
  <c r="C269" i="143"/>
  <c r="D270" i="143"/>
  <c r="C270" i="143"/>
  <c r="D271" i="143"/>
  <c r="C271" i="143"/>
  <c r="D272" i="143"/>
  <c r="C272" i="143"/>
  <c r="D273" i="143"/>
  <c r="C273" i="143"/>
  <c r="D274" i="143"/>
  <c r="C274" i="143"/>
  <c r="D275" i="143"/>
  <c r="C275" i="143"/>
  <c r="D276" i="143"/>
  <c r="C276" i="143"/>
  <c r="D277" i="143"/>
  <c r="C277" i="143"/>
  <c r="D278" i="143"/>
  <c r="C278" i="143"/>
  <c r="D279" i="143"/>
  <c r="C279" i="143"/>
  <c r="D280" i="143"/>
  <c r="C280" i="143"/>
  <c r="D281" i="143"/>
  <c r="C281" i="143"/>
  <c r="D282" i="143"/>
  <c r="C282" i="143"/>
  <c r="D283" i="143"/>
  <c r="C283" i="143"/>
  <c r="D284" i="143"/>
  <c r="C284" i="143"/>
  <c r="D285" i="143"/>
  <c r="C285" i="143"/>
  <c r="D286" i="143"/>
  <c r="C286" i="143"/>
  <c r="D287" i="143"/>
  <c r="C287" i="143"/>
  <c r="D288" i="143"/>
  <c r="C288" i="143"/>
  <c r="D289" i="143"/>
  <c r="C289" i="143"/>
  <c r="D290" i="143"/>
  <c r="C290" i="143"/>
  <c r="D291" i="143"/>
  <c r="C291" i="143"/>
  <c r="D292" i="143"/>
  <c r="C292" i="143"/>
  <c r="D293" i="143"/>
  <c r="C293" i="143"/>
  <c r="D294" i="143"/>
  <c r="C294" i="143"/>
  <c r="D3" i="143"/>
  <c r="C3" i="143" s="1"/>
  <c r="D4" i="143"/>
  <c r="C4" i="143"/>
  <c r="D5" i="143"/>
  <c r="C5" i="143"/>
  <c r="D6" i="143"/>
  <c r="C6" i="143" s="1"/>
  <c r="D7" i="143"/>
  <c r="C7" i="143"/>
  <c r="D8" i="143"/>
  <c r="C8" i="143"/>
  <c r="D9" i="143"/>
  <c r="C9" i="143" s="1"/>
  <c r="D10" i="143"/>
  <c r="C10" i="143"/>
  <c r="D11" i="143"/>
  <c r="C11" i="143"/>
  <c r="D12" i="143"/>
  <c r="C12" i="143" s="1"/>
  <c r="D13" i="143"/>
  <c r="C13" i="143"/>
  <c r="D14" i="143"/>
  <c r="C14" i="143"/>
  <c r="D15" i="143"/>
  <c r="C15" i="143" s="1"/>
  <c r="D16" i="143"/>
  <c r="C16" i="143"/>
  <c r="D17" i="143"/>
  <c r="C17" i="143"/>
  <c r="D18" i="143"/>
  <c r="C18" i="143" s="1"/>
  <c r="D19" i="143"/>
  <c r="C19" i="143"/>
  <c r="D20" i="143"/>
  <c r="C20" i="143"/>
  <c r="D21" i="143"/>
  <c r="C21" i="143" s="1"/>
  <c r="D22" i="143"/>
  <c r="C22" i="143"/>
  <c r="D23" i="143"/>
  <c r="C23" i="143"/>
  <c r="D24" i="143"/>
  <c r="C24" i="143" s="1"/>
  <c r="D25" i="143"/>
  <c r="C25" i="143"/>
  <c r="D26" i="143"/>
  <c r="C26" i="143"/>
  <c r="D27" i="143"/>
  <c r="C27" i="143" s="1"/>
  <c r="D28" i="143"/>
  <c r="C28" i="143"/>
  <c r="D29" i="143"/>
  <c r="C29" i="143"/>
  <c r="D30" i="143"/>
  <c r="C30" i="143" s="1"/>
  <c r="D31" i="143"/>
  <c r="C31" i="143"/>
  <c r="D32" i="143"/>
  <c r="C32" i="143"/>
  <c r="D33" i="143"/>
  <c r="C33" i="143" s="1"/>
  <c r="D34" i="143"/>
  <c r="C34" i="143"/>
  <c r="D35" i="143"/>
  <c r="C35" i="143"/>
  <c r="D36" i="143"/>
  <c r="C36" i="143" s="1"/>
  <c r="D37" i="143"/>
  <c r="C37" i="143"/>
  <c r="D38" i="143"/>
  <c r="C38" i="143"/>
  <c r="D39" i="143"/>
  <c r="C39" i="143" s="1"/>
  <c r="D40" i="143"/>
  <c r="C40" i="143"/>
  <c r="D41" i="143"/>
  <c r="C41" i="143"/>
  <c r="D42" i="143"/>
  <c r="C42" i="143" s="1"/>
  <c r="D43" i="143"/>
  <c r="C43" i="143"/>
  <c r="D44" i="143"/>
  <c r="C44" i="143"/>
  <c r="D45" i="143"/>
  <c r="C45" i="143" s="1"/>
  <c r="D46" i="143"/>
  <c r="C46" i="143"/>
  <c r="D47" i="143"/>
  <c r="C47" i="143"/>
  <c r="D48" i="143"/>
  <c r="C48" i="143" s="1"/>
  <c r="D49" i="143"/>
  <c r="C49" i="143"/>
  <c r="D50" i="143"/>
  <c r="C50" i="143" s="1"/>
  <c r="D51" i="143"/>
  <c r="C51" i="143" s="1"/>
  <c r="D52" i="143"/>
  <c r="C52" i="143" s="1"/>
  <c r="D53" i="143"/>
  <c r="C53" i="143" s="1"/>
  <c r="D54" i="143"/>
  <c r="C54" i="143" s="1"/>
  <c r="D55" i="143"/>
  <c r="C55" i="143" s="1"/>
  <c r="D56" i="143"/>
  <c r="C56" i="143"/>
  <c r="D57" i="143"/>
  <c r="C57" i="143" s="1"/>
  <c r="D58" i="143"/>
  <c r="C58" i="143" s="1"/>
  <c r="D59" i="143"/>
  <c r="C59" i="143"/>
  <c r="D60" i="143"/>
  <c r="C60" i="143" s="1"/>
  <c r="D61" i="143"/>
  <c r="C61" i="143" s="1"/>
  <c r="D62" i="143"/>
  <c r="C62" i="143" s="1"/>
  <c r="D63" i="143"/>
  <c r="C63" i="143" s="1"/>
  <c r="D64" i="143"/>
  <c r="C64" i="143" s="1"/>
  <c r="D65" i="143"/>
  <c r="C65" i="143"/>
  <c r="D66" i="143"/>
  <c r="C66" i="143" s="1"/>
  <c r="D67" i="143"/>
  <c r="C67" i="143" s="1"/>
  <c r="D68" i="143"/>
  <c r="C68" i="143"/>
  <c r="D69" i="143"/>
  <c r="C69" i="143" s="1"/>
  <c r="D70" i="143"/>
  <c r="C70" i="143" s="1"/>
  <c r="D71" i="143"/>
  <c r="C71" i="143" s="1"/>
  <c r="D72" i="143"/>
  <c r="C72" i="143" s="1"/>
  <c r="D73" i="143"/>
  <c r="C73" i="143" s="1"/>
  <c r="D74" i="143"/>
  <c r="C74" i="143" s="1"/>
  <c r="D75" i="143"/>
  <c r="C75" i="143" s="1"/>
  <c r="D76" i="143"/>
  <c r="C76" i="143" s="1"/>
  <c r="D77" i="143"/>
  <c r="C77" i="143" s="1"/>
  <c r="D78" i="143"/>
  <c r="C78" i="143" s="1"/>
  <c r="D79" i="143"/>
  <c r="C79" i="143" s="1"/>
  <c r="D80" i="143"/>
  <c r="C80" i="143" s="1"/>
  <c r="D81" i="143"/>
  <c r="C81" i="143" s="1"/>
  <c r="D82" i="143"/>
  <c r="C82" i="143" s="1"/>
  <c r="D83" i="143"/>
  <c r="C83" i="143" s="1"/>
  <c r="D84" i="143"/>
  <c r="C84" i="143" s="1"/>
  <c r="D85" i="143"/>
  <c r="C85" i="143" s="1"/>
  <c r="D86" i="143"/>
  <c r="C86" i="143" s="1"/>
  <c r="D87" i="143"/>
  <c r="C87" i="143" s="1"/>
  <c r="D88" i="143"/>
  <c r="C88" i="143" s="1"/>
  <c r="D89" i="143"/>
  <c r="C89" i="143" s="1"/>
  <c r="D90" i="143"/>
  <c r="C90" i="143" s="1"/>
  <c r="D91" i="143"/>
  <c r="C91" i="143" s="1"/>
  <c r="D92" i="143"/>
  <c r="C92" i="143" s="1"/>
  <c r="D93" i="143"/>
  <c r="C93" i="143" s="1"/>
  <c r="D94" i="143"/>
  <c r="C94" i="143" s="1"/>
  <c r="D95" i="143"/>
  <c r="C95" i="143" s="1"/>
  <c r="D96" i="143"/>
  <c r="C96" i="143" s="1"/>
  <c r="D97" i="143"/>
  <c r="C97" i="143" s="1"/>
  <c r="D98" i="143"/>
  <c r="C98" i="143" s="1"/>
  <c r="D99" i="143"/>
  <c r="C99" i="143" s="1"/>
  <c r="D100" i="143"/>
  <c r="C100" i="143" s="1"/>
  <c r="D101" i="143"/>
  <c r="C101" i="143" s="1"/>
  <c r="D102" i="143"/>
  <c r="C102" i="143" s="1"/>
  <c r="D103" i="143"/>
  <c r="C103" i="143" s="1"/>
  <c r="D104" i="143"/>
  <c r="C104" i="143" s="1"/>
  <c r="D105" i="143"/>
  <c r="C105" i="143" s="1"/>
  <c r="D106" i="143"/>
  <c r="C106" i="143" s="1"/>
  <c r="D107" i="143"/>
  <c r="C107" i="143" s="1"/>
  <c r="D108" i="143"/>
  <c r="C108" i="143" s="1"/>
  <c r="D109" i="143"/>
  <c r="C109" i="143" s="1"/>
  <c r="D110" i="143"/>
  <c r="C110" i="143" s="1"/>
  <c r="D111" i="143"/>
  <c r="C111" i="143" s="1"/>
  <c r="D112" i="143"/>
  <c r="C112" i="143" s="1"/>
  <c r="D113" i="143"/>
  <c r="C113" i="143" s="1"/>
  <c r="D114" i="143"/>
  <c r="C114" i="143" s="1"/>
  <c r="D115" i="143"/>
  <c r="C115" i="143" s="1"/>
  <c r="D116" i="143"/>
  <c r="C116" i="143" s="1"/>
  <c r="D117" i="143"/>
  <c r="C117" i="143" s="1"/>
  <c r="D118" i="143"/>
  <c r="C118" i="143" s="1"/>
  <c r="D119" i="143"/>
  <c r="C119" i="143" s="1"/>
  <c r="D120" i="143"/>
  <c r="C120" i="143" s="1"/>
  <c r="D121" i="143"/>
  <c r="C121" i="143" s="1"/>
  <c r="D122" i="143"/>
  <c r="C122" i="143" s="1"/>
  <c r="D123" i="143"/>
  <c r="C123" i="143" s="1"/>
  <c r="D124" i="143"/>
  <c r="C124" i="143" s="1"/>
  <c r="D125" i="143"/>
  <c r="C125" i="143" s="1"/>
  <c r="D126" i="143"/>
  <c r="C126" i="143" s="1"/>
  <c r="D127" i="143"/>
  <c r="C127" i="143" s="1"/>
  <c r="D128" i="143"/>
  <c r="C128" i="143" s="1"/>
  <c r="D129" i="143"/>
  <c r="C129" i="143" s="1"/>
  <c r="D130" i="143"/>
  <c r="C130" i="143" s="1"/>
  <c r="D131" i="143"/>
  <c r="C131" i="143" s="1"/>
  <c r="D132" i="143"/>
  <c r="C132" i="143" s="1"/>
  <c r="D133" i="143"/>
  <c r="C133" i="143" s="1"/>
  <c r="D134" i="143"/>
  <c r="C134" i="143" s="1"/>
  <c r="D135" i="143"/>
  <c r="C135" i="143" s="1"/>
  <c r="D136" i="143"/>
  <c r="C136" i="143" s="1"/>
  <c r="D137" i="143"/>
  <c r="C137" i="143" s="1"/>
  <c r="D138" i="143"/>
  <c r="C138" i="143" s="1"/>
  <c r="D139" i="143"/>
  <c r="C139" i="143" s="1"/>
  <c r="D140" i="143"/>
  <c r="C140" i="143" s="1"/>
  <c r="D141" i="143"/>
  <c r="C141" i="143" s="1"/>
  <c r="D142" i="143"/>
  <c r="C142" i="143" s="1"/>
  <c r="D143" i="143"/>
  <c r="C143" i="143" s="1"/>
  <c r="D144" i="143"/>
  <c r="C144" i="143" s="1"/>
  <c r="D145" i="143"/>
  <c r="C145" i="143" s="1"/>
  <c r="D146" i="143"/>
  <c r="C146" i="143" s="1"/>
  <c r="D147" i="143"/>
  <c r="C147" i="143" s="1"/>
  <c r="D148" i="143"/>
  <c r="C148" i="143" s="1"/>
  <c r="D149" i="143"/>
  <c r="C149" i="143"/>
  <c r="D150" i="143"/>
  <c r="C150" i="143" s="1"/>
  <c r="D151" i="143"/>
  <c r="C151" i="143" s="1"/>
  <c r="D152" i="143"/>
  <c r="C152" i="143" s="1"/>
  <c r="D153" i="143"/>
  <c r="C153" i="143" s="1"/>
  <c r="D154" i="143"/>
  <c r="C154" i="143" s="1"/>
  <c r="D155" i="143"/>
  <c r="C155" i="143" s="1"/>
  <c r="D156" i="143"/>
  <c r="C156" i="143" s="1"/>
  <c r="D157" i="143"/>
  <c r="C157" i="143" s="1"/>
  <c r="D158" i="143"/>
  <c r="C158" i="143" s="1"/>
  <c r="D159" i="143"/>
  <c r="C159" i="143" s="1"/>
  <c r="D160" i="143"/>
  <c r="C160" i="143" s="1"/>
  <c r="D161" i="143"/>
  <c r="C161" i="143" s="1"/>
  <c r="D162" i="143"/>
  <c r="C162" i="143" s="1"/>
  <c r="D163" i="143"/>
  <c r="C163" i="143" s="1"/>
  <c r="D164" i="143"/>
  <c r="C164" i="143" s="1"/>
  <c r="D165" i="143"/>
  <c r="C165" i="143" s="1"/>
  <c r="D166" i="143"/>
  <c r="C166" i="143" s="1"/>
  <c r="D167" i="143"/>
  <c r="C167" i="143" s="1"/>
  <c r="D168" i="143"/>
  <c r="C168" i="143" s="1"/>
  <c r="D169" i="143"/>
  <c r="C169" i="143" s="1"/>
  <c r="D170" i="143"/>
  <c r="C170" i="143" s="1"/>
  <c r="D171" i="143"/>
  <c r="C171" i="143" s="1"/>
  <c r="D172" i="143"/>
  <c r="C172" i="143" s="1"/>
  <c r="D173" i="143"/>
  <c r="C173" i="143" s="1"/>
  <c r="D174" i="143"/>
  <c r="C174" i="143" s="1"/>
  <c r="D175" i="143"/>
  <c r="C175" i="143" s="1"/>
  <c r="D176" i="143"/>
  <c r="C176" i="143" s="1"/>
  <c r="D177" i="143"/>
  <c r="C177" i="143" s="1"/>
  <c r="D178" i="143"/>
  <c r="C178" i="143" s="1"/>
  <c r="D179" i="143"/>
  <c r="C179" i="143" s="1"/>
  <c r="D180" i="143"/>
  <c r="C180" i="143" s="1"/>
  <c r="D181" i="143"/>
  <c r="C181" i="143" s="1"/>
  <c r="D182" i="143"/>
  <c r="C182" i="143" s="1"/>
  <c r="D183" i="143"/>
  <c r="C183" i="143" s="1"/>
  <c r="D184" i="143"/>
  <c r="C184" i="143" s="1"/>
  <c r="D185" i="143"/>
  <c r="C185" i="143" s="1"/>
  <c r="D186" i="143"/>
  <c r="C186" i="143" s="1"/>
  <c r="D187" i="143"/>
  <c r="C187" i="143" s="1"/>
  <c r="D188" i="143"/>
  <c r="C188" i="143" s="1"/>
  <c r="D189" i="143"/>
  <c r="C189" i="143" s="1"/>
  <c r="D190" i="143"/>
  <c r="C190" i="143" s="1"/>
  <c r="D191" i="143"/>
  <c r="C191" i="143" s="1"/>
  <c r="D192" i="143"/>
  <c r="C192" i="143" s="1"/>
  <c r="D193" i="143"/>
  <c r="C193" i="143" s="1"/>
  <c r="D194" i="143"/>
  <c r="C194" i="143" s="1"/>
  <c r="D195" i="143"/>
  <c r="C195" i="143" s="1"/>
  <c r="D196" i="143"/>
  <c r="C196" i="143" s="1"/>
  <c r="D197" i="143"/>
  <c r="C197" i="143" s="1"/>
  <c r="D198" i="143"/>
  <c r="C198" i="143" s="1"/>
  <c r="D199" i="143"/>
  <c r="C199" i="143" s="1"/>
  <c r="D200" i="143"/>
  <c r="C200" i="143" s="1"/>
  <c r="D201" i="143"/>
  <c r="C201" i="143" s="1"/>
  <c r="D202" i="143"/>
  <c r="C202" i="143" s="1"/>
  <c r="D203" i="143"/>
  <c r="C203" i="143" s="1"/>
  <c r="D204" i="143"/>
  <c r="C204" i="143" s="1"/>
  <c r="D205" i="143"/>
  <c r="C205" i="143" s="1"/>
  <c r="D206" i="143"/>
  <c r="C206" i="143" s="1"/>
  <c r="D207" i="143"/>
  <c r="C207" i="143" s="1"/>
  <c r="D208" i="143"/>
  <c r="C208" i="143" s="1"/>
  <c r="D209" i="143"/>
  <c r="C209" i="143" s="1"/>
  <c r="D210" i="143"/>
  <c r="C210" i="143" s="1"/>
  <c r="D211" i="143"/>
  <c r="C211" i="143" s="1"/>
  <c r="D212" i="143"/>
  <c r="C212" i="143" s="1"/>
  <c r="D213" i="143"/>
  <c r="C213" i="143" s="1"/>
  <c r="D214" i="143"/>
  <c r="C214" i="143" s="1"/>
  <c r="D215" i="143"/>
  <c r="C215" i="143" s="1"/>
  <c r="D2" i="143"/>
  <c r="C2" i="143" s="1"/>
  <c r="D24" i="75"/>
  <c r="E24" i="75"/>
  <c r="F24" i="75"/>
  <c r="G24" i="75"/>
  <c r="F2" i="125"/>
  <c r="F3" i="125"/>
  <c r="F4" i="125"/>
  <c r="F5" i="125"/>
  <c r="F6" i="125"/>
  <c r="F7" i="125"/>
  <c r="F8" i="125"/>
  <c r="F9" i="125"/>
  <c r="F10" i="125"/>
  <c r="F11" i="125"/>
  <c r="F12" i="125"/>
  <c r="J24" i="75"/>
  <c r="I24" i="75"/>
  <c r="H24" i="75"/>
  <c r="G2" i="122"/>
  <c r="G3" i="122"/>
  <c r="G4" i="122"/>
  <c r="G5" i="122"/>
  <c r="G6" i="122"/>
  <c r="G7" i="122"/>
  <c r="G8" i="122"/>
  <c r="G9" i="122"/>
  <c r="G10" i="122"/>
  <c r="G11" i="122"/>
  <c r="G12" i="122"/>
  <c r="G13" i="122"/>
  <c r="G14" i="122"/>
  <c r="G15" i="122"/>
  <c r="G16" i="122"/>
  <c r="G17" i="122"/>
  <c r="G18" i="122"/>
  <c r="G19" i="122"/>
  <c r="G20" i="122"/>
  <c r="G21" i="122"/>
  <c r="G25" i="122"/>
  <c r="G22" i="122"/>
  <c r="G23" i="122"/>
  <c r="G26" i="122"/>
  <c r="G24" i="122"/>
  <c r="G27" i="122"/>
  <c r="G28" i="122"/>
  <c r="G29" i="122"/>
  <c r="G30" i="122"/>
  <c r="G31" i="122"/>
  <c r="G32" i="122"/>
  <c r="G33" i="122"/>
  <c r="G34" i="122"/>
  <c r="G35" i="122"/>
  <c r="G36" i="122"/>
  <c r="F2" i="122"/>
  <c r="F3" i="122"/>
  <c r="F4" i="122"/>
  <c r="F5" i="122"/>
  <c r="F6" i="122"/>
  <c r="F7" i="122"/>
  <c r="F8" i="122"/>
  <c r="F9" i="122"/>
  <c r="F10" i="122"/>
  <c r="F11" i="122"/>
  <c r="F12" i="122"/>
  <c r="F13" i="122"/>
  <c r="F14" i="122"/>
  <c r="F15" i="122"/>
  <c r="F16" i="122"/>
  <c r="F17" i="122"/>
  <c r="F18" i="122"/>
  <c r="F19" i="122"/>
  <c r="F20" i="122"/>
  <c r="F21" i="122"/>
  <c r="F25" i="122"/>
  <c r="F22" i="122"/>
  <c r="F23" i="122"/>
  <c r="F26" i="122"/>
  <c r="F24" i="122"/>
  <c r="F27" i="122"/>
  <c r="F28" i="122"/>
  <c r="F29" i="122"/>
  <c r="F30" i="122"/>
  <c r="F31" i="122"/>
  <c r="F32" i="122"/>
  <c r="F33" i="122"/>
  <c r="F34" i="122"/>
  <c r="F35" i="122"/>
  <c r="F36" i="122"/>
  <c r="C6" i="75"/>
  <c r="D6" i="75"/>
  <c r="E6" i="75"/>
  <c r="F6" i="75"/>
  <c r="G6" i="75"/>
  <c r="H6" i="75"/>
  <c r="I6" i="75"/>
  <c r="J6" i="75"/>
  <c r="K6" i="75"/>
  <c r="L6" i="75"/>
  <c r="F4" i="116"/>
  <c r="G2" i="116"/>
  <c r="G3" i="116"/>
  <c r="G4" i="116"/>
  <c r="G5" i="116"/>
  <c r="G6" i="116"/>
  <c r="G7" i="116"/>
  <c r="G8" i="116"/>
  <c r="G9" i="116"/>
  <c r="G10" i="116"/>
  <c r="G11" i="116"/>
  <c r="F2" i="116"/>
  <c r="F3" i="116"/>
  <c r="F5" i="116"/>
  <c r="F6" i="116"/>
  <c r="F7" i="116"/>
  <c r="F8" i="116"/>
  <c r="F9" i="116"/>
  <c r="F10" i="116"/>
  <c r="F11" i="116"/>
  <c r="G2" i="107"/>
  <c r="G3" i="107"/>
  <c r="G4" i="107"/>
  <c r="G6" i="107"/>
  <c r="G7" i="107"/>
  <c r="G8" i="107"/>
  <c r="F2" i="107"/>
  <c r="F3" i="107"/>
  <c r="F4" i="107"/>
  <c r="F5" i="107"/>
  <c r="F6" i="107"/>
  <c r="F7" i="107"/>
  <c r="F8" i="107"/>
  <c r="G2" i="109"/>
  <c r="G3" i="109"/>
  <c r="G4" i="109"/>
  <c r="G5" i="109"/>
  <c r="G6" i="109"/>
  <c r="G7" i="109"/>
  <c r="G8" i="109"/>
  <c r="G9" i="109"/>
  <c r="G10" i="109"/>
  <c r="G11" i="109"/>
  <c r="G12" i="109"/>
  <c r="F2" i="109"/>
  <c r="F3" i="109"/>
  <c r="F4" i="109"/>
  <c r="F5" i="109"/>
  <c r="F6" i="109"/>
  <c r="F7" i="109"/>
  <c r="F8" i="109"/>
  <c r="F9" i="109"/>
  <c r="F10" i="109"/>
  <c r="F11" i="109"/>
  <c r="F12" i="109"/>
  <c r="E64" i="108"/>
  <c r="E2" i="108"/>
  <c r="E3" i="108"/>
  <c r="E4" i="108"/>
  <c r="E5" i="108"/>
  <c r="E6" i="108"/>
  <c r="E7" i="108"/>
  <c r="E8" i="108"/>
  <c r="E9" i="108"/>
  <c r="E10" i="108"/>
  <c r="E11" i="108"/>
  <c r="E12" i="108"/>
  <c r="E13" i="108"/>
  <c r="E14" i="108"/>
  <c r="E15" i="108"/>
  <c r="E16" i="108"/>
  <c r="E17" i="108"/>
  <c r="E18" i="108"/>
  <c r="E19" i="108"/>
  <c r="E20" i="108"/>
  <c r="E21" i="108"/>
  <c r="E22" i="108"/>
  <c r="E23" i="108"/>
  <c r="E24" i="108"/>
  <c r="E25" i="108"/>
  <c r="E26" i="108"/>
  <c r="E27" i="108"/>
  <c r="E28" i="108"/>
  <c r="E29" i="108"/>
  <c r="E30" i="108"/>
  <c r="E31" i="108"/>
  <c r="E32" i="108"/>
  <c r="E33" i="108"/>
  <c r="E34" i="108"/>
  <c r="E35" i="108"/>
  <c r="E36" i="108"/>
  <c r="E37" i="108"/>
  <c r="E38" i="108"/>
  <c r="E39" i="108"/>
  <c r="E40" i="108"/>
  <c r="E41" i="108"/>
  <c r="E42" i="108"/>
  <c r="E43" i="108"/>
  <c r="E44" i="108"/>
  <c r="E45" i="108"/>
  <c r="E46" i="108"/>
  <c r="E47" i="108"/>
  <c r="E48" i="108"/>
  <c r="E49" i="108"/>
  <c r="E50" i="108"/>
  <c r="E51" i="108"/>
  <c r="E52" i="108"/>
  <c r="E53" i="108"/>
  <c r="E54" i="108"/>
  <c r="E55" i="108"/>
  <c r="E56" i="108"/>
  <c r="E57" i="108"/>
  <c r="E58" i="108"/>
  <c r="E59" i="108"/>
  <c r="E60" i="108"/>
  <c r="E61" i="108"/>
  <c r="E62" i="108"/>
  <c r="E63" i="108"/>
  <c r="G2" i="106"/>
  <c r="G3" i="106"/>
  <c r="G4" i="106"/>
  <c r="G5" i="106"/>
  <c r="G6" i="106"/>
  <c r="G7" i="106"/>
  <c r="G8" i="106"/>
  <c r="G9" i="106"/>
  <c r="G10" i="106"/>
  <c r="G11" i="106"/>
  <c r="G12" i="106"/>
  <c r="G13" i="106"/>
  <c r="G14" i="106"/>
  <c r="G15" i="106"/>
  <c r="G16" i="106"/>
  <c r="G17" i="106"/>
  <c r="G18" i="106"/>
  <c r="G19" i="106"/>
  <c r="G20" i="106"/>
  <c r="G21" i="106"/>
  <c r="G22" i="106"/>
  <c r="G23" i="106"/>
  <c r="G24" i="106"/>
  <c r="G25" i="106"/>
  <c r="G26" i="106"/>
  <c r="G27" i="106"/>
  <c r="F2" i="106"/>
  <c r="F3" i="106"/>
  <c r="F4" i="106"/>
  <c r="F5" i="106"/>
  <c r="F6" i="106"/>
  <c r="F7" i="106"/>
  <c r="F8" i="106"/>
  <c r="F9" i="106"/>
  <c r="F10" i="106"/>
  <c r="F11" i="106"/>
  <c r="F12" i="106"/>
  <c r="F13" i="106"/>
  <c r="F14" i="106"/>
  <c r="F15" i="106"/>
  <c r="F16" i="106"/>
  <c r="F17" i="106"/>
  <c r="F18" i="106"/>
  <c r="F19" i="106"/>
  <c r="F20" i="106"/>
  <c r="F21" i="106"/>
  <c r="F22" i="106"/>
  <c r="F23" i="106"/>
  <c r="F24" i="106"/>
  <c r="F25" i="106"/>
  <c r="F26" i="106"/>
  <c r="F27" i="106"/>
  <c r="G2" i="105"/>
  <c r="G3" i="105"/>
  <c r="G4" i="105"/>
  <c r="G5" i="105"/>
  <c r="G6" i="105"/>
  <c r="F2" i="105"/>
  <c r="F3" i="105"/>
  <c r="F4" i="105"/>
  <c r="F5" i="105"/>
  <c r="F6" i="105"/>
  <c r="B13" i="81"/>
  <c r="C13" i="81"/>
  <c r="C2" i="92"/>
  <c r="D2" i="92" s="1"/>
  <c r="C6" i="81"/>
  <c r="B6" i="81"/>
  <c r="B3" i="78"/>
  <c r="B21" i="78" s="1"/>
  <c r="B4" i="78"/>
  <c r="B5" i="78"/>
  <c r="B6" i="78"/>
  <c r="B7" i="78"/>
  <c r="B8" i="78"/>
  <c r="B9" i="78"/>
  <c r="B10" i="78"/>
  <c r="B11" i="78"/>
  <c r="B12" i="78"/>
  <c r="B13" i="78"/>
  <c r="B14" i="78"/>
  <c r="B15" i="78"/>
  <c r="B16" i="78"/>
  <c r="B17" i="78"/>
  <c r="B18" i="78"/>
  <c r="B19" i="78"/>
  <c r="B20" i="78"/>
  <c r="C19" i="78"/>
  <c r="C18" i="78"/>
  <c r="C17" i="78"/>
  <c r="C16" i="78"/>
  <c r="C15" i="78"/>
  <c r="C14" i="78"/>
  <c r="C13" i="78"/>
  <c r="C12" i="78"/>
  <c r="C11" i="78"/>
  <c r="C10" i="78"/>
  <c r="C9" i="78"/>
  <c r="C8" i="78"/>
  <c r="C7" i="78"/>
  <c r="C6" i="78"/>
  <c r="C5" i="78"/>
  <c r="C4" i="78"/>
  <c r="C3" i="78"/>
  <c r="C2" i="78"/>
  <c r="C21" i="78" s="1"/>
  <c r="C20" i="7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tc={12D533FD-2C09-4B2A-949D-D2C06FC92F90}</author>
    <author>Vicky  Arroyo</author>
  </authors>
  <commentList>
    <comment ref="B509" authorId="0" shapeId="0" xr:uid="{12D533FD-2C09-4B2A-949D-D2C06FC92F90}">
      <text>
        <t>[Threaded comment]
Your version of Excel allows you to read this threaded comment; however, any edits to it will get removed if the file is opened in a newer version of Excel. Learn more: https://go.microsoft.com/fwlink/?linkid=870924
Comment:
    Worked at Flex previously-let go due to C11.</t>
      </text>
    </comment>
    <comment ref="B513" authorId="1" shapeId="0" xr:uid="{0A725D12-D32C-492B-95F4-3D2AC2240C7A}">
      <text>
        <r>
          <rPr>
            <sz val="11"/>
            <color theme="1"/>
            <rFont val="Calibri"/>
            <family val="2"/>
            <scheme val="minor"/>
          </rPr>
          <t xml:space="preserve">Vicky  Arroyo:
returning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Alma Alcala</author>
  </authors>
  <commentList>
    <comment ref="H59" authorId="0" shapeId="0" xr:uid="{93915287-089E-4C49-B0C0-7E982FCACB91}">
      <text>
        <r>
          <rPr>
            <sz val="11"/>
            <color theme="1"/>
            <rFont val="Calibri"/>
            <family val="2"/>
            <scheme val="minor"/>
          </rPr>
          <t xml:space="preserve">Shift A - Daycare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tc={F3093E42-D5D4-4C6D-8C7F-6F7DA28F0C95}</author>
    <author>Nicholas Riddle</author>
  </authors>
  <commentList>
    <comment ref="E3" authorId="0" shapeId="0" xr:uid="{F3093E42-D5D4-4C6D-8C7F-6F7DA28F0C95}">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8" authorId="1" shapeId="0" xr:uid="{CB1373CF-C923-4F76-A883-20EAEEE173EA}">
      <text>
        <r>
          <rPr>
            <sz val="11"/>
            <color theme="1"/>
            <rFont val="Calibri"/>
            <family val="2"/>
            <scheme val="minor"/>
          </rPr>
          <t xml:space="preserve">Nicholas Riddle:
Goes by Alex and prefers HE pronoun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tc={AE72208F-E2DC-4508-952C-81DB7008810F}</author>
    <author>Guest User</author>
    <author>Nicholas Riddle</author>
  </authors>
  <commentList>
    <comment ref="E3" authorId="0" shapeId="0" xr:uid="{AE72208F-E2DC-4508-952C-81DB7008810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10" authorId="1" shapeId="0" xr:uid="{6E64B651-2446-4A36-8A90-F85D56F6F15A}">
      <text>
        <r>
          <rPr>
            <sz val="11"/>
            <color theme="1"/>
            <rFont val="Calibri"/>
            <family val="2"/>
            <scheme val="minor"/>
          </rPr>
          <t>Alma: Please note that the name was entered incorrectly may and requires correction.
Correct name
*Jenny Mercedes Arbelaez Pena</t>
        </r>
      </text>
    </comment>
    <comment ref="E30" authorId="2" shapeId="0" xr:uid="{93F54022-DD5D-48B4-97C8-631586541559}">
      <text>
        <r>
          <rPr>
            <sz val="11"/>
            <color theme="1"/>
            <rFont val="Calibri"/>
            <family val="2"/>
            <scheme val="minor"/>
          </rPr>
          <t xml:space="preserve">Nicholas Riddle:
Goes by Alex and prefers HE pronoun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tc={1EAC95B3-BE5E-4DB3-85D1-0CC53D117EBE}</author>
  </authors>
  <commentList>
    <comment ref="E3" authorId="0" shapeId="0" xr:uid="{1EAC95B3-BE5E-4DB3-85D1-0CC53D117EB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tc={E9B5E73B-8DEC-4861-B388-D6FA07EF64C8}</author>
    <author>tc={560CD189-B2D3-4E7A-986B-3A7052D62B5C}</author>
  </authors>
  <commentList>
    <comment ref="E2" authorId="0" shapeId="0" xr:uid="{E9B5E73B-8DEC-4861-B388-D6FA07EF64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7" authorId="1" shapeId="0" xr:uid="{560CD189-B2D3-4E7A-986B-3A7052D62B5C}">
      <text>
        <t>[Threaded comment]
Your version of Excel allows you to read this threaded comment; however, any edits to it will get removed if the file is opened in a newer version of Excel. Learn more: https://go.microsoft.com/fwlink/?linkid=870924
Comment:
    bg pending as of 8/13</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tc={8040CB32-A719-46C5-99EF-66155DF46C79}</author>
  </authors>
  <commentList>
    <comment ref="G2" authorId="0" shapeId="0" xr:uid="{8040CB32-A719-46C5-99EF-66155DF46C7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tc={CA4EFCEF-78F1-42AF-A8FC-2EB67AB11123}</author>
  </authors>
  <commentList>
    <comment ref="E1" authorId="0" shapeId="0" xr:uid="{CA4EFCEF-78F1-42AF-A8FC-2EB67AB1112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tc={9E3FCF84-10A5-49F7-9A21-80E1DA88F893}</author>
  </authors>
  <commentList>
    <comment ref="E1" authorId="0" shapeId="0" xr:uid="{9E3FCF84-10A5-49F7-9A21-80E1DA88F89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tc={83A0E30B-3C5C-447E-B3E8-1C5FB8CD9859}</author>
  </authors>
  <commentList>
    <comment ref="E1" authorId="0" shapeId="0" xr:uid="{83A0E30B-3C5C-447E-B3E8-1C5FB8CD985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tc={E86990FC-2CE7-4287-A07C-A2395CC1ECCF}</author>
  </authors>
  <commentList>
    <comment ref="E1" authorId="0" shapeId="0" xr:uid="{E86990FC-2CE7-4287-A07C-A2395CC1ECC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tc={CDD08447-CFCA-412C-9418-16C8F9567BC8}</author>
  </authors>
  <commentList>
    <comment ref="E1" authorId="0" shapeId="0" xr:uid="{CDD08447-CFCA-412C-9418-16C8F9567B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tc={AB125DFC-070C-48B4-93AC-BF7458580D7B}</author>
  </authors>
  <commentList>
    <comment ref="E1" authorId="0" shapeId="0" xr:uid="{AB125DFC-070C-48B4-93AC-BF7458580D7B}">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tc={76FCA9F7-F794-4D63-A877-A891C19ED474}</author>
  </authors>
  <commentList>
    <comment ref="E1" authorId="0" shapeId="0" xr:uid="{76FCA9F7-F794-4D63-A877-A891C19ED474}">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tc={DA76A81E-1CC8-4CF5-87AF-32255686F8C9}</author>
  </authors>
  <commentList>
    <comment ref="E1" authorId="0" shapeId="0" xr:uid="{DA76A81E-1CC8-4CF5-87AF-32255686F8C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tc={D7AD1A0C-B386-4D6F-8712-654A98D0AB49}</author>
    <author>tc={4D185B52-4300-4BAF-A314-B0774E7B5E54}</author>
    <author>tc={EFE634A1-86EF-4FF4-B8CF-BECA333461EA}</author>
    <author>tc={8FE415B6-EE86-40EA-B85C-DF2A4B9C0195}</author>
  </authors>
  <commentList>
    <comment ref="E1" authorId="0" shapeId="0" xr:uid="{D7AD1A0C-B386-4D6F-8712-654A98D0AB4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I2" authorId="1" shapeId="0" xr:uid="{4D185B52-4300-4BAF-A314-B0774E7B5E54}">
      <text>
        <t>[Threaded comment]
Your version of Excel allows you to read this threaded comment; however, any edits to it will get removed if the file is opened in a newer version of Excel. Learn more: https://go.microsoft.com/fwlink/?linkid=870924
Comment:
    Moving to Quality</t>
      </text>
    </comment>
    <comment ref="I3" authorId="2" shapeId="0" xr:uid="{EFE634A1-86EF-4FF4-B8CF-BECA333461EA}">
      <text>
        <t>[Threaded comment]
Your version of Excel allows you to read this threaded comment; however, any edits to it will get removed if the file is opened in a newer version of Excel. Learn more: https://go.microsoft.com/fwlink/?linkid=870924
Comment:
    Moving to Quality</t>
      </text>
    </comment>
    <comment ref="I4" authorId="3" shapeId="0" xr:uid="{8FE415B6-EE86-40EA-B85C-DF2A4B9C0195}">
      <text>
        <t>[Threaded comment]
Your version of Excel allows you to read this threaded comment; however, any edits to it will get removed if the file is opened in a newer version of Excel. Learn more: https://go.microsoft.com/fwlink/?linkid=870924
Comment:
    Move to quality</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tc={68E22477-D78F-46C5-8D0D-21AA06EC9BFA}</author>
  </authors>
  <commentList>
    <comment ref="E1" authorId="0" shapeId="0" xr:uid="{68E22477-D78F-46C5-8D0D-21AA06EC9BFA}">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tc={C1D6C209-4FB4-4C14-B6B5-B1D33E7CD840}</author>
  </authors>
  <commentList>
    <comment ref="E1" authorId="0" shapeId="0" xr:uid="{C1D6C209-4FB4-4C14-B6B5-B1D33E7CD840}">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tc={56C29C51-A247-4EB9-BFFA-18FADC334DDE}</author>
  </authors>
  <commentList>
    <comment ref="E1" authorId="0" shapeId="0" xr:uid="{56C29C51-A247-4EB9-BFFA-18FADC334DD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tc={8F2D5932-486C-4FA1-838B-3FD7EC9CDFB5}</author>
  </authors>
  <commentList>
    <comment ref="E1" authorId="0" shapeId="0" xr:uid="{8F2D5932-486C-4FA1-838B-3FD7EC9CDFB5}">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tc={361C1BF2-65AE-4C37-B008-4E67FC9DC908}</author>
  </authors>
  <commentList>
    <comment ref="E1" authorId="0" shapeId="0" xr:uid="{361C1BF2-65AE-4C37-B008-4E67FC9DC90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tc={FCC7064B-D791-4A39-AC4F-879D645B79DD}</author>
  </authors>
  <commentList>
    <comment ref="E1" authorId="0" shapeId="0" xr:uid="{FCC7064B-D791-4A39-AC4F-879D645B79DD}">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Alma Alcala</author>
  </authors>
  <commentList>
    <comment ref="E9" authorId="0" shapeId="0" xr:uid="{E397F132-0F23-4E07-AD66-BC914ECEB37C}">
      <text>
        <r>
          <rPr>
            <sz val="11"/>
            <color theme="1"/>
            <rFont val="Calibri"/>
            <family val="2"/>
            <scheme val="minor"/>
          </rPr>
          <t>Alma Alcala:
will need to add Work Shift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tc={B8809C70-5C66-4907-9D37-BBA7CAB9F7F9}</author>
  </authors>
  <commentList>
    <comment ref="E11" authorId="0" shapeId="0" xr:uid="{B8809C70-5C66-4907-9D37-BBA7CAB9F7F9}">
      <text>
        <t>[Threaded comment]
Your version of Excel allows you to read this threaded comment; however, any edits to it will get removed if the file is opened in a newer version of Excel. Learn more: https://go.microsoft.com/fwlink/?linkid=870924
Comment:
    only attended orientation</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Jennifer Smart</author>
  </authors>
  <commentList>
    <comment ref="D3" authorId="0" shapeId="0" xr:uid="{64F971CE-A03B-467C-A500-0C57F065953B}">
      <text>
        <r>
          <rPr>
            <sz val="11"/>
            <color theme="1"/>
            <rFont val="Calibri"/>
            <family val="2"/>
            <scheme val="minor"/>
          </rPr>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Vicky  Arroyo</author>
    <author>tc={E3FC0ECF-27B6-4B6A-8D42-26EC5F44DF6D}</author>
  </authors>
  <commentList>
    <comment ref="E4" authorId="0" shapeId="0" xr:uid="{6CEA8C9A-5017-4EC6-99E4-D261A3B5DEF4}">
      <text>
        <r>
          <rPr>
            <sz val="11"/>
            <color theme="1"/>
            <rFont val="Calibri"/>
            <family val="2"/>
            <scheme val="minor"/>
          </rPr>
          <t>Vicky  Arroyo:
Forgot to add Comp code</t>
        </r>
      </text>
    </comment>
    <comment ref="E11" authorId="1" shapeId="0" xr:uid="{E3FC0ECF-27B6-4B6A-8D42-26EC5F44DF6D}">
      <text>
        <t>[Threaded comment]
Your version of Excel allows you to read this threaded comment; however, any edits to it will get removed if the file is opened in a newer version of Excel. Learn more: https://go.microsoft.com/fwlink/?linkid=870924
Comment:
    Removed from orientation due to suspicion of sleeping</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Vicky  Arroyo</author>
  </authors>
  <commentList>
    <comment ref="E16" authorId="0" shapeId="0" xr:uid="{5E0DAF29-9948-4927-827F-A928F9176154}">
      <text>
        <r>
          <rPr>
            <sz val="11"/>
            <color theme="1"/>
            <rFont val="Calibri"/>
            <family val="2"/>
            <scheme val="minor"/>
          </rPr>
          <t>Vicky  Arroyo:
send email</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Nelio Figueira</author>
  </authors>
  <commentList>
    <comment ref="E13" authorId="0" shapeId="0" xr:uid="{E2567DD5-0048-441F-ADF2-7F3ED237C5CE}">
      <text>
        <r>
          <rPr>
            <sz val="11"/>
            <color theme="1"/>
            <rFont val="Calibri"/>
            <family val="2"/>
            <scheme val="minor"/>
          </rPr>
          <t>Nelio Figueira:
Has a C11 category in his documents!</t>
        </r>
      </text>
    </comment>
    <comment ref="E14" authorId="0" shapeId="0" xr:uid="{D2098E80-4001-4F68-8DEF-BA7BD0AE4B32}">
      <text>
        <r>
          <rPr>
            <sz val="11"/>
            <color theme="1"/>
            <rFont val="Calibri"/>
            <family val="2"/>
            <scheme val="minor"/>
          </rPr>
          <t>Nelio Figueira:
Has a C11 category on her documents!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Nelio Figueira</author>
  </authors>
  <commentList>
    <comment ref="E10" authorId="0" shapeId="0" xr:uid="{87EE4D8A-92E2-4D92-8428-5BC574A2D8F4}">
      <text>
        <r>
          <rPr>
            <sz val="11"/>
            <color theme="1"/>
            <rFont val="Calibri"/>
            <family val="2"/>
            <scheme val="minor"/>
          </rPr>
          <t>Nelio Figueira:
Has a C11 category on her documents!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Jennifer Smart</author>
    <author>Nelio Figueira</author>
    <author>Vicky  Arroyo</author>
  </authors>
  <commentList>
    <comment ref="E2" authorId="0" shapeId="0" xr:uid="{3829F697-F288-4F0B-B5A4-C93BDA0CD89F}">
      <text>
        <r>
          <rPr>
            <sz val="11"/>
            <color theme="1"/>
            <rFont val="Calibri"/>
            <family val="2"/>
            <scheme val="minor"/>
          </rPr>
          <t xml:space="preserve">Jennifer Smart:
Pleaseeeeeeeee add shift and light work Indus Reg. </t>
        </r>
      </text>
    </comment>
    <comment ref="E5" authorId="1" shapeId="0" xr:uid="{9EC80EF9-63FD-43E3-8044-7709671B6741}">
      <text>
        <r>
          <rPr>
            <sz val="11"/>
            <color theme="1"/>
            <rFont val="Calibri"/>
            <family val="2"/>
            <scheme val="minor"/>
          </rPr>
          <t>Nelio Figueira:
Has a C11 category in his documents.</t>
        </r>
      </text>
    </comment>
    <comment ref="E10" authorId="0" shapeId="0" xr:uid="{E016DF2E-200E-4392-9F32-F7225FECE1E0}">
      <text>
        <r>
          <rPr>
            <sz val="11"/>
            <color theme="1"/>
            <rFont val="Calibri"/>
            <family val="2"/>
            <scheme val="minor"/>
          </rPr>
          <t>Jennifer Smart:
Please change shift in workday</t>
        </r>
      </text>
    </comment>
    <comment ref="E25" authorId="1" shapeId="0" xr:uid="{F39186A8-B2FC-4208-9039-2982EB807EBA}">
      <text>
        <r>
          <rPr>
            <sz val="11"/>
            <color theme="1"/>
            <rFont val="Calibri"/>
            <family val="2"/>
            <scheme val="minor"/>
          </rPr>
          <t>Nelio Figueira:
He has a C11 category on his documents.</t>
        </r>
      </text>
    </comment>
    <comment ref="E33" authorId="2" shapeId="0" xr:uid="{7A46FFDE-6974-45D8-A141-1D2D5C7B1B0F}">
      <text>
        <r>
          <rPr>
            <sz val="11"/>
            <color theme="1"/>
            <rFont val="Calibri"/>
            <family val="2"/>
            <scheme val="minor"/>
          </rPr>
          <t>Vicky  Arroyo:
Canceled start date.</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Daniel  Redding</author>
  </authors>
  <commentList>
    <comment ref="I8" authorId="0" shapeId="0" xr:uid="{839E3917-6597-42EA-A11B-771E53FC81D4}">
      <text>
        <r>
          <rPr>
            <sz val="11"/>
            <color theme="1"/>
            <rFont val="Calibri"/>
            <family val="2"/>
            <scheme val="minor"/>
          </rPr>
          <t>Daniel  Redding:
Cancelled before starting - other job</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tc={1D089996-14BA-477A-86F6-8B7303EF2F85}</author>
    <author>tc={4599D296-E170-463F-930C-22C95CB0D4F8}</author>
    <author>Vicky  Arroyo</author>
  </authors>
  <commentList>
    <comment ref="S1" authorId="0" shapeId="0" xr:uid="{1D089996-14BA-477A-86F6-8B7303EF2F8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T1" authorId="1" shapeId="0" xr:uid="{4599D296-E170-463F-930C-22C95CB0D4F8}">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E3" authorId="2" shapeId="0" xr:uid="{1B0E0E84-A03D-4F2C-8CF2-41C43E4C2C5B}">
      <text>
        <r>
          <rPr>
            <sz val="11"/>
            <color theme="1"/>
            <rFont val="Calibri"/>
            <family val="2"/>
            <scheme val="minor"/>
          </rPr>
          <t>Vicky  Arroyo:
Need to reschedule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tc={00F0A0D8-A025-4689-9445-7011DD810C2F}</author>
    <author>tc={40D002F8-6B09-4AD3-AA97-AEFD26577FE7}</author>
    <author>Daniel  Redding</author>
  </authors>
  <commentList>
    <comment ref="X1" authorId="0" shapeId="0" xr:uid="{00F0A0D8-A025-4689-9445-7011DD810C2F}">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Y1" authorId="1" shapeId="0" xr:uid="{40D002F8-6B09-4AD3-AA97-AEFD26577FE7}">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E17" authorId="2" shapeId="0" xr:uid="{89D4F00C-FD06-4AA3-B709-871E58A74803}">
      <text>
        <r>
          <rPr>
            <sz val="11"/>
            <color theme="1"/>
            <rFont val="Calibri"/>
            <family val="2"/>
            <scheme val="minor"/>
          </rPr>
          <t>Daniel  Redding:
Notify Maria of shift change from A to C</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tc={3F1A81E3-25CE-4B84-B23B-80AD35D980AB}</author>
    <author>tc={08503CD6-03C8-4A63-B72F-66FDD9056EA5}</author>
  </authors>
  <commentList>
    <comment ref="Z1" authorId="0" shapeId="0" xr:uid="{3F1A81E3-25CE-4B84-B23B-80AD35D980A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A1" authorId="1" shapeId="0" xr:uid="{08503CD6-03C8-4A63-B72F-66FDD9056EA5}">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tc={656D506D-8AA7-41FB-A9AF-44720D713306}</author>
    <author>tc={B172E6FA-7C07-4864-A9F6-2279E2FACCC1}</author>
  </authors>
  <commentList>
    <comment ref="X1" authorId="0" shapeId="0" xr:uid="{656D506D-8AA7-41FB-A9AF-44720D71330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Y1" authorId="1" shapeId="0" xr:uid="{B172E6FA-7C07-4864-A9F6-2279E2FACCC1}">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tc={40DBD9A9-CCB2-4C18-8D08-2590A498BFF7}</author>
    <author>tc={5E0FCA81-E2F0-4C9E-93EC-DE7C06DE7E3A}</author>
  </authors>
  <commentList>
    <comment ref="X1" authorId="0" shapeId="0" xr:uid="{40DBD9A9-CCB2-4C18-8D08-2590A498BFF7}">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Y1" authorId="1" shapeId="0" xr:uid="{5E0FCA81-E2F0-4C9E-93EC-DE7C06DE7E3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tc={819570F6-7D43-447B-BD84-E0EA9ADD7AE3}</author>
    <author>tc={D52E0E93-2664-41FE-9E41-D30689FD131A}</author>
  </authors>
  <commentList>
    <comment ref="Y1" authorId="0" shapeId="0" xr:uid="{819570F6-7D43-447B-BD84-E0EA9ADD7AE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Z1" authorId="1" shapeId="0" xr:uid="{D52E0E93-2664-41FE-9E41-D30689FD131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tc={EF7E39FB-9393-4916-93D9-1A60DA572205}</author>
    <author>tc={BD77712A-1014-4A1A-9D7B-71C165EB1BEF}</author>
    <author>tc={BA95C263-3ECB-4976-8700-9259DA0AB807}</author>
    <author>tc={C8CBF810-53D3-4E5A-A874-1D9AEB8430DE}</author>
    <author>tc={0F4C2039-3A65-462E-BB32-6F0312B88606}</author>
    <author>tc={552D784C-DBC7-41EB-8937-2B4F63E179BD}</author>
  </authors>
  <commentList>
    <comment ref="Y1" authorId="0" shapeId="0" xr:uid="{EF7E39FB-9393-4916-93D9-1A60DA57220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Z1" authorId="1" shapeId="0" xr:uid="{BD77712A-1014-4A1A-9D7B-71C165EB1BEF}">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M3" authorId="2" shapeId="0" xr:uid="{BA95C263-3ECB-4976-8700-9259DA0AB807}">
      <text>
        <t>[Threaded comment]
Your version of Excel allows you to read this threaded comment; however, any edits to it will get removed if the file is opened in a newer version of Excel. Learn more: https://go.microsoft.com/fwlink/?linkid=870924
Comment:
    I9 list b put in wrong</t>
      </text>
    </comment>
    <comment ref="N5" authorId="3" shapeId="0" xr:uid="{C8CBF810-53D3-4E5A-A874-1D9AEB8430DE}">
      <text>
        <t xml:space="preserve">[Threaded comment]
Your version of Excel allows you to read this threaded comment; however, any edits to it will get removed if the file is opened in a newer version of Excel. Learn more: https://go.microsoft.com/fwlink/?linkid=870924
Comment:
    Needs EAD uploaded in Bold
</t>
      </text>
    </comment>
    <comment ref="L7" authorId="4" shapeId="0" xr:uid="{0F4C2039-3A65-462E-BB32-6F0312B88606}">
      <text>
        <t xml:space="preserve">[Threaded comment]
Your version of Excel allows you to read this threaded comment; however, any edits to it will get removed if the file is opened in a newer version of Excel. Learn more: https://go.microsoft.com/fwlink/?linkid=870924
Comment:
    Has a couple charges - Looked her up on Screening
</t>
      </text>
    </comment>
    <comment ref="O26" authorId="5" shapeId="0" xr:uid="{552D784C-DBC7-41EB-8937-2B4F63E179BD}">
      <text>
        <t>[Threaded comment]
Your version of Excel allows you to read this threaded comment; however, any edits to it will get removed if the file is opened in a newer version of Excel. Learn more: https://go.microsoft.com/fwlink/?linkid=870924
Comment:
    Will complete DS on Monday</t>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tc={C53EF17A-06F8-4E86-8D8E-C0FA50B94CAE}</author>
    <author>tc={0976B952-D177-4967-937B-EAB22CE43E54}</author>
  </authors>
  <commentList>
    <comment ref="W1" authorId="0" shapeId="0" xr:uid="{C53EF17A-06F8-4E86-8D8E-C0FA50B94CAE}">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X1" authorId="1" shapeId="0" xr:uid="{0976B952-D177-4967-937B-EAB22CE43E54}">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tc={102E90A9-59FF-48C2-B1E7-BAA0C9DC7C5A}</author>
    <author>tc={FEF0E375-F2B8-4D35-869B-0BFB1D42D506}</author>
    <author>tc={816F619B-D3BE-4337-8259-C55AD192E293}</author>
    <author>tc={8E4DAD51-05BA-441B-AA48-00A0FE4021D3}</author>
  </authors>
  <commentList>
    <comment ref="AA1" authorId="0" shapeId="0" xr:uid="{102E90A9-59FF-48C2-B1E7-BAA0C9DC7C5A}">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FEF0E375-F2B8-4D35-869B-0BFB1D42D50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AA2" authorId="2" shapeId="0" xr:uid="{816F619B-D3BE-4337-8259-C55AD192E29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2" authorId="3" shapeId="0" xr:uid="{8E4DAD51-05BA-441B-AA48-00A0FE4021D3}">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tc={B9D104C0-5207-46B7-9EB4-1E4D9BA3D3EC}</author>
    <author>tc={FB3DA5FC-96E2-42B4-B402-D4B309EEE7EA}</author>
    <author>tc={3F2B9D9B-8EAA-4B14-9571-7548689A5C4A}</author>
    <author>tc={FFD7C814-DC46-43D9-B95F-9727CB7DDD16}</author>
  </authors>
  <commentList>
    <comment ref="AA1" authorId="0" shapeId="0" xr:uid="{B9D104C0-5207-46B7-9EB4-1E4D9BA3D3E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FB3DA5FC-96E2-42B4-B402-D4B309EEE7E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AA2" authorId="2" shapeId="0" xr:uid="{3F2B9D9B-8EAA-4B14-9571-7548689A5C4A}">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2" authorId="3" shapeId="0" xr:uid="{FFD7C814-DC46-43D9-B95F-9727CB7DDD1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tc={E318E549-9F47-44C2-969E-6E0E360D6B3F}</author>
    <author>tc={57D7B4C9-F229-4473-B7EB-2E532147DA42}</author>
  </authors>
  <commentList>
    <comment ref="AA1" authorId="0" shapeId="0" xr:uid="{E318E549-9F47-44C2-969E-6E0E360D6B3F}">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57D7B4C9-F229-4473-B7EB-2E532147DA4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tc={0F9CB0AA-2136-4F3C-BE0E-156C4D5EDBAB}</author>
    <author>tc={2FEF4CC8-95BF-4363-82EC-D77EC025F8E1}</author>
  </authors>
  <commentList>
    <comment ref="AA1" authorId="0" shapeId="0" xr:uid="{0F9CB0AA-2136-4F3C-BE0E-156C4D5EDBA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2FEF4CC8-95BF-4363-82EC-D77EC025F8E1}">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tc={CA08B59C-D14F-4D19-BDBF-0A29C540BA46}</author>
    <author>tc={533DF2F7-DA2F-4FE3-9A00-5C264D58B656}</author>
  </authors>
  <commentList>
    <comment ref="AA1" authorId="0" shapeId="0" xr:uid="{CA08B59C-D14F-4D19-BDBF-0A29C540BA4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533DF2F7-DA2F-4FE3-9A00-5C264D58B65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tc={752D4EBF-912C-4A72-9D25-C97DA792904C}</author>
    <author>tc={ED3CFA93-33B9-485E-AD17-085975B6B79A}</author>
    <author>tc={323408B6-C8BA-4555-9DD7-A12C45AE1137}</author>
  </authors>
  <commentList>
    <comment ref="AA1" authorId="0" shapeId="0" xr:uid="{752D4EBF-912C-4A72-9D25-C97DA792904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ED3CFA93-33B9-485E-AD17-085975B6B79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G5" authorId="2" shapeId="0" xr:uid="{323408B6-C8BA-4555-9DD7-A12C45AE1137}">
      <text>
        <t xml:space="preserve">[Threaded comment]
Your version of Excel allows you to read this threaded comment; however, any edits to it will get removed if the file is opened in a newer version of Excel. Learn more: https://go.microsoft.com/fwlink/?linkid=870924
Comment:
    He wanted graves initially @Briana Aguilar @Vicky  Arroyo </t>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tc={B9CF223B-072F-410D-A7D8-11083BB309B7}</author>
    <author>tc={392F2B13-6684-4B2D-AC3E-605AAEB8F65F}</author>
    <author>tc={F627FEC4-AD40-4439-BDB6-BC03F28691D3}</author>
  </authors>
  <commentList>
    <comment ref="AA1" authorId="0" shapeId="0" xr:uid="{B9CF223B-072F-410D-A7D8-11083BB309B7}">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392F2B13-6684-4B2D-AC3E-605AAEB8F65F}">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 ref="G5" authorId="2" shapeId="0" xr:uid="{F627FEC4-AD40-4439-BDB6-BC03F28691D3}">
      <text>
        <t xml:space="preserve">[Threaded comment]
Your version of Excel allows you to read this threaded comment; however, any edits to it will get removed if the file is opened in a newer version of Excel. Learn more: https://go.microsoft.com/fwlink/?linkid=870924
Comment:
    she needs offer letter </t>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tc={561E0FA1-1845-4475-85FD-E63013D89D8D}</author>
    <author>tc={834DA70B-33FA-4C26-9346-C6DB5AEF1C25}</author>
  </authors>
  <commentList>
    <comment ref="AA1" authorId="0" shapeId="0" xr:uid="{561E0FA1-1845-4475-85FD-E63013D89D8D}">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834DA70B-33FA-4C26-9346-C6DB5AEF1C25}">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tc={8D545F4A-9186-4E2C-A88B-E77673DB5573}</author>
    <author>tc={600C01A4-2253-44E9-8C23-757BB6F0F7B3}</author>
  </authors>
  <commentList>
    <comment ref="AA1" authorId="0" shapeId="0" xr:uid="{8D545F4A-9186-4E2C-A88B-E77673DB557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600C01A4-2253-44E9-8C23-757BB6F0F7B3}">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tc={8FC03339-E306-421B-8BC3-0FE909ED3809}</author>
    <author>tc={9204A0B7-FFD3-4721-85FE-1B4F8DF426DE}</author>
  </authors>
  <commentList>
    <comment ref="AA1" authorId="0" shapeId="0" xr:uid="{8FC03339-E306-421B-8BC3-0FE909ED3809}">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9204A0B7-FFD3-4721-85FE-1B4F8DF426DE}">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tc={8B87D494-72F6-4769-9F82-4EBA71514640}</author>
    <author>tc={F392BD10-51BB-4453-B637-F471CD1CB3F8}</author>
  </authors>
  <commentList>
    <comment ref="AA2" authorId="0" shapeId="0" xr:uid="{8B87D494-72F6-4769-9F82-4EBA71514640}">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2" authorId="1" shapeId="0" xr:uid="{F392BD10-51BB-4453-B637-F471CD1CB3F8}">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tc={17BBD1A8-E4D9-423F-83D8-900137E7A845}</author>
    <author>tc={52DA6CA6-4924-4D91-AAA3-1449BE85FD31}</author>
  </authors>
  <commentList>
    <comment ref="AA1" authorId="0" shapeId="0" xr:uid="{17BBD1A8-E4D9-423F-83D8-900137E7A84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AB1" authorId="1" shapeId="0" xr:uid="{52DA6CA6-4924-4D91-AAA3-1449BE85FD31}">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tc={CC4C7CD9-FD9B-48B8-91CB-1C43B829E77E}</author>
    <author>tc={B6E8BA5B-B5C7-464C-B37B-83478E78BF1C}</author>
  </authors>
  <commentList>
    <comment ref="Q2" authorId="0" shapeId="0" xr:uid="{CC4C7CD9-FD9B-48B8-91CB-1C43B829E77E}">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B6E8BA5B-B5C7-464C-B37B-83478E78BF1C}">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tc={5E2D3367-D9D9-4F7E-96B7-58B0AAAA1324}</author>
    <author>tc={E8F191D3-B4D7-45E9-867F-B8D9AB57106A}</author>
  </authors>
  <commentList>
    <comment ref="Q2" authorId="0" shapeId="0" xr:uid="{5E2D3367-D9D9-4F7E-96B7-58B0AAAA1324}">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E8F191D3-B4D7-45E9-867F-B8D9AB57106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tc={35AE2357-BC9A-4165-A205-AC93E183066F}</author>
    <author>tc={A4AD9E68-C120-479B-B1EF-791D5EFA0FA9}</author>
  </authors>
  <commentList>
    <comment ref="Q2" authorId="0" shapeId="0" xr:uid="{35AE2357-BC9A-4165-A205-AC93E183066F}">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A4AD9E68-C120-479B-B1EF-791D5EFA0FA9}">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tc={6BA9835B-E8B4-4761-8695-41007B6F3EDB}</author>
    <author>tc={8D56ADB4-9007-4619-BA44-5476896F3CAA}</author>
  </authors>
  <commentList>
    <comment ref="Q2" authorId="0" shapeId="0" xr:uid="{6BA9835B-E8B4-4761-8695-41007B6F3ED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8D56ADB4-9007-4619-BA44-5476896F3CA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tc={BFF87B4A-CFA6-4364-B0FC-2064F1CB0F2C}</author>
    <author>tc={05B3AC76-9C9A-4A5B-B399-5C3EC3D77574}</author>
  </authors>
  <commentList>
    <comment ref="Q2" authorId="0" shapeId="0" xr:uid="{BFF87B4A-CFA6-4364-B0FC-2064F1CB0F2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05B3AC76-9C9A-4A5B-B399-5C3EC3D77574}">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tc={8F0E15E6-4EB2-43AD-9F95-0CB64016EF91}</author>
    <author>tc={FBE3D515-4E3B-4A1B-A62A-53F9A0AAAD02}</author>
  </authors>
  <commentList>
    <comment ref="Q2" authorId="0" shapeId="0" xr:uid="{8F0E15E6-4EB2-43AD-9F95-0CB64016EF9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FBE3D515-4E3B-4A1B-A62A-53F9A0AAAD0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tc={3768AB48-76C1-459A-BA16-6F1F4914F84F}</author>
    <author>tc={5CB4626B-8A37-47ED-A98C-16B1500FEEFC}</author>
  </authors>
  <commentList>
    <comment ref="Q2" authorId="0" shapeId="0" xr:uid="{3768AB48-76C1-459A-BA16-6F1F4914F84F}">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5CB4626B-8A37-47ED-A98C-16B1500FEEFC}">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tc={2FA062FB-4000-4E20-B6FF-C39C603020C1}</author>
    <author>tc={F6F13AF9-83F9-48BA-B713-00383A1E04D2}</author>
  </authors>
  <commentList>
    <comment ref="Q2" authorId="0" shapeId="0" xr:uid="{2FA062FB-4000-4E20-B6FF-C39C603020C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F6F13AF9-83F9-48BA-B713-00383A1E04D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tc={E02586AC-B4A1-4992-BDA9-7DDB07A7AD01}</author>
    <author>tc={5ABDA033-3F52-484B-B930-0D4E23318711}</author>
  </authors>
  <commentList>
    <comment ref="Q2" authorId="0" shapeId="0" xr:uid="{E02586AC-B4A1-4992-BDA9-7DDB07A7AD0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5ABDA033-3F52-484B-B930-0D4E23318711}">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tc={ADF5B595-161B-422C-9013-8C0D1FFBFDFB}</author>
    <author>tc={36719C1B-A3ED-4DC1-ACE9-565B215222CE}</author>
  </authors>
  <commentList>
    <comment ref="Q2" authorId="0" shapeId="0" xr:uid="{ADF5B595-161B-422C-9013-8C0D1FFBFDF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36719C1B-A3ED-4DC1-ACE9-565B215222CE}">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tc={C3F89B26-C247-4521-AAEC-A83EDCD24960}</author>
    <author>tc={DCF244E2-20DD-4AB8-8A25-13508DF5DCB2}</author>
  </authors>
  <commentList>
    <comment ref="Q2" authorId="0" shapeId="0" xr:uid="{C3F89B26-C247-4521-AAEC-A83EDCD24960}">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DCF244E2-20DD-4AB8-8A25-13508DF5DCB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tc={66DB60A8-571B-4DE8-82F5-10E5B48590A6}</author>
    <author>tc={A9B5A943-CCDD-40BD-8B4A-B1CE691FADA9}</author>
  </authors>
  <commentList>
    <comment ref="Q2" authorId="0" shapeId="0" xr:uid="{66DB60A8-571B-4DE8-82F5-10E5B48590A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R2" authorId="1" shapeId="0" xr:uid="{A9B5A943-CCDD-40BD-8B4A-B1CE691FADA9}">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tc={25C70D89-EAEC-49FD-8605-5998ADC27973}</author>
    <author>tc={2F4F29EB-57E5-4BB4-8D02-DD4BB0A6AB8B}</author>
  </authors>
  <commentList>
    <comment ref="O2" authorId="0" shapeId="0" xr:uid="{25C70D89-EAEC-49FD-8605-5998ADC2797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2F4F29EB-57E5-4BB4-8D02-DD4BB0A6AB8B}">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tc={D6F95BFD-C116-4A1E-B552-043ECC9E0435}</author>
    <author>tc={4AD70257-2AE5-467F-9C1B-FE7C35878B48}</author>
  </authors>
  <commentList>
    <comment ref="O2" authorId="0" shapeId="0" xr:uid="{D6F95BFD-C116-4A1E-B552-043ECC9E043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4AD70257-2AE5-467F-9C1B-FE7C35878B48}">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tc={81EEC52B-BD2E-46EB-90C8-00898DE9EAEB}</author>
    <author>tc={A5929C62-FE31-4F50-8E9E-471C54CCCD33}</author>
  </authors>
  <commentList>
    <comment ref="O2" authorId="0" shapeId="0" xr:uid="{81EEC52B-BD2E-46EB-90C8-00898DE9EAE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A5929C62-FE31-4F50-8E9E-471C54CCCD33}">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tc={3BED1A2F-3102-4E95-B63D-E9249BF69B88}</author>
    <author>tc={DCF548F0-EB26-466B-8DDE-9303E0357D83}</author>
  </authors>
  <commentList>
    <comment ref="O2" authorId="0" shapeId="0" xr:uid="{3BED1A2F-3102-4E95-B63D-E9249BF69B88}">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DCF548F0-EB26-466B-8DDE-9303E0357D83}">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tc={0B4F1AE8-5AFE-4215-AF51-58945F314453}</author>
    <author>tc={5639602B-6B91-4492-96F0-04F6EA4E43AD}</author>
  </authors>
  <commentList>
    <comment ref="O2" authorId="0" shapeId="0" xr:uid="{0B4F1AE8-5AFE-4215-AF51-58945F31445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5639602B-6B91-4492-96F0-04F6EA4E43AD}">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tc={B066958E-15D1-40EC-8804-09077BDE5B6C}</author>
    <author>tc={72937265-DB50-4D32-AA43-36ADB22B199B}</author>
  </authors>
  <commentList>
    <comment ref="O2" authorId="0" shapeId="0" xr:uid="{B066958E-15D1-40EC-8804-09077BDE5B6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72937265-DB50-4D32-AA43-36ADB22B199B}">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tc={6B8BC8D4-8D08-429A-9225-AD4930129DA6}</author>
    <author>tc={EEFB01C5-B75B-4955-95FB-1A777F499FEE}</author>
  </authors>
  <commentList>
    <comment ref="O2" authorId="0" shapeId="0" xr:uid="{6B8BC8D4-8D08-429A-9225-AD4930129DA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EEFB01C5-B75B-4955-95FB-1A777F499FEE}">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tc={0425A54F-8C92-485E-A50D-2BDD32A74090}</author>
    <author>tc={625F96B8-A747-427A-915A-265523F50669}</author>
  </authors>
  <commentList>
    <comment ref="O2" authorId="0" shapeId="0" xr:uid="{0425A54F-8C92-485E-A50D-2BDD32A74090}">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625F96B8-A747-427A-915A-265523F50669}">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tc={6E85ADFA-EDD0-4DB6-826B-708D678EC355}</author>
    <author>tc={7CFA3600-580B-4D85-A564-326706FCB568}</author>
  </authors>
  <commentList>
    <comment ref="O2" authorId="0" shapeId="0" xr:uid="{6E85ADFA-EDD0-4DB6-826B-708D678EC35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7CFA3600-580B-4D85-A564-326706FCB568}">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tc={D9AA8334-11B1-444E-97E8-A77CBC4B38A2}</author>
    <author>tc={EE1E6826-A693-41A0-B726-DE45134E8522}</author>
  </authors>
  <commentList>
    <comment ref="O2" authorId="0" shapeId="0" xr:uid="{D9AA8334-11B1-444E-97E8-A77CBC4B38A2}">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EE1E6826-A693-41A0-B726-DE45134E852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tc={C31A9C7B-A958-4A5B-9263-F1EA5D2A4824}</author>
    <author>tc={6DD2A457-684C-4289-928A-24395C37A8A0}</author>
  </authors>
  <commentList>
    <comment ref="O2" authorId="0" shapeId="0" xr:uid="{C31A9C7B-A958-4A5B-9263-F1EA5D2A4824}">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6DD2A457-684C-4289-928A-24395C37A8A0}">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tc={0DC9640A-72E0-4C4B-A3A4-B788F77FAA98}</author>
    <author>tc={C84F1297-281F-4ECE-9983-2DCB8BC7B3BB}</author>
  </authors>
  <commentList>
    <comment ref="O2" authorId="0" shapeId="0" xr:uid="{0DC9640A-72E0-4C4B-A3A4-B788F77FAA98}">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C84F1297-281F-4ECE-9983-2DCB8BC7B3BB}">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tc={6AD66040-CA1A-4E34-9CE7-368299BCB5CA}</author>
    <author>tc={D812D397-56DD-4F7E-BCF7-D6B8A50EB576}</author>
  </authors>
  <commentList>
    <comment ref="O2" authorId="0" shapeId="0" xr:uid="{6AD66040-CA1A-4E34-9CE7-368299BCB5CA}">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D812D397-56DD-4F7E-BCF7-D6B8A50EB57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tc={B3FFA59C-1EEB-42F6-8EA9-514BCD1E5380}</author>
    <author>tc={02498A70-7ACD-49BC-88B9-0B38A40344DA}</author>
  </authors>
  <commentList>
    <comment ref="O2" authorId="0" shapeId="0" xr:uid="{B3FFA59C-1EEB-42F6-8EA9-514BCD1E5380}">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02498A70-7ACD-49BC-88B9-0B38A40344D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tc={EC2C7F92-167B-4432-9FA5-17CD58A98D9C}</author>
    <author>tc={3B0B6A24-1CC8-4E2B-A182-FC8686320817}</author>
  </authors>
  <commentList>
    <comment ref="O2" authorId="0" shapeId="0" xr:uid="{EC2C7F92-167B-4432-9FA5-17CD58A98D9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3B0B6A24-1CC8-4E2B-A182-FC8686320817}">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tc={6A28646F-06DE-4C77-8E9D-4E94BF295249}</author>
    <author>tc={5EB44A93-A577-4025-B048-8D7C11AF9B04}</author>
  </authors>
  <commentList>
    <comment ref="O2" authorId="0" shapeId="0" xr:uid="{6A28646F-06DE-4C77-8E9D-4E94BF295249}">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5EB44A93-A577-4025-B048-8D7C11AF9B04}">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tc={3E0942C0-9284-4809-8B24-E3EE289833A9}</author>
    <author>tc={C0EB7ACF-013A-42DF-88DC-921B6AC3CA38}</author>
  </authors>
  <commentList>
    <comment ref="O2" authorId="0" shapeId="0" xr:uid="{3E0942C0-9284-4809-8B24-E3EE289833A9}">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C0EB7ACF-013A-42DF-88DC-921B6AC3CA38}">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tc={52B11CB1-6248-4296-836E-1628776768B6}</author>
    <author>tc={BAD2E62A-9F5F-4532-88F1-A03F89DEAA06}</author>
  </authors>
  <commentList>
    <comment ref="O2" authorId="0" shapeId="0" xr:uid="{52B11CB1-6248-4296-836E-1628776768B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BAD2E62A-9F5F-4532-88F1-A03F89DEAA0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tc={0B7BA0EC-B525-44C5-9022-916AAADD792B}</author>
    <author>tc={E7E10E41-2873-4835-A4C0-71574746F5FA}</author>
  </authors>
  <commentList>
    <comment ref="O2" authorId="0" shapeId="0" xr:uid="{0B7BA0EC-B525-44C5-9022-916AAADD792B}">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E7E10E41-2873-4835-A4C0-71574746F5F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tc={A7A1A3EF-6DF5-4470-97C1-7545B53D4623}</author>
    <author>tc={8F8EEB60-B629-4DC4-BD22-3728A76EE581}</author>
  </authors>
  <commentList>
    <comment ref="O2" authorId="0" shapeId="0" xr:uid="{A7A1A3EF-6DF5-4470-97C1-7545B53D4623}">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8F8EEB60-B629-4DC4-BD22-3728A76EE581}">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tc={CE664DB0-7B32-49E4-9B3D-34E151256AA5}</author>
    <author>tc={959685E0-BB55-4EC7-A1AC-AD1967F0B4C7}</author>
  </authors>
  <commentList>
    <comment ref="O2" authorId="0" shapeId="0" xr:uid="{CE664DB0-7B32-49E4-9B3D-34E151256AA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959685E0-BB55-4EC7-A1AC-AD1967F0B4C7}">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tc={4CA1D8B0-60E8-44F1-A661-4945908ED757}</author>
    <author>tc={8D8084D4-F02F-438E-8F96-161EEC26739B}</author>
  </authors>
  <commentList>
    <comment ref="O2" authorId="0" shapeId="0" xr:uid="{4CA1D8B0-60E8-44F1-A661-4945908ED757}">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8D8084D4-F02F-438E-8F96-161EEC26739B}">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tc={4C44C3F2-D298-4D2E-BFA8-13EAB8D5AFF1}</author>
    <author>tc={8D276CB5-50C3-43D9-ABF4-5E89B7DEACA5}</author>
  </authors>
  <commentList>
    <comment ref="O2" authorId="0" shapeId="0" xr:uid="{4C44C3F2-D298-4D2E-BFA8-13EAB8D5AFF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8D276CB5-50C3-43D9-ABF4-5E89B7DEACA5}">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tc={291432BC-962D-48F8-91C9-CBB00B621AD6}</author>
    <author>tc={E9498C9C-E404-4639-851F-E2D076B13C0A}</author>
  </authors>
  <commentList>
    <comment ref="O2" authorId="0" shapeId="0" xr:uid="{291432BC-962D-48F8-91C9-CBB00B621AD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E9498C9C-E404-4639-851F-E2D076B13C0A}">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tc={444A118D-6200-463A-A443-5BE60599D565}</author>
    <author>tc={AC41C39D-068E-44BF-8437-D83109726DB2}</author>
  </authors>
  <commentList>
    <comment ref="O2" authorId="0" shapeId="0" xr:uid="{444A118D-6200-463A-A443-5BE60599D565}">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AC41C39D-068E-44BF-8437-D83109726DB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tc={26089F6A-F636-4E2F-AD67-417F915B6B29}</author>
    <author>tc={37F44849-F322-4A22-8B7C-C1765FCB3982}</author>
  </authors>
  <commentList>
    <comment ref="O2" authorId="0" shapeId="0" xr:uid="{26089F6A-F636-4E2F-AD67-417F915B6B29}">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37F44849-F322-4A22-8B7C-C1765FCB398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tc={1E94049A-B4F7-4BAA-938F-FFFDBE8C825F}</author>
    <author>tc={94D02693-E209-43D7-8197-46108A1E032B}</author>
  </authors>
  <commentList>
    <comment ref="O2" authorId="0" shapeId="0" xr:uid="{1E94049A-B4F7-4BAA-938F-FFFDBE8C825F}">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94D02693-E209-43D7-8197-46108A1E032B}">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tc={8ACB3E30-6F9D-43CF-8401-B80537D87D96}</author>
    <author>tc={F160236E-8D23-4935-9BF1-1E64E0F26357}</author>
  </authors>
  <commentList>
    <comment ref="O2" authorId="0" shapeId="0" xr:uid="{8ACB3E30-6F9D-43CF-8401-B80537D87D96}">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F160236E-8D23-4935-9BF1-1E64E0F26357}">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tc={574CF7D3-F549-42BF-BEDD-9A2AB6980521}</author>
    <author>tc={7A2E133B-0DE8-4154-9E12-135D164A1984}</author>
  </authors>
  <commentList>
    <comment ref="O2" authorId="0" shapeId="0" xr:uid="{574CF7D3-F549-42BF-BEDD-9A2AB698052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P2" authorId="1" shapeId="0" xr:uid="{7A2E133B-0DE8-4154-9E12-135D164A1984}">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tc={8AE5AD8C-AB5C-45A1-ACBC-A93D217CD8AC}</author>
    <author>tc={88883E46-57D4-4D19-9780-9F273B6E5F47}</author>
  </authors>
  <commentList>
    <comment ref="P2" authorId="0" shapeId="0" xr:uid="{8AE5AD8C-AB5C-45A1-ACBC-A93D217CD8A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Q2" authorId="1" shapeId="0" xr:uid="{88883E46-57D4-4D19-9780-9F273B6E5F47}">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tc={DCF9377C-D9F6-4DE7-B18A-E454F9B941E9}</author>
    <author>tc={A7C59091-4382-4ECB-825A-A09F2B634C32}</author>
  </authors>
  <commentList>
    <comment ref="P2" authorId="0" shapeId="0" xr:uid="{DCF9377C-D9F6-4DE7-B18A-E454F9B941E9}">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Q2" authorId="1" shapeId="0" xr:uid="{A7C59091-4382-4ECB-825A-A09F2B634C3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tc={CF2A8B57-3142-432C-9174-625B107E1862}</author>
    <author>tc={20ACF8EA-0A48-454F-8C76-582885AADC32}</author>
  </authors>
  <commentList>
    <comment ref="P2" authorId="0" shapeId="0" xr:uid="{CF2A8B57-3142-432C-9174-625B107E1862}">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Q2" authorId="1" shapeId="0" xr:uid="{20ACF8EA-0A48-454F-8C76-582885AADC32}">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tc={F6BC412A-F984-4A7B-8659-EEDD3B8A224C}</author>
    <author>tc={5B4F6CFA-9E74-49DB-85A8-403A2AC2F866}</author>
  </authors>
  <commentList>
    <comment ref="P2" authorId="0" shapeId="0" xr:uid="{F6BC412A-F984-4A7B-8659-EEDD3B8A224C}">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Q2" authorId="1" shapeId="0" xr:uid="{5B4F6CFA-9E74-49DB-85A8-403A2AC2F866}">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tc={B0BD184E-4869-4005-8F24-B28169853091}</author>
    <author>tc={C95DB92B-9003-427E-A20E-160E5D68369F}</author>
  </authors>
  <commentList>
    <comment ref="P2" authorId="0" shapeId="0" xr:uid="{B0BD184E-4869-4005-8F24-B28169853091}">
      <text>
        <t>[Threaded comment]
Your version of Excel allows you to read this threaded comment; however, any edits to it will get removed if the file is opened in a newer version of Excel. Learn more: https://go.microsoft.com/fwlink/?linkid=870924
Comment:
    Indicates if employee showed up for new hire orientation</t>
      </text>
    </comment>
    <comment ref="Q2" authorId="1" shapeId="0" xr:uid="{C95DB92B-9003-427E-A20E-160E5D68369F}">
      <text>
        <t>[Threaded comment]
Your version of Excel allows you to read this threaded comment; however, any edits to it will get removed if the file is opened in a newer version of Excel. Learn more: https://go.microsoft.com/fwlink/?linkid=870924
Comment:
    Indicates if employee reported to work for their first official day.</t>
      </text>
    </comment>
  </commentList>
</comments>
</file>

<file path=xl/sharedStrings.xml><?xml version="1.0" encoding="utf-8"?>
<sst xmlns="http://schemas.openxmlformats.org/spreadsheetml/2006/main" count="48865" uniqueCount="11860">
  <si>
    <t>Department:</t>
  </si>
  <si>
    <t>Interested</t>
  </si>
  <si>
    <t>Cleared</t>
  </si>
  <si>
    <t>Production Specialist 1 - Mechanical Assembly - A&amp;C Shift</t>
  </si>
  <si>
    <t>Production Specialist 1 - Mechanical Assembly - B&amp;D shift</t>
  </si>
  <si>
    <t>Total</t>
  </si>
  <si>
    <t xml:space="preserve">Applications </t>
  </si>
  <si>
    <t>Phone Screens</t>
  </si>
  <si>
    <t xml:space="preserve">Interviews </t>
  </si>
  <si>
    <t>Resume Subs</t>
  </si>
  <si>
    <t>Goal</t>
  </si>
  <si>
    <t xml:space="preserve">Attn </t>
  </si>
  <si>
    <t>Interviews Scheduled for today</t>
  </si>
  <si>
    <t>Interviews Scheduled for tomorrow</t>
  </si>
  <si>
    <t>Offers accepted</t>
  </si>
  <si>
    <t>Total in Pipeline</t>
  </si>
  <si>
    <r>
      <t xml:space="preserve">Production Specialist 1 - Mechanical Assembly - A&amp;C Shift </t>
    </r>
    <r>
      <rPr>
        <b/>
        <sz val="11"/>
        <color rgb="FFFF0000"/>
        <rFont val="Calibri"/>
      </rPr>
      <t>Background cleared</t>
    </r>
  </si>
  <si>
    <r>
      <t xml:space="preserve">Production Specialist 1 - Mechanical Assembly - B&amp;D shift </t>
    </r>
    <r>
      <rPr>
        <b/>
        <sz val="11"/>
        <color rgb="FFFF0000"/>
        <rFont val="Calibri"/>
      </rPr>
      <t>Background cleared</t>
    </r>
  </si>
  <si>
    <t>Production Specialist 1 - Materials - A&amp;C shift</t>
  </si>
  <si>
    <r>
      <t xml:space="preserve">Production Specialist 1 - Materials -  A&amp;C  shift </t>
    </r>
    <r>
      <rPr>
        <b/>
        <sz val="11"/>
        <color rgb="FFFF0000"/>
        <rFont val="Calibri"/>
      </rPr>
      <t>Background cleared</t>
    </r>
  </si>
  <si>
    <t>Production Specialist 1 - Materials - B&amp;D shift</t>
  </si>
  <si>
    <r>
      <t>Production Specialist 1 - Materials - B&amp;D  shift</t>
    </r>
    <r>
      <rPr>
        <b/>
        <sz val="11"/>
        <color rgb="FFFF0000"/>
        <rFont val="Calibri"/>
      </rPr>
      <t>Background cleared</t>
    </r>
  </si>
  <si>
    <t>Production Specialist 1 - Rack Level Assembly - A&amp;C shift</t>
  </si>
  <si>
    <r>
      <t xml:space="preserve">Production Specialist 1 - Rack Level Assembly -  A&amp;C shift </t>
    </r>
    <r>
      <rPr>
        <b/>
        <sz val="11"/>
        <color rgb="FFFF0000"/>
        <rFont val="Calibri"/>
      </rPr>
      <t>Background cleared</t>
    </r>
  </si>
  <si>
    <t>Production Specialist 1 - Rack Level Assembly - B&amp;D shift</t>
  </si>
  <si>
    <r>
      <t xml:space="preserve">Production Specialist 1 - Rack Level Assembly - B&amp;D shift </t>
    </r>
    <r>
      <rPr>
        <b/>
        <sz val="11"/>
        <color rgb="FFFF0000"/>
        <rFont val="Calibri"/>
      </rPr>
      <t>Background cleared</t>
    </r>
  </si>
  <si>
    <t>IT Support Technician  - 1st Shift</t>
  </si>
  <si>
    <r>
      <t xml:space="preserve">IT Support Technician  - 1st Shift - </t>
    </r>
    <r>
      <rPr>
        <b/>
        <sz val="11"/>
        <color rgb="FFFF0000"/>
        <rFont val="Calibri"/>
      </rPr>
      <t>Background cleared</t>
    </r>
  </si>
  <si>
    <t xml:space="preserve">Delivery Business Systems Analyst - 1st Shift </t>
  </si>
  <si>
    <r>
      <t xml:space="preserve">Delivery Business Systems Analyst - 1st Shift - </t>
    </r>
    <r>
      <rPr>
        <b/>
        <sz val="11"/>
        <color rgb="FFFF0000"/>
        <rFont val="Calibri"/>
      </rPr>
      <t>Background cleared</t>
    </r>
  </si>
  <si>
    <t>Production Specialist 1 -Quality - B&amp;D shift</t>
  </si>
  <si>
    <r>
      <t xml:space="preserve">Production Specialist 1 - Quality - B&amp;D shift </t>
    </r>
    <r>
      <rPr>
        <b/>
        <sz val="11"/>
        <color rgb="FFFF0000"/>
        <rFont val="Calibri"/>
      </rPr>
      <t>- Background cleared</t>
    </r>
  </si>
  <si>
    <t>Production Specialist 1 -Test Opertor - A&amp;Cshift</t>
  </si>
  <si>
    <r>
      <t xml:space="preserve">Production Specialist 1 - Test Opertor  - A&amp;C shift </t>
    </r>
    <r>
      <rPr>
        <b/>
        <sz val="11"/>
        <color rgb="FFFF0000"/>
        <rFont val="Calibri"/>
      </rPr>
      <t>- Background cleared</t>
    </r>
  </si>
  <si>
    <t>Production Specialist 1 - Mechanical Assy Debug - A&amp;C shift</t>
  </si>
  <si>
    <r>
      <t xml:space="preserve">Production Specialist 1 - Mechanical Assy Debug  - A&amp;C shift </t>
    </r>
    <r>
      <rPr>
        <b/>
        <sz val="11"/>
        <color rgb="FFFF0000"/>
        <rFont val="Calibri"/>
      </rPr>
      <t>- Background cleared</t>
    </r>
  </si>
  <si>
    <t>Debug Tech 4 - B&amp;D shift</t>
  </si>
  <si>
    <r>
      <t xml:space="preserve">Debug Tech 4 - B&amp;D shift - </t>
    </r>
    <r>
      <rPr>
        <b/>
        <sz val="11"/>
        <color rgb="FFFF0000"/>
        <rFont val="Calibri"/>
      </rPr>
      <t>Background cleared</t>
    </r>
  </si>
  <si>
    <r>
      <t xml:space="preserve">HR Generalist - </t>
    </r>
    <r>
      <rPr>
        <b/>
        <sz val="11"/>
        <color rgb="FFFF0000"/>
        <rFont val="Calibri"/>
      </rPr>
      <t>1st Shift</t>
    </r>
  </si>
  <si>
    <r>
      <t xml:space="preserve">Recruiter </t>
    </r>
    <r>
      <rPr>
        <b/>
        <sz val="11"/>
        <color rgb="FFFF0000"/>
        <rFont val="Calibri"/>
      </rPr>
      <t>1st Shift</t>
    </r>
  </si>
  <si>
    <t>Production Specialist 1 -Test Opertor - 1st shift</t>
  </si>
  <si>
    <r>
      <t xml:space="preserve">Production Specialist 1 - Test Opertor  - 1st shift </t>
    </r>
    <r>
      <rPr>
        <b/>
        <sz val="11"/>
        <color rgb="FFFF0000"/>
        <rFont val="Calibri"/>
      </rPr>
      <t>- Background cleared</t>
    </r>
  </si>
  <si>
    <t>Production Specialist 1 - Mechanical Assy Debug - 1st shift</t>
  </si>
  <si>
    <r>
      <t xml:space="preserve">Production Specialist 1 - Mechanical Assy Debug  - 1st shift </t>
    </r>
    <r>
      <rPr>
        <b/>
        <sz val="11"/>
        <color rgb="FFFF0000"/>
        <rFont val="Calibri"/>
      </rPr>
      <t>- Background cleared</t>
    </r>
  </si>
  <si>
    <t>Debug Tech 4 - 2nd shift</t>
  </si>
  <si>
    <r>
      <t xml:space="preserve">Debug Tech 4 - 2nd shift - </t>
    </r>
    <r>
      <rPr>
        <b/>
        <sz val="11"/>
        <color rgb="FFFF0000"/>
        <rFont val="Calibri"/>
      </rPr>
      <t>Background cleared</t>
    </r>
  </si>
  <si>
    <t>Production Specialist 1 - Mechanical Assembly - 1st shift</t>
  </si>
  <si>
    <t>=COUNTIFS(PrepList!E:E,Dashboard!A2,PrepList'!M:M,"No")</t>
  </si>
  <si>
    <t>Production Specialist 1 - Mechanical Assembly - 2nd shift</t>
  </si>
  <si>
    <t>Production Specialist 1 - Materials - 1st shift</t>
  </si>
  <si>
    <t>Production Specialist 1 - Materials - 2nd shift</t>
  </si>
  <si>
    <t>Production Specialist 1 - Materials - 3rd shift</t>
  </si>
  <si>
    <t>Production Specialist 1 - Mechanical Assembly - 3rd shift</t>
  </si>
  <si>
    <t>Production Specialist 1 - Rack Level Assembly - 3rd shift</t>
  </si>
  <si>
    <t>Production Specialist 1 - Packout - 3rd shift</t>
  </si>
  <si>
    <t xml:space="preserve">  </t>
  </si>
  <si>
    <t>Production Specialist 1 - Rack Level Assembly -1st shift</t>
  </si>
  <si>
    <t>Production Specialist 1 - Rack Level Assembly -2nd shift</t>
  </si>
  <si>
    <t>Production Specialist 1 -Quality - 2nd shift</t>
  </si>
  <si>
    <t>HR Generalist - 1st Shift</t>
  </si>
  <si>
    <t>Recruiter 1st Shift</t>
  </si>
  <si>
    <t>2.24 - 2.28</t>
  </si>
  <si>
    <t>as of 2.26</t>
  </si>
  <si>
    <t>Office</t>
  </si>
  <si>
    <t>Actual</t>
  </si>
  <si>
    <t>NSL</t>
  </si>
  <si>
    <t>WVC</t>
  </si>
  <si>
    <t>WJ</t>
  </si>
  <si>
    <t>3.03 - 3.07</t>
  </si>
  <si>
    <t>Work Location</t>
  </si>
  <si>
    <t>Shift_Time</t>
  </si>
  <si>
    <t>Manager</t>
  </si>
  <si>
    <t>SLC-WH-RECIEVING &amp; SHIPPING</t>
  </si>
  <si>
    <t>0700a-0400p M-F some Saturday's</t>
  </si>
  <si>
    <t>Adam Coghlan (1034757)</t>
  </si>
  <si>
    <t>SLC-RACK ASSY- SUPERVISOR ASSY</t>
  </si>
  <si>
    <t>8:30am to 5:00pm</t>
  </si>
  <si>
    <t>Alex Martinez</t>
  </si>
  <si>
    <t>SLC-RACK ASSY-IQA INSPECTION</t>
  </si>
  <si>
    <t>Salt Lake City- C 1st Shift 0630a-0300p Mon-Fri</t>
  </si>
  <si>
    <t>Alondra Landin (1152847)</t>
  </si>
  <si>
    <t>SLC-MECH ASSY- SUPERVISOR ASSY</t>
  </si>
  <si>
    <t>Salt Lake City - 12 - 0300p-1130p M-F </t>
  </si>
  <si>
    <t>Avigail Zamora</t>
  </si>
  <si>
    <t>SLC-MECH ASSY-ASSEMBLY</t>
  </si>
  <si>
    <t>0800a-0500p M 1000a-0700p T-F</t>
  </si>
  <si>
    <t>Barbara Garcia (1137177)</t>
  </si>
  <si>
    <t>SLC-MECH ASSY-REWORK</t>
  </si>
  <si>
    <t>Salt Lake City- F 2nd Shift 0200p-1230a Mon-Th (15% Diff)</t>
  </si>
  <si>
    <t>Britton Hanna (1154396)</t>
  </si>
  <si>
    <t>SLC-RACK ASSY- SHIPPING</t>
  </si>
  <si>
    <t>Salt Lake City- Wknd Shift 0230p-0230a F-Sun (15% Diff)</t>
  </si>
  <si>
    <t>Castalia Marino</t>
  </si>
  <si>
    <t>SLC-WH-LEAD</t>
  </si>
  <si>
    <t>0230p-1100p M-F some Saturday's</t>
  </si>
  <si>
    <t>Cristian Vega (1135987)</t>
  </si>
  <si>
    <t>SLC-MECH ASSY- WATER SPIDER</t>
  </si>
  <si>
    <t>Salt Lake City- D 1st Shift 0700a-0330p Mon-Fri</t>
  </si>
  <si>
    <t>Dallas Driggers (1156397)</t>
  </si>
  <si>
    <t>SLC-MECH ASSY-KITTING</t>
  </si>
  <si>
    <t>0400p-0100a M-F some Saturday's</t>
  </si>
  <si>
    <t>Danilo Vieira De Souza Alves (60729)</t>
  </si>
  <si>
    <t>SLC-MECH ASSY-DETRASH</t>
  </si>
  <si>
    <t>0330p-1200a M-F some Saturday's</t>
  </si>
  <si>
    <t>David Hiestand (1138434)</t>
  </si>
  <si>
    <t>SLC-MECH ASSY-DEBUG</t>
  </si>
  <si>
    <t>0330pm-1200am M-F some Saturdays's</t>
  </si>
  <si>
    <t>Deja Atwood (1153147)</t>
  </si>
  <si>
    <t>SLC-WH-WATERSPIDER</t>
  </si>
  <si>
    <t>0730a-0430p M-F some Saturday's</t>
  </si>
  <si>
    <t>Douglas Camargo (114508)</t>
  </si>
  <si>
    <t>SLC-MECH ASSY-POST TEST SERVER SORTING</t>
  </si>
  <si>
    <t>0300pm-1130pm M-F  some Saturday's</t>
  </si>
  <si>
    <t>Edwin Paballa (585226)</t>
  </si>
  <si>
    <t>SLC-RACK ASSY-INSPECTION</t>
  </si>
  <si>
    <t>B Shift:  Salt Lake City - P - 600pm-600a Rotating Tues,Wed,Sat/Sun,Mon,Thurs,Fri (15% Diff)</t>
  </si>
  <si>
    <t>Eva Concepcion Ramirez Vargas (32174)</t>
  </si>
  <si>
    <t>SLC-MECH ASSY-TRAINER ASSEMBLY</t>
  </si>
  <si>
    <t>Salt Lake City- 3rd Shift 0930pm-0600a M-Fri (15% Diff)</t>
  </si>
  <si>
    <t>Francys Gates-Jimenez</t>
  </si>
  <si>
    <t>SLC-RACK ASSY-PACKOUT</t>
  </si>
  <si>
    <t>C Shift:  Salt Lake City - O - 600am-600pm Rotating Sun,Mon,Thurs, Fri/Tues,Wed,Sat</t>
  </si>
  <si>
    <t>Frederico Allan Ortolan (846235)</t>
  </si>
  <si>
    <t>SLC-MECH ASSY-TRAINER TESTING</t>
  </si>
  <si>
    <t>Salt Lake City- A 1st Shift 0530a-0200p Mon-Fri</t>
  </si>
  <si>
    <t>Gaige Snow</t>
  </si>
  <si>
    <t>SLC-RACK ASSY-DETRASH</t>
  </si>
  <si>
    <t>Glen Medrano</t>
  </si>
  <si>
    <t>SLC-MECH ASSY-WATERSPIDER</t>
  </si>
  <si>
    <t>0430p-0130a M-F some Saturday's</t>
  </si>
  <si>
    <t>Hugo Morales (1144827)</t>
  </si>
  <si>
    <t>SLC-MECH ASSY- SUPERVISOR TEST</t>
  </si>
  <si>
    <t xml:space="preserve">Salt Lake City - K - 3rd Shift 0930p-0600a Mon-Fri (15% Diff) </t>
  </si>
  <si>
    <t>Jose Castro</t>
  </si>
  <si>
    <t>SLC-MECH ASSY-BIRTHING STATIONS</t>
  </si>
  <si>
    <t>0600a-0230p M-F some Saturday's</t>
  </si>
  <si>
    <t>Justin Kilby (1139630)</t>
  </si>
  <si>
    <t>SLC-MECH ASSY-TEST</t>
  </si>
  <si>
    <t>0630a-0300p M-F some Saturday's</t>
  </si>
  <si>
    <t>Kristina Hughes (1145101)</t>
  </si>
  <si>
    <t>SLC-RACK ASSY- LINE LEAD ASSY</t>
  </si>
  <si>
    <t>Salt Lake City- G 2nd Shift 0230p-0100a Mon-Th (15% Diff)</t>
  </si>
  <si>
    <t>Luis Jesus Matos Tales (1160690)</t>
  </si>
  <si>
    <t>SLC-RACK ASSY-TEST</t>
  </si>
  <si>
    <t>A Shift: Salt Lake City - Q - 600am-600pm Rotating Tues,Wed,Sat/Sun,Mon, Thurs,Fri</t>
  </si>
  <si>
    <t>Marco Antonio Arriaga Aguilar (1975499)</t>
  </si>
  <si>
    <t>SLC-MECH ASSY- LINE LEAD TEST</t>
  </si>
  <si>
    <t>Maria Naranjo</t>
  </si>
  <si>
    <t>SLC-MECH ASSY- IQA INSPECTION</t>
  </si>
  <si>
    <t>Maribel Weeks (1139906)</t>
  </si>
  <si>
    <t>SLC-WH-KITTING</t>
  </si>
  <si>
    <t>0630a-0330p M-F some Saturday's</t>
  </si>
  <si>
    <t>Mark Nored (936745)</t>
  </si>
  <si>
    <t>SLC-MECH ASSY- LINE LEAD ASSY</t>
  </si>
  <si>
    <t>Salt Lake City- B 1st Shift 0600a-0230p Mon-Fri</t>
  </si>
  <si>
    <t>Mark Pearce (1137542)</t>
  </si>
  <si>
    <t>SLC-WH-TRAINER</t>
  </si>
  <si>
    <t>Salt Lake City- E 2nd Shift 0330p-1200a Mon-Fri (15% Diff)</t>
  </si>
  <si>
    <t>Mark Reynolds</t>
  </si>
  <si>
    <t>SLC-WH-SUPERVISOR</t>
  </si>
  <si>
    <t>SALT LAKE CITY,K,0930p-0600a Su-Th</t>
  </si>
  <si>
    <t>Mel Kellar (1142020)</t>
  </si>
  <si>
    <t>SLC-RACK ASSY-DEBUG</t>
  </si>
  <si>
    <t>D Shift: Salt Lake City - N - 600pm-600a Rotating Sun,Mon,Thurs, Fri/Tues,Wed,Sat (15% Diff)</t>
  </si>
  <si>
    <t>Ramses Lafarga</t>
  </si>
  <si>
    <t>SLC-MECH ASSY-INSPECTION</t>
  </si>
  <si>
    <t>0700a-0330p M-F some Saturday's</t>
  </si>
  <si>
    <t>Ryan Bailey (1141645)</t>
  </si>
  <si>
    <t>SLC-RACK ASSY- WATER SPIDER</t>
  </si>
  <si>
    <t>Salt Lake City- 1st Shift 0800a-0500p Mon-Fri</t>
  </si>
  <si>
    <t>Sergio Hiroshi Hirata (61562)</t>
  </si>
  <si>
    <t>SLC-RACK ASSY-KITTING</t>
  </si>
  <si>
    <t>A/C Day Shift (6:00 AM – 6:00 PM)</t>
  </si>
  <si>
    <t>Spencer Smith (1139564)</t>
  </si>
  <si>
    <t>SLC-RACK ASSY-ASSEMBLY</t>
  </si>
  <si>
    <t>B/D Night Shift (6:00 PM – 6:00 AM) – 15% Shift Differential</t>
  </si>
  <si>
    <t>Teak Larwood (1178256)</t>
  </si>
  <si>
    <t>SLC-WH-DETRASH</t>
  </si>
  <si>
    <t>0800a-0430p M-F some Saturday's</t>
  </si>
  <si>
    <t>Tim Griffin (551636)</t>
  </si>
  <si>
    <t>SLC-RACK ASSY-TRAINER</t>
  </si>
  <si>
    <t>Salt Lake City - 11 - 0230p-1100p M-F </t>
  </si>
  <si>
    <t>Tim Jensen</t>
  </si>
  <si>
    <t>SLC-MECH ASSY-MAT HANDLING</t>
  </si>
  <si>
    <t>Salt Lake City- H 2nd Shift 0300p-0130a Mon-Th (15% Diff)</t>
  </si>
  <si>
    <t>Troy Smiley (1151677)</t>
  </si>
  <si>
    <t>SLC-RACK ASSY-WATERSPIDER</t>
  </si>
  <si>
    <t xml:space="preserve">Salt Lake City - L - 10:00 PM - 6:30 AM (Sun-Thurs) </t>
  </si>
  <si>
    <t>Zee Fruechting (1167899)</t>
  </si>
  <si>
    <t>Employee Name</t>
  </si>
  <si>
    <t>Phone #</t>
  </si>
  <si>
    <t>Preferred Schedule</t>
  </si>
  <si>
    <t>Shift Requirement</t>
  </si>
  <si>
    <t>Position</t>
  </si>
  <si>
    <t>Ivonne Galban</t>
  </si>
  <si>
    <t>801-500-3133</t>
  </si>
  <si>
    <t>A/C (Day)</t>
  </si>
  <si>
    <t>Yulimar M Nazarin</t>
  </si>
  <si>
    <t>313-523-3391</t>
  </si>
  <si>
    <t>Sindy Viviana Guillen Taborda</t>
  </si>
  <si>
    <t>385-343-2625</t>
  </si>
  <si>
    <t>Abel Elias Huaman Huachopoma</t>
  </si>
  <si>
    <t>385-421-1590</t>
  </si>
  <si>
    <t>David C Huaman Julian</t>
  </si>
  <si>
    <t>801-946-9851</t>
  </si>
  <si>
    <t>Stivaliz Chirino</t>
  </si>
  <si>
    <t>385-267-0910</t>
  </si>
  <si>
    <t>Cruzmar Danielo Azuaje Briceno</t>
  </si>
  <si>
    <t>801-895-1504</t>
  </si>
  <si>
    <t>Gloria N Navarro</t>
  </si>
  <si>
    <t>385-302-2818</t>
  </si>
  <si>
    <t>Maria Duram</t>
  </si>
  <si>
    <t>689-204-4662</t>
  </si>
  <si>
    <t>Ginelda Palmar</t>
  </si>
  <si>
    <t>385-343-9591</t>
  </si>
  <si>
    <t>Juan Acero Diaz</t>
  </si>
  <si>
    <t>813-521-3185</t>
  </si>
  <si>
    <t>Maria Mercedes Ibarra</t>
  </si>
  <si>
    <t>801-584-9577</t>
  </si>
  <si>
    <t>Nery Yolanda Delgado</t>
  </si>
  <si>
    <t>385-436-7635</t>
  </si>
  <si>
    <t>Juan Nova</t>
  </si>
  <si>
    <t>385-576-3439</t>
  </si>
  <si>
    <t>Jesse Gonzalez</t>
  </si>
  <si>
    <t>Christian Crush</t>
  </si>
  <si>
    <t>Gabriela Molina</t>
  </si>
  <si>
    <t>385-267-9020</t>
  </si>
  <si>
    <t>Luzmila Ballesteros</t>
  </si>
  <si>
    <t>801-809-7918</t>
  </si>
  <si>
    <t xml:space="preserve">Christian Crush </t>
  </si>
  <si>
    <t>409-730-6234</t>
  </si>
  <si>
    <t xml:space="preserve">Gisell Carmona </t>
  </si>
  <si>
    <t>385-441-2390</t>
  </si>
  <si>
    <t>Catherine Rodriguez</t>
  </si>
  <si>
    <t xml:space="preserve">Catherine Rodriguez </t>
  </si>
  <si>
    <t>(801) 330-2018</t>
  </si>
  <si>
    <t>Gisell Carmona</t>
  </si>
  <si>
    <t>Mariely Gonzalez</t>
  </si>
  <si>
    <t>801-674-5096</t>
  </si>
  <si>
    <t xml:space="preserve">Craig Allen Foster </t>
  </si>
  <si>
    <t>406-381-3640</t>
  </si>
  <si>
    <t xml:space="preserve">Lizbeth Zavala </t>
  </si>
  <si>
    <t>801-708-9014</t>
  </si>
  <si>
    <t>Syreefa Yazzie</t>
  </si>
  <si>
    <t>385-887-1774</t>
  </si>
  <si>
    <t>Timothy Alires</t>
  </si>
  <si>
    <t xml:space="preserve">Jerja Chatterton </t>
  </si>
  <si>
    <t>435-755-0810</t>
  </si>
  <si>
    <t>Jennifer Lee</t>
  </si>
  <si>
    <t>385-258-9659</t>
  </si>
  <si>
    <t xml:space="preserve">Sabha Abrena </t>
  </si>
  <si>
    <t>385-299-1604</t>
  </si>
  <si>
    <t>Taylor W Lawer</t>
  </si>
  <si>
    <t>707-378-3290</t>
  </si>
  <si>
    <t xml:space="preserve">Sophie Wesseh </t>
  </si>
  <si>
    <t>385-520-3599</t>
  </si>
  <si>
    <t>Norris John</t>
  </si>
  <si>
    <t>949-393-8177</t>
  </si>
  <si>
    <t>385-401-3966</t>
  </si>
  <si>
    <t>Lotomaci BJ Uluset?</t>
  </si>
  <si>
    <t>385-566-7922</t>
  </si>
  <si>
    <t xml:space="preserve">Robert Tiana </t>
  </si>
  <si>
    <t xml:space="preserve">Rober Tiana </t>
  </si>
  <si>
    <t>BJ</t>
  </si>
  <si>
    <t>Arely Cardenas</t>
  </si>
  <si>
    <t>801-824-7474</t>
  </si>
  <si>
    <t>C</t>
  </si>
  <si>
    <t xml:space="preserve">Ulises Anzaldo </t>
  </si>
  <si>
    <t>385-770-9129</t>
  </si>
  <si>
    <t>Hawa Enow</t>
  </si>
  <si>
    <t>801-618-5641</t>
  </si>
  <si>
    <t xml:space="preserve">Jhony Mauricio </t>
  </si>
  <si>
    <t>385-900-6827</t>
  </si>
  <si>
    <t>Mary Cruz Parra</t>
  </si>
  <si>
    <t>385-461-2852</t>
  </si>
  <si>
    <t>Yendri Merentes</t>
  </si>
  <si>
    <t>801-430-4477</t>
  </si>
  <si>
    <t>Angel Enrique Chacin Romero</t>
  </si>
  <si>
    <t>801-414-0925</t>
  </si>
  <si>
    <t>Melfis Jair Herrera</t>
  </si>
  <si>
    <t>385-354-0347</t>
  </si>
  <si>
    <t>Vianca Sifonto?</t>
  </si>
  <si>
    <t>801-680-4038</t>
  </si>
  <si>
    <t xml:space="preserve">Weena Chavez </t>
  </si>
  <si>
    <t>561-719-8206</t>
  </si>
  <si>
    <t>Noah Parker</t>
  </si>
  <si>
    <t>801-779-1369</t>
  </si>
  <si>
    <t>Alison Polite</t>
  </si>
  <si>
    <t>385-777-7476</t>
  </si>
  <si>
    <t>Claudia Jaime</t>
  </si>
  <si>
    <t>208-771-6268</t>
  </si>
  <si>
    <t xml:space="preserve">Deborah Sampson </t>
  </si>
  <si>
    <t>385-318-5754</t>
  </si>
  <si>
    <t>Anpi Pina Trujillo</t>
  </si>
  <si>
    <t>Marisol Zambrano Flores</t>
  </si>
  <si>
    <t>801-706-9368</t>
  </si>
  <si>
    <t xml:space="preserve">Paul Gonzalez </t>
  </si>
  <si>
    <t>385-370-7295</t>
  </si>
  <si>
    <t>Yaseisi Munoz</t>
  </si>
  <si>
    <t>385-556-9399</t>
  </si>
  <si>
    <t>Josmary Perdomo</t>
  </si>
  <si>
    <t>469-924-9288</t>
  </si>
  <si>
    <t>Worbelto Bracho</t>
  </si>
  <si>
    <t>623-306-0592</t>
  </si>
  <si>
    <t>Yraldis Bracho Castillo</t>
  </si>
  <si>
    <t>602-772-1754</t>
  </si>
  <si>
    <t>Linethe Fernandez</t>
  </si>
  <si>
    <t>865-321-3242</t>
  </si>
  <si>
    <t>Fully Mosquera</t>
  </si>
  <si>
    <t>385-436-7750</t>
  </si>
  <si>
    <t xml:space="preserve">Talia Catamo </t>
  </si>
  <si>
    <t>801-548-0427</t>
  </si>
  <si>
    <t>Vivian Olivieri</t>
  </si>
  <si>
    <t>609-854-1397</t>
  </si>
  <si>
    <t>Krysbel Azvaje</t>
  </si>
  <si>
    <t>407-989-8442</t>
  </si>
  <si>
    <t>Suscina Curilo</t>
  </si>
  <si>
    <t>801-403-8650</t>
  </si>
  <si>
    <t xml:space="preserve">Andrew Heineman </t>
  </si>
  <si>
    <t>801-900-9858</t>
  </si>
  <si>
    <t>Asukulu Mwararu</t>
  </si>
  <si>
    <t>325-436-1994</t>
  </si>
  <si>
    <t xml:space="preserve">Djuma Mito </t>
  </si>
  <si>
    <t>801-674-5410</t>
  </si>
  <si>
    <t xml:space="preserve">
8019009858</t>
  </si>
  <si>
    <t>Asukulu Mwarabu</t>
  </si>
  <si>
    <t>Djuma Mto</t>
  </si>
  <si>
    <t>Mikyla Dance</t>
  </si>
  <si>
    <t>801-648-2594</t>
  </si>
  <si>
    <t>Either</t>
  </si>
  <si>
    <t>Merita Phillip</t>
  </si>
  <si>
    <t>385-430-7464</t>
  </si>
  <si>
    <t>B/D (Night)</t>
  </si>
  <si>
    <t>Hemritha</t>
  </si>
  <si>
    <t>Victoria Filo</t>
  </si>
  <si>
    <t>801-502-7667</t>
  </si>
  <si>
    <t>Anita Tootoo</t>
  </si>
  <si>
    <t>385-484-2150</t>
  </si>
  <si>
    <t>Damian Hernandez</t>
  </si>
  <si>
    <t>801-502-3689</t>
  </si>
  <si>
    <t>Eugene Aveyrua</t>
  </si>
  <si>
    <t>801-674-4701</t>
  </si>
  <si>
    <t>Giam Carlo Flores Pahma</t>
  </si>
  <si>
    <t>435-565-9730</t>
  </si>
  <si>
    <t>David Charles</t>
  </si>
  <si>
    <t>504-942-6624</t>
  </si>
  <si>
    <t>Hiana Chibangu</t>
  </si>
  <si>
    <t>801-608-0048</t>
  </si>
  <si>
    <t>Mutombo Kanyeba</t>
  </si>
  <si>
    <t>Thelma Amaama</t>
  </si>
  <si>
    <t>385-881-7971</t>
  </si>
  <si>
    <t>Jasmin Guzman</t>
  </si>
  <si>
    <t>801-635-4778</t>
  </si>
  <si>
    <t>Farrell Palmer</t>
  </si>
  <si>
    <t>505-613-1287</t>
  </si>
  <si>
    <t>Janet Domnick</t>
  </si>
  <si>
    <t>303-525-3631</t>
  </si>
  <si>
    <t>Patrick Tuyishime</t>
  </si>
  <si>
    <t>385-423-8461</t>
  </si>
  <si>
    <t>801-326-9701</t>
  </si>
  <si>
    <t>Chibanyu Ahina</t>
  </si>
  <si>
    <t>Nicholas Hight</t>
  </si>
  <si>
    <t>801-414-0952</t>
  </si>
  <si>
    <t>Richard Vakapuna</t>
  </si>
  <si>
    <t>801-425-5968</t>
  </si>
  <si>
    <t>Jose Ocanto Lunna</t>
  </si>
  <si>
    <t>385-219-6644</t>
  </si>
  <si>
    <t>D</t>
  </si>
  <si>
    <t>Melemafi Laylani Tupola</t>
  </si>
  <si>
    <t>Jancarlo Guerrero</t>
  </si>
  <si>
    <t>Angel Peni</t>
  </si>
  <si>
    <t>Angie Peni</t>
  </si>
  <si>
    <t xml:space="preserve">Amelia Mokofisi </t>
  </si>
  <si>
    <t>650-942-1117</t>
  </si>
  <si>
    <t>Darrius Turner</t>
  </si>
  <si>
    <t> 930-444-0567</t>
  </si>
  <si>
    <t>Diego Ramirez</t>
  </si>
  <si>
    <t>385-239-9399</t>
  </si>
  <si>
    <t>Randa Garza</t>
  </si>
  <si>
    <t>801-599-9069</t>
  </si>
  <si>
    <t xml:space="preserve">Esha Ali </t>
  </si>
  <si>
    <t>801-413-6776</t>
  </si>
  <si>
    <t>Yandira</t>
  </si>
  <si>
    <t>801-574-9577</t>
  </si>
  <si>
    <t>Kelly C Florence</t>
  </si>
  <si>
    <t>385-487-2732</t>
  </si>
  <si>
    <t>CatalinaPaolaMaturana Gomez</t>
  </si>
  <si>
    <t>801-680-8178</t>
  </si>
  <si>
    <t>Jacqueline J Salcedo</t>
  </si>
  <si>
    <t>385-775-4941</t>
  </si>
  <si>
    <t xml:space="preserve">Diego Castellano </t>
  </si>
  <si>
    <t>574-326-9920</t>
  </si>
  <si>
    <t xml:space="preserve">Linchinte Linchinte </t>
  </si>
  <si>
    <t>801-889-7096</t>
  </si>
  <si>
    <t>Irene Palacius Santos</t>
  </si>
  <si>
    <t>385-328-1559</t>
  </si>
  <si>
    <t>Phillip Schwenke</t>
  </si>
  <si>
    <t>Daniel O. Nuttall</t>
  </si>
  <si>
    <t>385-549-0977</t>
  </si>
  <si>
    <t>OLIVE UMULISA</t>
  </si>
  <si>
    <t>801-608-6498</t>
  </si>
  <si>
    <t>Jyson Diaz</t>
  </si>
  <si>
    <t>435 406 9323</t>
  </si>
  <si>
    <t>Skye Swinson</t>
  </si>
  <si>
    <t>385-239-9076</t>
  </si>
  <si>
    <t>Victoria Choi Perez</t>
  </si>
  <si>
    <t>385-391-2551</t>
  </si>
  <si>
    <t>Mileidy Medina</t>
  </si>
  <si>
    <t>801-706-1747</t>
  </si>
  <si>
    <t xml:space="preserve">Johnatan Olguin </t>
  </si>
  <si>
    <t>801-735-7909</t>
  </si>
  <si>
    <t>Sandra Carolina Sanabria Ortiz</t>
  </si>
  <si>
    <t>619-882-1389</t>
  </si>
  <si>
    <t>Breeana Nielsen</t>
  </si>
  <si>
    <t>Jovani Hernandez</t>
  </si>
  <si>
    <t>Karen Casas</t>
  </si>
  <si>
    <t>801-403-5394</t>
  </si>
  <si>
    <t>Samiu Teaupa</t>
  </si>
  <si>
    <t>801-381-1139</t>
  </si>
  <si>
    <t>Ly Duong</t>
  </si>
  <si>
    <t>801-520-3435</t>
  </si>
  <si>
    <t>Michael Duran</t>
  </si>
  <si>
    <t>385-590-5649</t>
  </si>
  <si>
    <t>Liahona Libyan</t>
  </si>
  <si>
    <t>801-674-1114</t>
  </si>
  <si>
    <t>James Gatluak</t>
  </si>
  <si>
    <t>531-495-7071</t>
  </si>
  <si>
    <t>Yohelin Poentes</t>
  </si>
  <si>
    <t>385-722-0274</t>
  </si>
  <si>
    <t>Angela Briceno</t>
  </si>
  <si>
    <t>385-536-1323</t>
  </si>
  <si>
    <t>Danny Josefina Chirinos</t>
  </si>
  <si>
    <t>385-443-9054</t>
  </si>
  <si>
    <t>Lucky Iye</t>
  </si>
  <si>
    <t>385-443-9890</t>
  </si>
  <si>
    <t>Allan Pena</t>
  </si>
  <si>
    <t>801-666-1768</t>
  </si>
  <si>
    <t># not working</t>
  </si>
  <si>
    <t>Artemisa Flores</t>
  </si>
  <si>
    <t>385-470-9102</t>
  </si>
  <si>
    <t>Johanne Atolagbe</t>
  </si>
  <si>
    <t>435-962-2639</t>
  </si>
  <si>
    <t>Gibbs Tousaint</t>
  </si>
  <si>
    <t>385 588 5039</t>
  </si>
  <si>
    <t>Mini Completed Date</t>
  </si>
  <si>
    <t>Language</t>
  </si>
  <si>
    <t xml:space="preserve">Bold ID </t>
  </si>
  <si>
    <t>Phone</t>
  </si>
  <si>
    <t>Shift</t>
  </si>
  <si>
    <t>A.M.</t>
  </si>
  <si>
    <t>BG</t>
  </si>
  <si>
    <t>DT</t>
  </si>
  <si>
    <t>EV</t>
  </si>
  <si>
    <t>FLEX Doc Sent</t>
  </si>
  <si>
    <t>Ready to Start</t>
  </si>
  <si>
    <t>Notes</t>
  </si>
  <si>
    <t>SLC Activity Tracker 2024</t>
  </si>
  <si>
    <t>Offers Accepted</t>
  </si>
  <si>
    <t>Decline Reasons</t>
  </si>
  <si>
    <t>Date</t>
  </si>
  <si>
    <t># of recruiters</t>
  </si>
  <si>
    <t>Today</t>
  </si>
  <si>
    <t>Tomorrow</t>
  </si>
  <si>
    <t>Prepped</t>
  </si>
  <si>
    <t>A/C Mechanical Assembly</t>
  </si>
  <si>
    <t>BG Cleared</t>
  </si>
  <si>
    <t>B/D Mechanical Assembly</t>
  </si>
  <si>
    <t>A/C Materials</t>
  </si>
  <si>
    <t>B/D Materials</t>
  </si>
  <si>
    <t>A/C Rack Assembly</t>
  </si>
  <si>
    <t>B/D Rack Assembly</t>
  </si>
  <si>
    <t>IT Support Technician</t>
  </si>
  <si>
    <t>Delivery Business Systems Analyst</t>
  </si>
  <si>
    <t>B/D Quality</t>
  </si>
  <si>
    <t>A/C Test Operator</t>
  </si>
  <si>
    <t>A/C Debug</t>
  </si>
  <si>
    <t>B/D Debug Tech 4</t>
  </si>
  <si>
    <t>Updated</t>
  </si>
  <si>
    <t>TOTAL</t>
  </si>
  <si>
    <t>Date Last Posted</t>
  </si>
  <si>
    <t>A Roster Starts</t>
  </si>
  <si>
    <t>QC Inspector - Days</t>
  </si>
  <si>
    <t>B Roster Starts</t>
  </si>
  <si>
    <t>QC Inspector - Nights</t>
  </si>
  <si>
    <t>1st shift assembly</t>
  </si>
  <si>
    <t>3rd shift assembly</t>
  </si>
  <si>
    <t xml:space="preserve"> </t>
  </si>
  <si>
    <t>Day - Warehouse</t>
  </si>
  <si>
    <t>Grave - Warehouse</t>
  </si>
  <si>
    <t>Grave - Quality Control</t>
  </si>
  <si>
    <t>Day - Quality Control</t>
  </si>
  <si>
    <t>Applies</t>
  </si>
  <si>
    <t>by 5pm</t>
  </si>
  <si>
    <t>Last Contacted</t>
  </si>
  <si>
    <t>Contacted</t>
  </si>
  <si>
    <t>Employee Name (must match Avionte)</t>
  </si>
  <si>
    <t xml:space="preserve">Talent ID </t>
  </si>
  <si>
    <t>Shift Preference</t>
  </si>
  <si>
    <t>Recruiter</t>
  </si>
  <si>
    <t>BG?</t>
  </si>
  <si>
    <t>DT?</t>
  </si>
  <si>
    <t>Attended Mini Orientation</t>
  </si>
  <si>
    <t>Spanish</t>
  </si>
  <si>
    <t>Doraxci Gonzalez</t>
  </si>
  <si>
    <t>Day Shift</t>
  </si>
  <si>
    <t>Mechanical Assembly</t>
  </si>
  <si>
    <t>FZ</t>
  </si>
  <si>
    <t>Pending</t>
  </si>
  <si>
    <t>Passed</t>
  </si>
  <si>
    <t>Yes</t>
  </si>
  <si>
    <t>Confirmed on 8/26 she is still interested</t>
  </si>
  <si>
    <t xml:space="preserve">Spanish </t>
  </si>
  <si>
    <t>Maralis Mendoza</t>
  </si>
  <si>
    <t>BL</t>
  </si>
  <si>
    <t>Edna Dominguez</t>
  </si>
  <si>
    <t>Night Shift</t>
  </si>
  <si>
    <t>CE</t>
  </si>
  <si>
    <t>She stated she wont be in Utah for a few months?</t>
  </si>
  <si>
    <t>Amayrany Hernandez</t>
  </si>
  <si>
    <t>Aracely Hernandez</t>
  </si>
  <si>
    <t>Snayder Pongo</t>
  </si>
  <si>
    <t xml:space="preserve">
3854883070</t>
  </si>
  <si>
    <t>NM</t>
  </si>
  <si>
    <t>Yennifer Hernandez</t>
  </si>
  <si>
    <t>Norelkys Gallardo</t>
  </si>
  <si>
    <t>Aura Rivas</t>
  </si>
  <si>
    <t xml:space="preserve">
3322563395</t>
  </si>
  <si>
    <t>Alber Carillo</t>
  </si>
  <si>
    <t>DR</t>
  </si>
  <si>
    <t>Mary Andrade</t>
  </si>
  <si>
    <t>Yoseani Contreras</t>
  </si>
  <si>
    <t>01/16/226</t>
  </si>
  <si>
    <t>Irene Guerrero</t>
  </si>
  <si>
    <t>Diego Gomez</t>
  </si>
  <si>
    <t>Genesis Gonzales</t>
  </si>
  <si>
    <t>Not Ran</t>
  </si>
  <si>
    <t>Sent</t>
  </si>
  <si>
    <t>Confirmed  on 9/1 she is stil interested</t>
  </si>
  <si>
    <t>Erika Beltran</t>
  </si>
  <si>
    <t>Adriana Gonzales</t>
  </si>
  <si>
    <t>Maira Aray</t>
  </si>
  <si>
    <t>Francisca Rodriguez</t>
  </si>
  <si>
    <t>Edgar Blanco</t>
  </si>
  <si>
    <t>Phone# no longer valid</t>
  </si>
  <si>
    <t>Joaquina mAlvarado</t>
  </si>
  <si>
    <t>AR</t>
  </si>
  <si>
    <t>Susana Medina</t>
  </si>
  <si>
    <t>(385) 775-3179</t>
  </si>
  <si>
    <t>Confirmed on 9/1 she is still interested</t>
  </si>
  <si>
    <t>Greisibel Reyes</t>
  </si>
  <si>
    <t>English</t>
  </si>
  <si>
    <t>Chad Candland</t>
  </si>
  <si>
    <t>GKW</t>
  </si>
  <si>
    <t xml:space="preserve">Fainoly Nino </t>
  </si>
  <si>
    <t>DG</t>
  </si>
  <si>
    <t xml:space="preserve">Jahiro Salas </t>
  </si>
  <si>
    <t>ELIO PORTILLA</t>
  </si>
  <si>
    <t>(801) 895-6980</t>
  </si>
  <si>
    <t>Bilingual</t>
  </si>
  <si>
    <t>Martha Salvador Trejo</t>
  </si>
  <si>
    <t>Luz Ospina</t>
  </si>
  <si>
    <t>(609) 516-2765</t>
  </si>
  <si>
    <t xml:space="preserve">Rocio Rodriguez </t>
  </si>
  <si>
    <t>801-7219587</t>
  </si>
  <si>
    <t>Maria Linares</t>
  </si>
  <si>
    <t>Dilianny Delsie</t>
  </si>
  <si>
    <t>Katty Rossell</t>
  </si>
  <si>
    <t>Marialex Parajo</t>
  </si>
  <si>
    <t>Tyrone Scott</t>
  </si>
  <si>
    <t>Interested as of 9/9/26</t>
  </si>
  <si>
    <t>Gabriela Fernandez</t>
  </si>
  <si>
    <t>Anabelis Peraza</t>
  </si>
  <si>
    <t>Materials</t>
  </si>
  <si>
    <t>Eva Ramirez</t>
  </si>
  <si>
    <t>Interested as of 9/9</t>
  </si>
  <si>
    <t>Ricardo Perea Vera</t>
  </si>
  <si>
    <t xml:space="preserve">
3858314755</t>
  </si>
  <si>
    <t>SM</t>
  </si>
  <si>
    <t>Desiyana Perez</t>
  </si>
  <si>
    <t>801 6669792</t>
  </si>
  <si>
    <t xml:space="preserve">Yeudis Palacios </t>
  </si>
  <si>
    <t>Betina Chica</t>
  </si>
  <si>
    <t>Marcos Lopez</t>
  </si>
  <si>
    <t>Kendrys Semprun</t>
  </si>
  <si>
    <t>Cristina Sandkli</t>
  </si>
  <si>
    <t>Biannimar Lopez</t>
  </si>
  <si>
    <t>Marco Lopez</t>
  </si>
  <si>
    <t>Kattlyn Rivero</t>
  </si>
  <si>
    <t>Jaime Quintero</t>
  </si>
  <si>
    <t>Alber Ramos Araque</t>
  </si>
  <si>
    <t>John Ankum</t>
  </si>
  <si>
    <t>Neibeth Landaeta Garces</t>
  </si>
  <si>
    <t xml:space="preserve">
3855298717</t>
  </si>
  <si>
    <t>Mickey Mangrum</t>
  </si>
  <si>
    <t>Deisy Tapia</t>
  </si>
  <si>
    <t>Ingrid Tapias</t>
  </si>
  <si>
    <t>Edwing Jaimes</t>
  </si>
  <si>
    <t>Lluvia Alvarez</t>
  </si>
  <si>
    <t>(801) 836-2444</t>
  </si>
  <si>
    <t>Yosneiro Delgado</t>
  </si>
  <si>
    <t>Fail</t>
  </si>
  <si>
    <t>Erik Cruceno</t>
  </si>
  <si>
    <t>Yorbis Urdaneta</t>
  </si>
  <si>
    <t>Emmanuel Ngabonziza</t>
  </si>
  <si>
    <t>Marbelis Materan</t>
  </si>
  <si>
    <t>Yamelis Sanchez</t>
  </si>
  <si>
    <t>Paola Ramones</t>
  </si>
  <si>
    <t>Jesus Cortez</t>
  </si>
  <si>
    <t>Morelis Serrudo</t>
  </si>
  <si>
    <t>Pablo Huerta</t>
  </si>
  <si>
    <t xml:space="preserve">Juan Buscema </t>
  </si>
  <si>
    <t>Lorena Gonzalez</t>
  </si>
  <si>
    <t>Orlando Puerto</t>
  </si>
  <si>
    <t>Lauzud Jara-Rincon</t>
  </si>
  <si>
    <t>Maritza Coronado</t>
  </si>
  <si>
    <t>Howard Aliu</t>
  </si>
  <si>
    <t>+1 801-634-6157</t>
  </si>
  <si>
    <t xml:space="preserve">Nathaly Ruiz </t>
  </si>
  <si>
    <t xml:space="preserve">Karla Soto </t>
  </si>
  <si>
    <t>JoseGGalvan</t>
  </si>
  <si>
    <t>801 577-0289</t>
  </si>
  <si>
    <t>Rosana Celis</t>
  </si>
  <si>
    <t>Keila Marquez</t>
  </si>
  <si>
    <t>Jaiden Lehmann</t>
  </si>
  <si>
    <t>385 900 3037</t>
  </si>
  <si>
    <t>Javier Biegas</t>
  </si>
  <si>
    <t>Silvia Jimenez</t>
  </si>
  <si>
    <t>Hazel Luna</t>
  </si>
  <si>
    <t>435 339 4282</t>
  </si>
  <si>
    <t>Amanda Luckey</t>
  </si>
  <si>
    <t xml:space="preserve">Leny Chacon </t>
  </si>
  <si>
    <t>Fabiola Celedon</t>
  </si>
  <si>
    <t>Elimar Moreno</t>
  </si>
  <si>
    <t>Nidia Medina</t>
  </si>
  <si>
    <t>Genesis Uribe</t>
  </si>
  <si>
    <t>Heriangel Herrera</t>
  </si>
  <si>
    <t>j</t>
  </si>
  <si>
    <t>Daniela Duarte</t>
  </si>
  <si>
    <t>+1 385 556-4112</t>
  </si>
  <si>
    <t>Miguel Balabu</t>
  </si>
  <si>
    <t>Rafael Valbuena</t>
  </si>
  <si>
    <t>Juan Oliveros</t>
  </si>
  <si>
    <t>Jefferson Suarez</t>
  </si>
  <si>
    <t>Johana Suarez</t>
  </si>
  <si>
    <t>Erika Vargas</t>
  </si>
  <si>
    <t>Angel Escalona</t>
  </si>
  <si>
    <t xml:space="preserve">Yajaira Flores </t>
  </si>
  <si>
    <t>Claudia Galeano</t>
  </si>
  <si>
    <t>Deyanira Chirino</t>
  </si>
  <si>
    <t>Yennmary Suarez</t>
  </si>
  <si>
    <t>Neida Pacheco</t>
  </si>
  <si>
    <t>Nerianny Sthormes</t>
  </si>
  <si>
    <t>Darcell Labarca</t>
  </si>
  <si>
    <t>Andres Delfin Bermúdez</t>
  </si>
  <si>
    <t>Jaarod Maae Thomas</t>
  </si>
  <si>
    <t>Telson  Thomas</t>
  </si>
  <si>
    <t>Leover Gonzalez</t>
  </si>
  <si>
    <t>Nathan Andrews</t>
  </si>
  <si>
    <t>Macgyver Elji</t>
  </si>
  <si>
    <t>Farah Taher</t>
  </si>
  <si>
    <t xml:space="preserve">Erika Hernandez </t>
  </si>
  <si>
    <t xml:space="preserve">Pending </t>
  </si>
  <si>
    <t>Jesus Cabrera</t>
  </si>
  <si>
    <t>Manyulis Guzman</t>
  </si>
  <si>
    <t>Emilio Garcia</t>
  </si>
  <si>
    <t>Greidis Alvia</t>
  </si>
  <si>
    <t>Alicia Ruiz</t>
  </si>
  <si>
    <t>Neirimar Morales</t>
  </si>
  <si>
    <t>Yiming Ho Bastidas</t>
  </si>
  <si>
    <t> 804-573-4372</t>
  </si>
  <si>
    <t>Jhulianny Guanipa briceno</t>
  </si>
  <si>
    <t>Nilson Mosquera</t>
  </si>
  <si>
    <t>Marlin Lugo</t>
  </si>
  <si>
    <t>Jose Lopez Zambrano</t>
  </si>
  <si>
    <t>Daniela Labarca</t>
  </si>
  <si>
    <t>April Sanchez</t>
  </si>
  <si>
    <t>Ybkenny Diaz</t>
  </si>
  <si>
    <t>Alejandro Rojas</t>
  </si>
  <si>
    <t>Maria Perez</t>
  </si>
  <si>
    <t>Holguer Moreno</t>
  </si>
  <si>
    <t>Juan Villamizar</t>
  </si>
  <si>
    <t>Maria Gonzalez</t>
  </si>
  <si>
    <t>Luz Rubiano</t>
  </si>
  <si>
    <t>972 585-1754</t>
  </si>
  <si>
    <t>Selena Gonzalez</t>
  </si>
  <si>
    <t>Yorbelis Reyes</t>
  </si>
  <si>
    <t>Mauricio Garcia</t>
  </si>
  <si>
    <t>Adelena Monroy</t>
  </si>
  <si>
    <t>Camila Escalante</t>
  </si>
  <si>
    <t>Maria Diaz</t>
  </si>
  <si>
    <t>Jose Mejia</t>
  </si>
  <si>
    <t>Marian Castro</t>
  </si>
  <si>
    <t>385 454-8049</t>
  </si>
  <si>
    <t>Jhon Caro acero</t>
  </si>
  <si>
    <t>Felipe Gonzalez Acero</t>
  </si>
  <si>
    <t>385-490-6931</t>
  </si>
  <si>
    <t>Rack Assembly</t>
  </si>
  <si>
    <t xml:space="preserve">Marco A Carrero </t>
  </si>
  <si>
    <t>DessibethDFuenmayor</t>
  </si>
  <si>
    <t>Mariangela Gonzalez</t>
  </si>
  <si>
    <t xml:space="preserve">Jeremy Serrano </t>
  </si>
  <si>
    <t>Quality</t>
  </si>
  <si>
    <t>Martha Carrero</t>
  </si>
  <si>
    <t>Yalehxis Barrios</t>
  </si>
  <si>
    <t>Jennifer Acenso</t>
  </si>
  <si>
    <t>Giancarlos Espinoza</t>
  </si>
  <si>
    <t>786 702 1301</t>
  </si>
  <si>
    <t>Kelly Medina</t>
  </si>
  <si>
    <t>Maikelis Sanchez</t>
  </si>
  <si>
    <t>Nayelys Vega</t>
  </si>
  <si>
    <t>Iiwa Cruz</t>
  </si>
  <si>
    <t>Yuliet Acuna</t>
  </si>
  <si>
    <t>Wilmer Acosta</t>
  </si>
  <si>
    <t>385-508-5562</t>
  </si>
  <si>
    <t>Michelle De La Rosa</t>
  </si>
  <si>
    <t xml:space="preserve">
4358490723</t>
  </si>
  <si>
    <t>Joseph Soo Choon</t>
  </si>
  <si>
    <t>Kevin Garcia</t>
  </si>
  <si>
    <t xml:space="preserve">Dayerlin Caseres </t>
  </si>
  <si>
    <t>Anthony Lugo</t>
  </si>
  <si>
    <t xml:space="preserve">
3856221098</t>
  </si>
  <si>
    <t>03/24/</t>
  </si>
  <si>
    <t>Jaskson Vergara</t>
  </si>
  <si>
    <t>Mirania Cuenca</t>
  </si>
  <si>
    <t>Wisley Parra</t>
  </si>
  <si>
    <t>Lesbia Gonzalez</t>
  </si>
  <si>
    <t xml:space="preserve">Jorge Bocaranda </t>
  </si>
  <si>
    <t xml:space="preserve">
3853438341</t>
  </si>
  <si>
    <t>Oso John</t>
  </si>
  <si>
    <t>(385) 272-5810</t>
  </si>
  <si>
    <t>Maicol Mujica</t>
  </si>
  <si>
    <t>Jhonson Castellano</t>
  </si>
  <si>
    <t>Jesus Alvarez</t>
  </si>
  <si>
    <t>Laura Russy</t>
  </si>
  <si>
    <t>Lady Valderrama Viloria</t>
  </si>
  <si>
    <t>Juan Fernandez</t>
  </si>
  <si>
    <t>Heber Conde</t>
  </si>
  <si>
    <t>Krisbell Escalante</t>
  </si>
  <si>
    <t>Jeferson Vargas</t>
  </si>
  <si>
    <t>Ana Vegas</t>
  </si>
  <si>
    <t>Vanessa Vargas</t>
  </si>
  <si>
    <t>JY</t>
  </si>
  <si>
    <t>Dominic Herr</t>
  </si>
  <si>
    <t>Jenitzi Flores Bautista</t>
  </si>
  <si>
    <t>Rosa Gonzalez</t>
  </si>
  <si>
    <t>Yudelkis Bencomo</t>
  </si>
  <si>
    <t>Amanda Wheelwright</t>
  </si>
  <si>
    <t>Rosanna Villalobos</t>
  </si>
  <si>
    <t>385 480-8673</t>
  </si>
  <si>
    <t>Maria Wickham</t>
  </si>
  <si>
    <t>Matthew Peterson</t>
  </si>
  <si>
    <t>Jairo Arevalo</t>
  </si>
  <si>
    <t>Mario Gallegos</t>
  </si>
  <si>
    <t>Angelgabriel Garay-Garcia</t>
  </si>
  <si>
    <t>801 935-5047</t>
  </si>
  <si>
    <t>Diego Velasquez</t>
  </si>
  <si>
    <t xml:space="preserve">Mavel Subero </t>
  </si>
  <si>
    <t>Ana Rios</t>
  </si>
  <si>
    <t>Larry Lennear</t>
  </si>
  <si>
    <t>Karen Andrade</t>
  </si>
  <si>
    <t>Shayla De La Cruz</t>
  </si>
  <si>
    <t>Adela Jimenez</t>
  </si>
  <si>
    <t>Hugo Sejia</t>
  </si>
  <si>
    <t>Rehab Yakub</t>
  </si>
  <si>
    <t>Karen Venegas</t>
  </si>
  <si>
    <t>Diego Sevilla</t>
  </si>
  <si>
    <t>Luz Vergel</t>
  </si>
  <si>
    <t>Edward Juajibioy</t>
  </si>
  <si>
    <t>Maria Allcivar</t>
  </si>
  <si>
    <t>Luisa Mapari</t>
  </si>
  <si>
    <t>Alondra Garcia</t>
  </si>
  <si>
    <t>Yusmeli Flores</t>
  </si>
  <si>
    <t>Rutsbelin Campos</t>
  </si>
  <si>
    <t xml:space="preserve">Nauriyeth Jimenez </t>
  </si>
  <si>
    <t>Natalie Meza</t>
  </si>
  <si>
    <t>704 773 8867</t>
  </si>
  <si>
    <t>Carlos Sulbaran</t>
  </si>
  <si>
    <t>Heily Ramirez</t>
  </si>
  <si>
    <t>Taatia Leuta</t>
  </si>
  <si>
    <t>Miguel Penuela</t>
  </si>
  <si>
    <t>Jaluxy Parra</t>
  </si>
  <si>
    <t>Carlos Bracho</t>
  </si>
  <si>
    <t>Alexander Mendoza</t>
  </si>
  <si>
    <t>Arianne Ramirez</t>
  </si>
  <si>
    <t xml:space="preserve">
385-563-5553</t>
  </si>
  <si>
    <t>Daniela Arape</t>
  </si>
  <si>
    <t>Yussdey Mendoza</t>
  </si>
  <si>
    <t>Nauro Villalobos</t>
  </si>
  <si>
    <t>Gabriel Materan</t>
  </si>
  <si>
    <t>Alirio De Pool</t>
  </si>
  <si>
    <t>Jose Arteaga</t>
  </si>
  <si>
    <t xml:space="preserve">
772-621-1013</t>
  </si>
  <si>
    <t>Lisset Rodriguez</t>
  </si>
  <si>
    <t>Milagro Perez</t>
  </si>
  <si>
    <t>Aracely Estrada Navarro</t>
  </si>
  <si>
    <t>Daniela Marcano</t>
  </si>
  <si>
    <t>Glenda Pilay</t>
  </si>
  <si>
    <t xml:space="preserve">Rocio Machuca </t>
  </si>
  <si>
    <t xml:space="preserve">prefers ''X'' Shift </t>
  </si>
  <si>
    <t xml:space="preserve">Jose Romero </t>
  </si>
  <si>
    <t>Beatriz Mundaray</t>
  </si>
  <si>
    <t>Jospin Mukambilwa</t>
  </si>
  <si>
    <t>JM</t>
  </si>
  <si>
    <t>Yahnna Goss</t>
  </si>
  <si>
    <t>513 878-5477</t>
  </si>
  <si>
    <t>Christine Ruiz</t>
  </si>
  <si>
    <t>No</t>
  </si>
  <si>
    <t>jessica paez</t>
  </si>
  <si>
    <t>A shift</t>
  </si>
  <si>
    <t xml:space="preserve">Jean Ramos </t>
  </si>
  <si>
    <t xml:space="preserve">Luis Miguel Suarez Herrera </t>
  </si>
  <si>
    <t>385-507-0855</t>
  </si>
  <si>
    <t>Estersi Cacciatore</t>
  </si>
  <si>
    <t>Nayvir Medina</t>
  </si>
  <si>
    <t>+1 385 424 2946</t>
  </si>
  <si>
    <t xml:space="preserve">Bertha Landa </t>
  </si>
  <si>
    <t>Julio Perez Olivar</t>
  </si>
  <si>
    <t>RP</t>
  </si>
  <si>
    <t>C-shift</t>
  </si>
  <si>
    <t>Teresa Hernandez</t>
  </si>
  <si>
    <t>801-815-3036</t>
  </si>
  <si>
    <t>Ali Osman</t>
  </si>
  <si>
    <t>(801) 953-7958</t>
  </si>
  <si>
    <t>G</t>
  </si>
  <si>
    <t>Maria Reyes</t>
  </si>
  <si>
    <t>Oscary Duran</t>
  </si>
  <si>
    <t>EP</t>
  </si>
  <si>
    <t>Juan Pablo Saenz</t>
  </si>
  <si>
    <t>A shift-  Leaving for vcay 28-30 of this month call after for start date</t>
  </si>
  <si>
    <t>Ivan Diego Chirinos</t>
  </si>
  <si>
    <t>Sergio Alejandro Pinzon</t>
  </si>
  <si>
    <t>B/D Shift</t>
  </si>
  <si>
    <t>Ybyairi Leon</t>
  </si>
  <si>
    <t xml:space="preserve">A-shift days </t>
  </si>
  <si>
    <t>Jorge Valdez</t>
  </si>
  <si>
    <t>(386) 643-9100</t>
  </si>
  <si>
    <t xml:space="preserve">C shift </t>
  </si>
  <si>
    <t xml:space="preserve">Alejandra Valdez </t>
  </si>
  <si>
    <t xml:space="preserve">A- shift </t>
  </si>
  <si>
    <t>Renso Bastardo</t>
  </si>
  <si>
    <t>A-shift</t>
  </si>
  <si>
    <t xml:space="preserve">Yanet Oscanoa </t>
  </si>
  <si>
    <t>rp</t>
  </si>
  <si>
    <t>D- shift Bold :122873279</t>
  </si>
  <si>
    <t xml:space="preserve">Jose Pinzon </t>
  </si>
  <si>
    <t>Marco Leon Cedeno</t>
  </si>
  <si>
    <t>385-616-2538</t>
  </si>
  <si>
    <t>maria Rojas</t>
  </si>
  <si>
    <t xml:space="preserve">Albenis Gabriel Lopez </t>
  </si>
  <si>
    <t xml:space="preserve">Luz Polanco </t>
  </si>
  <si>
    <t xml:space="preserve">A-shift - Days </t>
  </si>
  <si>
    <t>Chirly Hernandez</t>
  </si>
  <si>
    <t>Willy Alvarez</t>
  </si>
  <si>
    <t>Jenny Maria Arbelaez Pena</t>
  </si>
  <si>
    <t>Fernando Razuri</t>
  </si>
  <si>
    <t>Yuli Jimenez</t>
  </si>
  <si>
    <t>B-shift</t>
  </si>
  <si>
    <t>Yulexi Leon</t>
  </si>
  <si>
    <t>A-shift Days</t>
  </si>
  <si>
    <t xml:space="preserve">Veronica Casares </t>
  </si>
  <si>
    <t>Jessika A Garcia</t>
  </si>
  <si>
    <t>+1 385 463-9285</t>
  </si>
  <si>
    <t>Daicy Salazar</t>
  </si>
  <si>
    <t>(385) 264-9698</t>
  </si>
  <si>
    <t>Karel Mota</t>
  </si>
  <si>
    <t xml:space="preserve">C-shift Days </t>
  </si>
  <si>
    <t xml:space="preserve">Maria Acosta </t>
  </si>
  <si>
    <t>801-674-3742</t>
  </si>
  <si>
    <t>Daliana Rodriguez</t>
  </si>
  <si>
    <t>Telmer Emos</t>
  </si>
  <si>
    <t>385 432 9812</t>
  </si>
  <si>
    <t xml:space="preserve">Willian Piccone </t>
  </si>
  <si>
    <t>Test Operator</t>
  </si>
  <si>
    <t>C-shift DAY</t>
  </si>
  <si>
    <t xml:space="preserve">Hernando Frias </t>
  </si>
  <si>
    <t>Mary Mata</t>
  </si>
  <si>
    <t xml:space="preserve">Michael Buendia </t>
  </si>
  <si>
    <t xml:space="preserve">C shift - Morning </t>
  </si>
  <si>
    <t xml:space="preserve">Ernesto Espinoza </t>
  </si>
  <si>
    <t>Edith Avilez Alhua</t>
  </si>
  <si>
    <t>Mary Labrador</t>
  </si>
  <si>
    <t>Aidan Perez</t>
  </si>
  <si>
    <t xml:space="preserve">C-shift Day- cold room </t>
  </si>
  <si>
    <t>Taylor Gossett-Moffat</t>
  </si>
  <si>
    <t>Oswaldo Martinez</t>
  </si>
  <si>
    <t>D-Shift</t>
  </si>
  <si>
    <t>Stefani Rios</t>
  </si>
  <si>
    <t>Ghileny Garces</t>
  </si>
  <si>
    <t xml:space="preserve">Sandra Melendez </t>
  </si>
  <si>
    <t>Lisbeth Caceres</t>
  </si>
  <si>
    <t>Diany Romero</t>
  </si>
  <si>
    <t>Jessibel Ramirez</t>
  </si>
  <si>
    <t>Dieneddys Navarro</t>
  </si>
  <si>
    <t>Kimberly Martinez</t>
  </si>
  <si>
    <t>Dixelys Munoz</t>
  </si>
  <si>
    <t>Yorman Yanez</t>
  </si>
  <si>
    <t>385-505-0694</t>
  </si>
  <si>
    <t>Laura Bohorquez</t>
  </si>
  <si>
    <t>Adrian Lopez</t>
  </si>
  <si>
    <t>385-589-6279</t>
  </si>
  <si>
    <t>Leonardo Gonzalez</t>
  </si>
  <si>
    <t>Yudimia Perozo</t>
  </si>
  <si>
    <t>C-Shift warehouse</t>
  </si>
  <si>
    <t>786-484-3117</t>
  </si>
  <si>
    <t xml:space="preserve">A-shift </t>
  </si>
  <si>
    <t>Roxibel C Parra</t>
  </si>
  <si>
    <t>CN</t>
  </si>
  <si>
    <t>Rafael Alvarez</t>
  </si>
  <si>
    <t>Glenda Parada</t>
  </si>
  <si>
    <t>Savannah Posey</t>
  </si>
  <si>
    <t>385-488-6809</t>
  </si>
  <si>
    <t>Felipe Cumare</t>
  </si>
  <si>
    <t>Andry Leon</t>
  </si>
  <si>
    <t>Whichever shift comes available first.</t>
  </si>
  <si>
    <t>Guadalupe Ruiz</t>
  </si>
  <si>
    <t>385-576-9207</t>
  </si>
  <si>
    <t>A-shift days, he let me know he wanted to wait for the next start date</t>
  </si>
  <si>
    <t>Yisel Marquez</t>
  </si>
  <si>
    <t>Margarita Rojas</t>
  </si>
  <si>
    <t>Elizabeth Gonzalez</t>
  </si>
  <si>
    <t>Alfredo Marquez</t>
  </si>
  <si>
    <t>Gisely Parada</t>
  </si>
  <si>
    <t>Edwar Duran</t>
  </si>
  <si>
    <t>Roseglys Gil</t>
  </si>
  <si>
    <t xml:space="preserve">B-shift </t>
  </si>
  <si>
    <t>Hermes Valero</t>
  </si>
  <si>
    <t>8/125/26</t>
  </si>
  <si>
    <t>Walter Lesmos</t>
  </si>
  <si>
    <t>PASSED</t>
  </si>
  <si>
    <t>Jaime Rojas</t>
  </si>
  <si>
    <t>Julia Tovar</t>
  </si>
  <si>
    <t>Brayan Torres</t>
  </si>
  <si>
    <t>Adonys Garcia</t>
  </si>
  <si>
    <t xml:space="preserve">Alexander Santos </t>
  </si>
  <si>
    <t>385-551-0271</t>
  </si>
  <si>
    <t>Rosmar Peraza Rangel</t>
  </si>
  <si>
    <t xml:space="preserve">size s </t>
  </si>
  <si>
    <t>Jorge Aldana</t>
  </si>
  <si>
    <t>Karen Monroy</t>
  </si>
  <si>
    <t xml:space="preserve">D-shift </t>
  </si>
  <si>
    <t>Nelson Propsert</t>
  </si>
  <si>
    <t xml:space="preserve">Adrian Figueroa </t>
  </si>
  <si>
    <t xml:space="preserve">Angelo Sandoval </t>
  </si>
  <si>
    <t>Leovanny Rincon</t>
  </si>
  <si>
    <t>Sheyla Ochoa</t>
  </si>
  <si>
    <t>385-583-8359</t>
  </si>
  <si>
    <t>Maria Romero</t>
  </si>
  <si>
    <t>385-457-9384</t>
  </si>
  <si>
    <t>Cesar Perez</t>
  </si>
  <si>
    <t>Yadira Gonzalez</t>
  </si>
  <si>
    <t>Frederick Laplaceliere</t>
  </si>
  <si>
    <t>C Shift</t>
  </si>
  <si>
    <t>Yasneida Carrizo</t>
  </si>
  <si>
    <t>Yaneira Saez</t>
  </si>
  <si>
    <t>Andres Florian</t>
  </si>
  <si>
    <t xml:space="preserve">Keibert Rivas </t>
  </si>
  <si>
    <t>Andres Diaz</t>
  </si>
  <si>
    <t>Joddy Bastidas</t>
  </si>
  <si>
    <t>A or C Shift</t>
  </si>
  <si>
    <t>Henry Rivero</t>
  </si>
  <si>
    <t xml:space="preserve">Angela Martinez </t>
  </si>
  <si>
    <t>385 528 8781</t>
  </si>
  <si>
    <t>Ofelia Diaz</t>
  </si>
  <si>
    <t>Deborah Tamari</t>
  </si>
  <si>
    <t xml:space="preserve">Efren Davila </t>
  </si>
  <si>
    <t xml:space="preserve">A-shift Warehouse </t>
  </si>
  <si>
    <t>Karina Fernandez</t>
  </si>
  <si>
    <t>Marycruz Figueroa</t>
  </si>
  <si>
    <t>Yeili Yanez</t>
  </si>
  <si>
    <t>Jordan Martinez</t>
  </si>
  <si>
    <t>Carolina Guaiquirima</t>
  </si>
  <si>
    <t>Jesus Davila</t>
  </si>
  <si>
    <t>Ruth Adonai</t>
  </si>
  <si>
    <t>Andy CRodriguez Ruiz</t>
  </si>
  <si>
    <t>Jenifer Torres Loya</t>
  </si>
  <si>
    <t>Ashift-Cold room</t>
  </si>
  <si>
    <t>Terance Melton</t>
  </si>
  <si>
    <t>Seandia Tribett</t>
  </si>
  <si>
    <t xml:space="preserve">Maria Cruz </t>
  </si>
  <si>
    <t>Jaqueline Pena</t>
  </si>
  <si>
    <t>Loinny Avila</t>
  </si>
  <si>
    <t xml:space="preserve">Luis Palmar </t>
  </si>
  <si>
    <t>Dshift rack assembly</t>
  </si>
  <si>
    <t>Lorainely Gonzalez</t>
  </si>
  <si>
    <t>Alejandra Cordoba</t>
  </si>
  <si>
    <t>Catalina Tagaloa</t>
  </si>
  <si>
    <t>Fabiola Barreto</t>
  </si>
  <si>
    <t>Erika Hernandez</t>
  </si>
  <si>
    <t>Adriana Freites</t>
  </si>
  <si>
    <t>Gleimy Parada</t>
  </si>
  <si>
    <t>Ana Armar</t>
  </si>
  <si>
    <t>Anthony Rios</t>
  </si>
  <si>
    <t>(385) 295-0747</t>
  </si>
  <si>
    <t>Xavier Seprum</t>
  </si>
  <si>
    <t>Zulay Medina</t>
  </si>
  <si>
    <t>Alberto Toro</t>
  </si>
  <si>
    <t xml:space="preserve">Edgar Perez </t>
  </si>
  <si>
    <t>801 680 4980</t>
  </si>
  <si>
    <t>Juan Brinez</t>
  </si>
  <si>
    <t xml:space="preserve">Ricardo Merril </t>
  </si>
  <si>
    <t>Keny Nava</t>
  </si>
  <si>
    <t>Pedro Ruiz</t>
  </si>
  <si>
    <t xml:space="preserve">passed </t>
  </si>
  <si>
    <t xml:space="preserve">Bshift nights </t>
  </si>
  <si>
    <t>Nestor Portillo</t>
  </si>
  <si>
    <t>Athanase Kamayirese</t>
  </si>
  <si>
    <t>Jenny Ferrer</t>
  </si>
  <si>
    <t>Andru Antunez</t>
  </si>
  <si>
    <t>Maria Nieto</t>
  </si>
  <si>
    <t>Rayda Roman</t>
  </si>
  <si>
    <t>Betsy Acosta</t>
  </si>
  <si>
    <t xml:space="preserve">Fatima Soto </t>
  </si>
  <si>
    <t>407-861-6898</t>
  </si>
  <si>
    <t xml:space="preserve">C Shift </t>
  </si>
  <si>
    <t>Saul Romero Paz</t>
  </si>
  <si>
    <t xml:space="preserve">235341968
</t>
  </si>
  <si>
    <t>David Romero paz</t>
  </si>
  <si>
    <t>Johantony Diaz</t>
  </si>
  <si>
    <t xml:space="preserve">Ruben Vinas </t>
  </si>
  <si>
    <t xml:space="preserve">B Shift </t>
  </si>
  <si>
    <t xml:space="preserve">Yelitza Torres </t>
  </si>
  <si>
    <t xml:space="preserve">B shift </t>
  </si>
  <si>
    <t>Jean Gil</t>
  </si>
  <si>
    <t>Yarislani Padron</t>
  </si>
  <si>
    <t>Luz morales</t>
  </si>
  <si>
    <t>Herberto Antunez</t>
  </si>
  <si>
    <t>Elias N Dobieski</t>
  </si>
  <si>
    <t>Shift B</t>
  </si>
  <si>
    <t>Yackson Leal Molina</t>
  </si>
  <si>
    <t xml:space="preserve">Shift C day </t>
  </si>
  <si>
    <t>Yenifer Chirinos</t>
  </si>
  <si>
    <t>Ramon Cardenas</t>
  </si>
  <si>
    <t>385-370-0829</t>
  </si>
  <si>
    <t xml:space="preserve">Janet Cardozo </t>
  </si>
  <si>
    <t>Gabriel Alviarez</t>
  </si>
  <si>
    <t>Carlos Escalante</t>
  </si>
  <si>
    <t>Joel Vazquez</t>
  </si>
  <si>
    <t>385-490-9829</t>
  </si>
  <si>
    <t>Miguel Valencia</t>
  </si>
  <si>
    <t>Hilario Cabrices</t>
  </si>
  <si>
    <t>Alberys Yepez</t>
  </si>
  <si>
    <t xml:space="preserve">Bshift </t>
  </si>
  <si>
    <t>Brando Colon</t>
  </si>
  <si>
    <t>385-251-3418</t>
  </si>
  <si>
    <t xml:space="preserve">Gilberto Mundo </t>
  </si>
  <si>
    <t>Jasmine Dominguez</t>
  </si>
  <si>
    <t>Edid Blanco</t>
  </si>
  <si>
    <t>Yeni Leal</t>
  </si>
  <si>
    <t>Eden Melendez</t>
  </si>
  <si>
    <t>Mayra Gutierrez</t>
  </si>
  <si>
    <t>Melissa Mendoza</t>
  </si>
  <si>
    <t>D Shift - Gaige - Warehouse</t>
  </si>
  <si>
    <t>Jorge Quintero</t>
  </si>
  <si>
    <t xml:space="preserve">Erika Aliaga </t>
  </si>
  <si>
    <t>Pablo Parra</t>
  </si>
  <si>
    <t>Rito Nova</t>
  </si>
  <si>
    <t>Pedro Acosta Araque</t>
  </si>
  <si>
    <t>B</t>
  </si>
  <si>
    <t>Aiexerd Saavedra Morales</t>
  </si>
  <si>
    <t>Kennith Indriago</t>
  </si>
  <si>
    <t xml:space="preserve">Reina Trejo </t>
  </si>
  <si>
    <t>Darwin Basulto</t>
  </si>
  <si>
    <t xml:space="preserve">Willianny Molina </t>
  </si>
  <si>
    <t>Esmirse Rodriguez</t>
  </si>
  <si>
    <t>Yoaht Leon Garcia</t>
  </si>
  <si>
    <t>Yoaht Leon Rivero</t>
  </si>
  <si>
    <t>Zulira Roys</t>
  </si>
  <si>
    <t>Associate already attented to the mini orientation on 08/20/2026</t>
  </si>
  <si>
    <t xml:space="preserve">Florangely Barrios </t>
  </si>
  <si>
    <t xml:space="preserve">Norexy Godoy </t>
  </si>
  <si>
    <t>Cristhian Fonseca</t>
  </si>
  <si>
    <t xml:space="preserve">Adtrian Gomez </t>
  </si>
  <si>
    <t xml:space="preserve">D SHift nights </t>
  </si>
  <si>
    <t xml:space="preserve">Rodrigo Elias </t>
  </si>
  <si>
    <t xml:space="preserve">JM </t>
  </si>
  <si>
    <t>Dani Viola</t>
  </si>
  <si>
    <t xml:space="preserve">Maria Castro Ramirez </t>
  </si>
  <si>
    <t xml:space="preserve">Jannis Burgos </t>
  </si>
  <si>
    <t>Marily Sarmiento</t>
  </si>
  <si>
    <t>Walter Toaza</t>
  </si>
  <si>
    <t xml:space="preserve">Rp </t>
  </si>
  <si>
    <t xml:space="preserve">C - shift </t>
  </si>
  <si>
    <t xml:space="preserve">Yicson j Villegas Castillo </t>
  </si>
  <si>
    <t>Erianny Chirinos</t>
  </si>
  <si>
    <t>A SHIFT</t>
  </si>
  <si>
    <t>Octavio Lima</t>
  </si>
  <si>
    <t>Cameron Jennings</t>
  </si>
  <si>
    <t xml:space="preserve">D- shift </t>
  </si>
  <si>
    <t>Lavinia Aholelei</t>
  </si>
  <si>
    <t>801-889-3273</t>
  </si>
  <si>
    <t>D-shift</t>
  </si>
  <si>
    <t xml:space="preserve">C-shift </t>
  </si>
  <si>
    <t xml:space="preserve">Aqueilis Del Valle Bellorin </t>
  </si>
  <si>
    <t>Estrella Carmona</t>
  </si>
  <si>
    <t xml:space="preserve">Leidy Martinez </t>
  </si>
  <si>
    <t>David Salgado</t>
  </si>
  <si>
    <t>385 302 0825</t>
  </si>
  <si>
    <t>Duvieth Heredia</t>
  </si>
  <si>
    <t>Nelson Carrera</t>
  </si>
  <si>
    <t xml:space="preserve">Javier Becerra </t>
  </si>
  <si>
    <t>385-621-9191</t>
  </si>
  <si>
    <t>Francisco Peroza</t>
  </si>
  <si>
    <t xml:space="preserve">JOSE ALFONZO </t>
  </si>
  <si>
    <t>Daniela Mavarez</t>
  </si>
  <si>
    <t>Gabriela Curiel</t>
  </si>
  <si>
    <t>+1 801 941-5204</t>
  </si>
  <si>
    <t xml:space="preserve">C-shift days </t>
  </si>
  <si>
    <t>Pamela Rojas</t>
  </si>
  <si>
    <t>Danny Oliveros</t>
  </si>
  <si>
    <t>Rolando  A Nunez</t>
  </si>
  <si>
    <t>Luis Benavides</t>
  </si>
  <si>
    <t>Mario Basantes</t>
  </si>
  <si>
    <t>Yaigret Quintero</t>
  </si>
  <si>
    <t>Talia Diaz</t>
  </si>
  <si>
    <t>Erik Hague</t>
  </si>
  <si>
    <t>Mirmary Ascencion</t>
  </si>
  <si>
    <t xml:space="preserve">C Shift preferibly </t>
  </si>
  <si>
    <t>Ysrael Muziotti</t>
  </si>
  <si>
    <t xml:space="preserve">Victoria Aparicio </t>
  </si>
  <si>
    <t>Egley Rojas</t>
  </si>
  <si>
    <t xml:space="preserve">Xavier Fernandez </t>
  </si>
  <si>
    <t xml:space="preserve">Andrea Adolphson </t>
  </si>
  <si>
    <t>Yolanda Rodas</t>
  </si>
  <si>
    <t>Charles Mullennax</t>
  </si>
  <si>
    <t>+1 385 221 8363</t>
  </si>
  <si>
    <t xml:space="preserve">Milagros Cerrada </t>
  </si>
  <si>
    <t>Maria Inciarte</t>
  </si>
  <si>
    <t>Elias Niyoyakunze</t>
  </si>
  <si>
    <t>Eliojaver Espitia</t>
  </si>
  <si>
    <t xml:space="preserve">D/B shift </t>
  </si>
  <si>
    <t xml:space="preserve">Jesus Quintero </t>
  </si>
  <si>
    <t>Jarimar Blanco</t>
  </si>
  <si>
    <t xml:space="preserve">Digna Burgos </t>
  </si>
  <si>
    <t xml:space="preserve">Shift C </t>
  </si>
  <si>
    <t>Graciela Rodriguez</t>
  </si>
  <si>
    <t>Maria Orjuela</t>
  </si>
  <si>
    <t xml:space="preserve">Breiner Pacheco </t>
  </si>
  <si>
    <t>Jeniffer Sanchez</t>
  </si>
  <si>
    <t>Yohana Labrador</t>
  </si>
  <si>
    <t xml:space="preserve">Suzeth Flores </t>
  </si>
  <si>
    <t>801 520 8560</t>
  </si>
  <si>
    <t>Maira Pinto</t>
  </si>
  <si>
    <t>Yaliska Alfonzo</t>
  </si>
  <si>
    <t>385 371 6165</t>
  </si>
  <si>
    <t>Carla Ririe</t>
  </si>
  <si>
    <t>801205 2401</t>
  </si>
  <si>
    <t xml:space="preserve">ANY SHIFT ANY DEPARMENT EITHER DAY OR NIGHT </t>
  </si>
  <si>
    <t>Duilio Iniciarte</t>
  </si>
  <si>
    <t>Dorenia Garcia</t>
  </si>
  <si>
    <t>801 755 7119</t>
  </si>
  <si>
    <t>Jacob Curtis</t>
  </si>
  <si>
    <t>night shift</t>
  </si>
  <si>
    <t>Victor Chirinos</t>
  </si>
  <si>
    <t>Flora Diaz</t>
  </si>
  <si>
    <t>Brenda Ferrer</t>
  </si>
  <si>
    <t>Juneida Vilchez</t>
  </si>
  <si>
    <t>385-299-2092</t>
  </si>
  <si>
    <t xml:space="preserve">Margelis Urdaneta </t>
  </si>
  <si>
    <t>Carmen Velasquez</t>
  </si>
  <si>
    <t>Nelibeth Patete</t>
  </si>
  <si>
    <t xml:space="preserve">Anita Cuadros </t>
  </si>
  <si>
    <t>+1 385-6223608</t>
  </si>
  <si>
    <t>Wilder Gonzalias</t>
  </si>
  <si>
    <t>Evelyn Garcia</t>
  </si>
  <si>
    <t>(530) 709-0045</t>
  </si>
  <si>
    <t>Jimena Serva</t>
  </si>
  <si>
    <t>Raquel Flores</t>
  </si>
  <si>
    <t xml:space="preserve">Cold room </t>
  </si>
  <si>
    <t>Lesli Perez</t>
  </si>
  <si>
    <t>Elijah Bradford</t>
  </si>
  <si>
    <t>(385) 564-3764</t>
  </si>
  <si>
    <t>Christopher Bradford</t>
  </si>
  <si>
    <t>Silvia Cumpa</t>
  </si>
  <si>
    <t>Josimar Díaz</t>
  </si>
  <si>
    <t>+1 385-612-2747</t>
  </si>
  <si>
    <t>Alexander Fernandez</t>
  </si>
  <si>
    <t>Genesis Rodriguez</t>
  </si>
  <si>
    <t>Prisha Bradford</t>
  </si>
  <si>
    <t>Maria Elizabeth Rodriguez</t>
  </si>
  <si>
    <t>Angelica Centeno</t>
  </si>
  <si>
    <t>Diana Sotomayor</t>
  </si>
  <si>
    <t xml:space="preserve">Maria Meza </t>
  </si>
  <si>
    <t xml:space="preserve">Estrella Padilla </t>
  </si>
  <si>
    <t>Akiba Jipashi</t>
  </si>
  <si>
    <t>385-423-8444</t>
  </si>
  <si>
    <t>Jose Smith Romero</t>
  </si>
  <si>
    <t>Thursday 8/6/26 @ 4pm</t>
  </si>
  <si>
    <r>
      <t xml:space="preserve">DO </t>
    </r>
    <r>
      <rPr>
        <b/>
        <u/>
        <sz val="10"/>
        <color rgb="FF000000"/>
        <rFont val="Calibri Light"/>
        <scheme val="major"/>
      </rPr>
      <t xml:space="preserve">NOT </t>
    </r>
    <r>
      <rPr>
        <b/>
        <sz val="10"/>
        <color rgb="FF000000"/>
        <rFont val="Calibri Light"/>
        <scheme val="major"/>
      </rPr>
      <t>ADD EXTRA ROWS!!!!!!!!</t>
    </r>
  </si>
  <si>
    <t>SPANISH ONLY</t>
  </si>
  <si>
    <t>NO MORE THAN 20 PER CLASS</t>
  </si>
  <si>
    <t>SSN #</t>
  </si>
  <si>
    <t>Employe Name Must Match Avionte</t>
  </si>
  <si>
    <t>Bold ID</t>
  </si>
  <si>
    <t xml:space="preserve">Phone </t>
  </si>
  <si>
    <t>Shift Pref</t>
  </si>
  <si>
    <t>Arrived</t>
  </si>
  <si>
    <t>Placed</t>
  </si>
  <si>
    <t>Massiel Zabala</t>
  </si>
  <si>
    <t>801-564-0825</t>
  </si>
  <si>
    <t>Days</t>
  </si>
  <si>
    <t>892-08-6999</t>
  </si>
  <si>
    <t xml:space="preserve">Jesus Antonio Villareal Blanco </t>
  </si>
  <si>
    <t>(385) 242-0947</t>
  </si>
  <si>
    <t>Nights</t>
  </si>
  <si>
    <t>Andres Caruci</t>
  </si>
  <si>
    <t>Maribeth Castillo</t>
  </si>
  <si>
    <t>C- Shift (mechanical Assembly)</t>
  </si>
  <si>
    <t>Gabriella Martinez</t>
  </si>
  <si>
    <t>(801) 815-5063</t>
  </si>
  <si>
    <t>721-67-3496</t>
  </si>
  <si>
    <t>Jhoseiny Gonzalez</t>
  </si>
  <si>
    <t>122-77-9660</t>
  </si>
  <si>
    <t>Jossellyne Orellana</t>
  </si>
  <si>
    <t>288-45-9300</t>
  </si>
  <si>
    <t xml:space="preserve">Richard Rios </t>
  </si>
  <si>
    <t>065-21-3194</t>
  </si>
  <si>
    <t xml:space="preserve">Julio Perez Olivar </t>
  </si>
  <si>
    <t>801-903-0227</t>
  </si>
  <si>
    <t>C-Shift (Warehouse)</t>
  </si>
  <si>
    <t>647-98-4023</t>
  </si>
  <si>
    <t xml:space="preserve">Ilia A Romero </t>
  </si>
  <si>
    <t>Late</t>
  </si>
  <si>
    <t>Friday 8/7/26 @ 4pm</t>
  </si>
  <si>
    <t>022-13-1925</t>
  </si>
  <si>
    <t>Teresa Hernandez Navarro</t>
  </si>
  <si>
    <t>Alicia S Ruiz</t>
  </si>
  <si>
    <t>647-76-9145</t>
  </si>
  <si>
    <t>Ali M Osman</t>
  </si>
  <si>
    <t xml:space="preserve">Rescheduled to Wed </t>
  </si>
  <si>
    <t>Kahirys Maria Melendez</t>
  </si>
  <si>
    <t>172-02-3958</t>
  </si>
  <si>
    <t>Anais Faria</t>
  </si>
  <si>
    <t>Eubbeidys E Gonzalez</t>
  </si>
  <si>
    <t>136-85-9076</t>
  </si>
  <si>
    <t>385 424 2946</t>
  </si>
  <si>
    <t>670-50-3472</t>
  </si>
  <si>
    <t>Brandon Gonzalez</t>
  </si>
  <si>
    <t>A shift preferably</t>
  </si>
  <si>
    <t>388-71-5477</t>
  </si>
  <si>
    <t>Valeria Sandoval</t>
  </si>
  <si>
    <t>Rocio Rodriguez</t>
  </si>
  <si>
    <t>+1 385 405 5400</t>
  </si>
  <si>
    <t>318-95-5312</t>
  </si>
  <si>
    <t>Gabriela Aguilar</t>
  </si>
  <si>
    <t>Andris Camargo</t>
  </si>
  <si>
    <t>Ybyairy Leon</t>
  </si>
  <si>
    <t>Karianna Melendez</t>
  </si>
  <si>
    <t>646-82-3613</t>
  </si>
  <si>
    <t xml:space="preserve"> 385 418 7532</t>
  </si>
  <si>
    <t xml:space="preserve">Jorge Valdez </t>
  </si>
  <si>
    <t>Saturday 8/8/26 @ 4pm</t>
  </si>
  <si>
    <t xml:space="preserve">Johny Kourkounian </t>
  </si>
  <si>
    <t>Claudia La Rosa Quispe</t>
  </si>
  <si>
    <t>B Shift</t>
  </si>
  <si>
    <t>354-23-8705</t>
  </si>
  <si>
    <t xml:space="preserve">Alejandra C Valdez </t>
  </si>
  <si>
    <t>A</t>
  </si>
  <si>
    <t xml:space="preserve">A shift </t>
  </si>
  <si>
    <t>818-69-9321</t>
  </si>
  <si>
    <t xml:space="preserve">Joddy Bastidas </t>
  </si>
  <si>
    <t>HB</t>
  </si>
  <si>
    <t xml:space="preserve">Wisleidi Gomez </t>
  </si>
  <si>
    <t>Nestor Lopez Carrion</t>
  </si>
  <si>
    <t>Sandra Aguilar</t>
  </si>
  <si>
    <t xml:space="preserve">Urdaneta Miyelis </t>
  </si>
  <si>
    <t>Jose Pinzon Barriga</t>
  </si>
  <si>
    <t>Lady Valderrama</t>
  </si>
  <si>
    <t>Adriana Gonzalez</t>
  </si>
  <si>
    <t>Dilianny Delse</t>
  </si>
  <si>
    <t>Santiago Guerrero</t>
  </si>
  <si>
    <t xml:space="preserve">Miyelis D Urdaneta </t>
  </si>
  <si>
    <t>Oscar Mendoza</t>
  </si>
  <si>
    <t>Tuesday 8/11/26 @ 4pm</t>
  </si>
  <si>
    <t>Whang C Walters</t>
  </si>
  <si>
    <t>A - shift Bilingual</t>
  </si>
  <si>
    <t xml:space="preserve">Jenny Arbelaez </t>
  </si>
  <si>
    <t>Ramona Hernandez</t>
  </si>
  <si>
    <t>Acacely Hernandez Garcia</t>
  </si>
  <si>
    <t>Daniela A Rosales Coronado</t>
  </si>
  <si>
    <t>Albenis Gabriel  Lopez</t>
  </si>
  <si>
    <t>Mariangel N Bastidas Rangel</t>
  </si>
  <si>
    <t>728-44-4200</t>
  </si>
  <si>
    <t>651-92-6411</t>
  </si>
  <si>
    <t>Olvia Hernandez</t>
  </si>
  <si>
    <t>Edwin Lizardo</t>
  </si>
  <si>
    <t>875-91-3332</t>
  </si>
  <si>
    <t>743-48-5767</t>
  </si>
  <si>
    <t xml:space="preserve">Maria Elena Camarillo Alvarado </t>
  </si>
  <si>
    <t xml:space="preserve">Rubeizy A Dominguez Miranda </t>
  </si>
  <si>
    <t>Oswaldo Quintero</t>
  </si>
  <si>
    <t>Tuesday 8/11/26 @ 1pm</t>
  </si>
  <si>
    <t>DO NOT ADD EXTRA ROWS!!!!!!!!</t>
  </si>
  <si>
    <t>English/Bilingual</t>
  </si>
  <si>
    <t>Joseph R Hurtado</t>
  </si>
  <si>
    <t>late</t>
  </si>
  <si>
    <t>Dao Cao</t>
  </si>
  <si>
    <t>B shift</t>
  </si>
  <si>
    <t>Thavone Noavongsak</t>
  </si>
  <si>
    <t>801-680-7310</t>
  </si>
  <si>
    <t>Lucas Norris</t>
  </si>
  <si>
    <t>+1 435 277-9202</t>
  </si>
  <si>
    <t>646-56-2851</t>
  </si>
  <si>
    <t>Eliud Vargas</t>
  </si>
  <si>
    <t>528-49-7146</t>
  </si>
  <si>
    <t>Chad Cadland</t>
  </si>
  <si>
    <t>863-17-9098</t>
  </si>
  <si>
    <t>Santos E Rodriguez Torres</t>
  </si>
  <si>
    <t xml:space="preserve">Can start 8/20. Came late on the 13th. </t>
  </si>
  <si>
    <t>093-49-5184</t>
  </si>
  <si>
    <t>Diego Garcia</t>
  </si>
  <si>
    <t xml:space="preserve">A - shift </t>
  </si>
  <si>
    <t>278-47-0771</t>
  </si>
  <si>
    <t>575-93-5629</t>
  </si>
  <si>
    <t>Out of town this weekend (8/15)</t>
  </si>
  <si>
    <t>528-61-6777</t>
  </si>
  <si>
    <t>Molonai Muamoholeva</t>
  </si>
  <si>
    <t>385 210-6656</t>
  </si>
  <si>
    <t>575-89-6601</t>
  </si>
  <si>
    <t>Saloula Siliva</t>
  </si>
  <si>
    <t xml:space="preserve">Needs bg ran </t>
  </si>
  <si>
    <t>Jesse Ren</t>
  </si>
  <si>
    <t xml:space="preserve">C-shift cold room. completed everything. </t>
  </si>
  <si>
    <t>Jameson Lomax</t>
  </si>
  <si>
    <t>D shift</t>
  </si>
  <si>
    <t>Wednesday 8/12/26 @ 1pm</t>
  </si>
  <si>
    <t>Yohanna Goss</t>
  </si>
  <si>
    <t>Needs bg and DT ran</t>
  </si>
  <si>
    <t>529-06-3830</t>
  </si>
  <si>
    <t>James D Sandberg</t>
  </si>
  <si>
    <t>801-940-4237</t>
  </si>
  <si>
    <t>LZ</t>
  </si>
  <si>
    <t>Days- Mechanical Assembly</t>
  </si>
  <si>
    <t>Rack assembly</t>
  </si>
  <si>
    <t>553-99-6297</t>
  </si>
  <si>
    <t>Hector E Mosqueda</t>
  </si>
  <si>
    <t>(562) 200-3414</t>
  </si>
  <si>
    <t xml:space="preserve">Yes </t>
  </si>
  <si>
    <t>652-16-5264</t>
  </si>
  <si>
    <t>Can start after the 08/24</t>
  </si>
  <si>
    <t>297-63-8673</t>
  </si>
  <si>
    <t>Stephanie Gomez</t>
  </si>
  <si>
    <t>Wants to start Monday</t>
  </si>
  <si>
    <t>Shift B Mechanical Assembly. Monday start. Speaks spanish</t>
  </si>
  <si>
    <t>Not elegible for Flex until 09/19/26</t>
  </si>
  <si>
    <t>Glody Tumbwa</t>
  </si>
  <si>
    <t>BG pending</t>
  </si>
  <si>
    <t>Can start on the 20th</t>
  </si>
  <si>
    <t>Thursday 8/13/26 @ 4pm</t>
  </si>
  <si>
    <t>Jenny Maria Arbelaez</t>
  </si>
  <si>
    <t>133-71-8260</t>
  </si>
  <si>
    <t>Yoshua Mendoza</t>
  </si>
  <si>
    <t>385-549-3205</t>
  </si>
  <si>
    <t>860-17-0285</t>
  </si>
  <si>
    <t>A-shift Days (no cold room)</t>
  </si>
  <si>
    <t>854-44-8851</t>
  </si>
  <si>
    <t>840-68-6401</t>
  </si>
  <si>
    <t xml:space="preserve">Jessika Garcia </t>
  </si>
  <si>
    <t>880-59-5723</t>
  </si>
  <si>
    <t>745-29-9693</t>
  </si>
  <si>
    <t>692-72-2071</t>
  </si>
  <si>
    <t>Jesus Hurtado</t>
  </si>
  <si>
    <t>+1 385 977-9861</t>
  </si>
  <si>
    <t>Lixandra Marquez</t>
  </si>
  <si>
    <t>+1 801 301 5009</t>
  </si>
  <si>
    <t>C-shift Rack</t>
  </si>
  <si>
    <t>Edith Plancarte</t>
  </si>
  <si>
    <t>Warehouse - D shift (supervisor Gage)</t>
  </si>
  <si>
    <t>Miguel Arroyo</t>
  </si>
  <si>
    <t>645-43-3520</t>
  </si>
  <si>
    <t>A - Shift</t>
  </si>
  <si>
    <t>420-97-6968</t>
  </si>
  <si>
    <t>Michael Buendia</t>
  </si>
  <si>
    <t>269-83-3820</t>
  </si>
  <si>
    <t xml:space="preserve">D-Shift, but will accept B if D is not available </t>
  </si>
  <si>
    <t>027-13-9140</t>
  </si>
  <si>
    <t>660-38-2991</t>
  </si>
  <si>
    <t>Nelly Parra</t>
  </si>
  <si>
    <t>078-43-1858</t>
  </si>
  <si>
    <t>199-77-8338</t>
  </si>
  <si>
    <t>nm</t>
  </si>
  <si>
    <t>A - shift</t>
  </si>
  <si>
    <t>870-09-1608</t>
  </si>
  <si>
    <t>Tuesday 8/18/26 @ 4pm</t>
  </si>
  <si>
    <t>275-67-2850</t>
  </si>
  <si>
    <t>882-56-6416</t>
  </si>
  <si>
    <t xml:space="preserve">Diany Romero </t>
  </si>
  <si>
    <t>899-88-1555</t>
  </si>
  <si>
    <t>688-84-1615</t>
  </si>
  <si>
    <t>001-77-5113</t>
  </si>
  <si>
    <t>772-53-1232</t>
  </si>
  <si>
    <t>Frank Linares Zavarce</t>
  </si>
  <si>
    <t>385-246-6212</t>
  </si>
  <si>
    <t>Miguel Penuela Sequera</t>
  </si>
  <si>
    <t>Adrian A Jumenez</t>
  </si>
  <si>
    <t>Junior Zabala</t>
  </si>
  <si>
    <t>Alex(Karen) Monroy</t>
  </si>
  <si>
    <t xml:space="preserve">D shift, cold room </t>
  </si>
  <si>
    <t>Nathaly Higuera</t>
  </si>
  <si>
    <t>843-84-6633</t>
  </si>
  <si>
    <t>852-36-8001</t>
  </si>
  <si>
    <t>Lizbeth A Camacho</t>
  </si>
  <si>
    <t>201-59-7328</t>
  </si>
  <si>
    <t>came in on 08/20</t>
  </si>
  <si>
    <t>Wednesday 8/19/26 @ 1pm</t>
  </si>
  <si>
    <t>B Shfit. bg still pending</t>
  </si>
  <si>
    <t>D shift Can start on 27th English</t>
  </si>
  <si>
    <t>Bg pending, C shift</t>
  </si>
  <si>
    <t>Andy C Rodriguez Ruiz</t>
  </si>
  <si>
    <t>A-shift Days. Bililngual</t>
  </si>
  <si>
    <t>Materials Warehouse</t>
  </si>
  <si>
    <t xml:space="preserve">Seandia Tribett </t>
  </si>
  <si>
    <t>Needs to do onboarding. Can start after 8/20</t>
  </si>
  <si>
    <t>D-shift  Rach assembly</t>
  </si>
  <si>
    <t xml:space="preserve">Mayra Ballistreri </t>
  </si>
  <si>
    <t>Bg pending. Bilingual</t>
  </si>
  <si>
    <t>100-97-8666</t>
  </si>
  <si>
    <t>Xavier  Seprum</t>
  </si>
  <si>
    <t>Elias Dobieksi</t>
  </si>
  <si>
    <t>Pedro Ruiz Medina</t>
  </si>
  <si>
    <t xml:space="preserve">Bshift -nights material wharehouse </t>
  </si>
  <si>
    <t>Thursday 8/20/26 @ 4pm</t>
  </si>
  <si>
    <t>Employee Name Must Match Avionte</t>
  </si>
  <si>
    <t>Andrick Leon</t>
  </si>
  <si>
    <t>Diamelys Osana Caraballo</t>
  </si>
  <si>
    <t>any Department</t>
  </si>
  <si>
    <t>702-63-5157</t>
  </si>
  <si>
    <t>Walter Lesmes</t>
  </si>
  <si>
    <t>720-78-4800</t>
  </si>
  <si>
    <t>801-9702699</t>
  </si>
  <si>
    <t xml:space="preserve">Zulira Roys </t>
  </si>
  <si>
    <t>720-66-2996</t>
  </si>
  <si>
    <t>Tuesday 8/25/26 @ 4pm</t>
  </si>
  <si>
    <t>847-65-9968</t>
  </si>
  <si>
    <t xml:space="preserve">c-shift </t>
  </si>
  <si>
    <t>290-25-4393</t>
  </si>
  <si>
    <t>502-73-0177</t>
  </si>
  <si>
    <t>Carecnys Sanchez urbano</t>
  </si>
  <si>
    <t xml:space="preserve">Ambar Torres </t>
  </si>
  <si>
    <t>676-72-7744</t>
  </si>
  <si>
    <t xml:space="preserve">Leidy Diaz </t>
  </si>
  <si>
    <t>Adrian Delgado</t>
  </si>
  <si>
    <t>Rossenny Villalobos</t>
  </si>
  <si>
    <t xml:space="preserve">A-shift warehouse </t>
  </si>
  <si>
    <t>Wednesday 8/26/26 @ 1pm</t>
  </si>
  <si>
    <t>616-76-9992</t>
  </si>
  <si>
    <t>Maribel Lopez</t>
  </si>
  <si>
    <t>yes</t>
  </si>
  <si>
    <t>Any Department</t>
  </si>
  <si>
    <t>770-46-1100</t>
  </si>
  <si>
    <t>D Shfit - Warehouse (racks)</t>
  </si>
  <si>
    <t>690-23-7591</t>
  </si>
  <si>
    <t>Ramon Cardenas Garcia</t>
  </si>
  <si>
    <t>646-90-4301</t>
  </si>
  <si>
    <t>Any department</t>
  </si>
  <si>
    <t>647-98-3999</t>
  </si>
  <si>
    <t xml:space="preserve">Brnado Colon </t>
  </si>
  <si>
    <t>Warehouse or any</t>
  </si>
  <si>
    <t>Adrian Gomez</t>
  </si>
  <si>
    <t>26 1:00. Cold room</t>
  </si>
  <si>
    <t>Rodrigo Elias</t>
  </si>
  <si>
    <t>Any department.</t>
  </si>
  <si>
    <t>839-60-4808</t>
  </si>
  <si>
    <t>Maria Castro Ramirez</t>
  </si>
  <si>
    <t>Any department. bg pending as of 8/26</t>
  </si>
  <si>
    <t>Marilyn Sarmiento</t>
  </si>
  <si>
    <t>647-92-9431</t>
  </si>
  <si>
    <t xml:space="preserve">Octavio Lima </t>
  </si>
  <si>
    <t>647-09-6118</t>
  </si>
  <si>
    <t>Cold Room</t>
  </si>
  <si>
    <t>(385) 371-8764</t>
  </si>
  <si>
    <t>Mech Assy</t>
  </si>
  <si>
    <t>Thursday 8/27/26 @ 4pm</t>
  </si>
  <si>
    <t>860-18-5799</t>
  </si>
  <si>
    <t>Estefany Sarabia De La Rosa</t>
  </si>
  <si>
    <t>631-69-2665</t>
  </si>
  <si>
    <t>WH</t>
  </si>
  <si>
    <t>486-33-1747</t>
  </si>
  <si>
    <t>C  shift days- WHor assebley line</t>
  </si>
  <si>
    <t>Franscheska D  Valdivieso</t>
  </si>
  <si>
    <t>385 332-2268</t>
  </si>
  <si>
    <t xml:space="preserve">Shift C - Cold room or Cabeling </t>
  </si>
  <si>
    <t>Rosmar Pereza Rangel</t>
  </si>
  <si>
    <t xml:space="preserve">Assembley line </t>
  </si>
  <si>
    <t xml:space="preserve">D-Shift- WH </t>
  </si>
  <si>
    <t xml:space="preserve">Jose A Godoy </t>
  </si>
  <si>
    <t xml:space="preserve">B-shift Cabeling </t>
  </si>
  <si>
    <t xml:space="preserve">Yeni Leal </t>
  </si>
  <si>
    <t xml:space="preserve">Any except cold room </t>
  </si>
  <si>
    <t xml:space="preserve">Adriana Freites </t>
  </si>
  <si>
    <t xml:space="preserve">Coralia D Gutierrez </t>
  </si>
  <si>
    <t xml:space="preserve">Warehouse or assembly </t>
  </si>
  <si>
    <t>rework</t>
  </si>
  <si>
    <t>Karem J Sabourin</t>
  </si>
  <si>
    <t>231-252-5366</t>
  </si>
  <si>
    <t>Tuesday 9/1/26 @ 4pm</t>
  </si>
  <si>
    <t>107-55-1387</t>
  </si>
  <si>
    <t xml:space="preserve">D-Shift- Coldroom </t>
  </si>
  <si>
    <t>876-79-3795</t>
  </si>
  <si>
    <t>899-66-6664</t>
  </si>
  <si>
    <t xml:space="preserve">cabeling-Rack </t>
  </si>
  <si>
    <t>752-42-0105</t>
  </si>
  <si>
    <t>David Romero Paz</t>
  </si>
  <si>
    <t xml:space="preserve">Jean Gil </t>
  </si>
  <si>
    <t xml:space="preserve">A or C Shift </t>
  </si>
  <si>
    <t>870-77-7205</t>
  </si>
  <si>
    <t>297-53-7028</t>
  </si>
  <si>
    <t>Warehouse</t>
  </si>
  <si>
    <t>102-55-9929</t>
  </si>
  <si>
    <t xml:space="preserve">Herberto Antunez </t>
  </si>
  <si>
    <t>697-33-3670</t>
  </si>
  <si>
    <t xml:space="preserve">Luz Morales </t>
  </si>
  <si>
    <t>072-13-9133</t>
  </si>
  <si>
    <t xml:space="preserve">Yackson Leal Molina </t>
  </si>
  <si>
    <t xml:space="preserve">C shift days </t>
  </si>
  <si>
    <t>858-71-2445</t>
  </si>
  <si>
    <t>867-61-2416</t>
  </si>
  <si>
    <t xml:space="preserve">coldroom </t>
  </si>
  <si>
    <t>341-99-6042</t>
  </si>
  <si>
    <t xml:space="preserve">A assembly or WH </t>
  </si>
  <si>
    <t>686-33-0995</t>
  </si>
  <si>
    <t>cable-rack</t>
  </si>
  <si>
    <t>690-88-1198</t>
  </si>
  <si>
    <t xml:space="preserve">Gilberto Muncdo </t>
  </si>
  <si>
    <t xml:space="preserve">Edid Blanco </t>
  </si>
  <si>
    <t xml:space="preserve">C-shift cabeling-Rack </t>
  </si>
  <si>
    <t xml:space="preserve">C shift days - Coldrom </t>
  </si>
  <si>
    <t xml:space="preserve">BL </t>
  </si>
  <si>
    <t>Wednesday 9/2/26 @ 1pm</t>
  </si>
  <si>
    <t>529-89-0121</t>
  </si>
  <si>
    <t>Cold room or warehouse</t>
  </si>
  <si>
    <t>Egely Rojas</t>
  </si>
  <si>
    <t>Mech Assy or warehouse</t>
  </si>
  <si>
    <t>Andrea Adolphson</t>
  </si>
  <si>
    <t>Juan Reyes</t>
  </si>
  <si>
    <t>MM</t>
  </si>
  <si>
    <t>Rack Warehouse preferred</t>
  </si>
  <si>
    <t>601-97-8940</t>
  </si>
  <si>
    <t xml:space="preserve">Night Shift </t>
  </si>
  <si>
    <t>Thursday 9/3/26 @ 4pm</t>
  </si>
  <si>
    <t>200-88-5881</t>
  </si>
  <si>
    <t xml:space="preserve">Katia S Choque Quisepe </t>
  </si>
  <si>
    <t>Ivonne Kottani Munoz</t>
  </si>
  <si>
    <t xml:space="preserve">Yelimar Ramirez </t>
  </si>
  <si>
    <t>152-83-4354</t>
  </si>
  <si>
    <t>201-08-2427</t>
  </si>
  <si>
    <t xml:space="preserve">Norexy Godoy INfante </t>
  </si>
  <si>
    <t>Betania Garcia</t>
  </si>
  <si>
    <t>Viviana Carvajal</t>
  </si>
  <si>
    <t>801-381-5381</t>
  </si>
  <si>
    <t>Tuesday 9/8/26 @ 4pm</t>
  </si>
  <si>
    <t>Walter Toasa</t>
  </si>
  <si>
    <t xml:space="preserve">Yicson J Villegtas Castilo </t>
  </si>
  <si>
    <t>Cshift</t>
  </si>
  <si>
    <t>Maria D Valencia</t>
  </si>
  <si>
    <t>Ana Mora</t>
  </si>
  <si>
    <t xml:space="preserve">Betsy Acosta </t>
  </si>
  <si>
    <t>Luisa Ortega</t>
  </si>
  <si>
    <t>Reinichard Leal Diaz</t>
  </si>
  <si>
    <t>Bertha Landa</t>
  </si>
  <si>
    <t>Bieker Rodriguez</t>
  </si>
  <si>
    <t xml:space="preserve">Calwill Padron </t>
  </si>
  <si>
    <t>Wednesday 9/9/26 @ 1pm</t>
  </si>
  <si>
    <t>Rolando Antonio Nunez</t>
  </si>
  <si>
    <t xml:space="preserve">Marisol Arias </t>
  </si>
  <si>
    <t>Warehouse experience, but open</t>
  </si>
  <si>
    <t>Michael Hunter</t>
  </si>
  <si>
    <t>Evelyn Cano</t>
  </si>
  <si>
    <t>647-61-8135</t>
  </si>
  <si>
    <t>713-89-4289</t>
  </si>
  <si>
    <t>Thursday 9/10/26 @ 4pm</t>
  </si>
  <si>
    <t>Andrea Serrano Jimenez</t>
  </si>
  <si>
    <t>801 497 1365</t>
  </si>
  <si>
    <t>Adrian J Sotillo</t>
  </si>
  <si>
    <t>Alejandra K Sanchez Lacouture</t>
  </si>
  <si>
    <t>745-57-1314</t>
  </si>
  <si>
    <t xml:space="preserve">Xaveir Fernandez </t>
  </si>
  <si>
    <t>Jose Aguilera</t>
  </si>
  <si>
    <t>174-59-3587</t>
  </si>
  <si>
    <t>Mariosqui Medina Reyes</t>
  </si>
  <si>
    <t>Mairelys C Gomez pina</t>
  </si>
  <si>
    <t>Martha C Moncayo</t>
  </si>
  <si>
    <t>Tuesday 9/15/26 @ 430pm</t>
  </si>
  <si>
    <t>727-59-1814</t>
  </si>
  <si>
    <t>277-69-4072</t>
  </si>
  <si>
    <t xml:space="preserve">Brenda Ferrer </t>
  </si>
  <si>
    <t>Valeska M Tirado Molleja</t>
  </si>
  <si>
    <t xml:space="preserve">Mechanical assembly </t>
  </si>
  <si>
    <t>Ricardo Vargas</t>
  </si>
  <si>
    <t>877-43-6897</t>
  </si>
  <si>
    <t>Karol Parada</t>
  </si>
  <si>
    <t xml:space="preserve">coldroom or cabeling </t>
  </si>
  <si>
    <t>Arianna Zelaya</t>
  </si>
  <si>
    <t>Andrea B Duran Salvador</t>
  </si>
  <si>
    <t>Wednesday 9/16/26 @ 1pm</t>
  </si>
  <si>
    <t>Thursday 9/17/26 @ 430pm</t>
  </si>
  <si>
    <t>Current Job Title</t>
  </si>
  <si>
    <t>Current Status</t>
  </si>
  <si>
    <t>Current Company</t>
  </si>
  <si>
    <t>Assignment Start</t>
  </si>
  <si>
    <t>Match Method</t>
  </si>
  <si>
    <t>AVAILABLE</t>
  </si>
  <si>
    <t>BOLD_ID</t>
  </si>
  <si>
    <t>A/C Shift - Mechanical Assembly</t>
  </si>
  <si>
    <t>ACTIVE_AT_FLEX</t>
  </si>
  <si>
    <t>Flex</t>
  </si>
  <si>
    <t>2026-01-26</t>
  </si>
  <si>
    <t>Day - Measuring</t>
  </si>
  <si>
    <t>ACTIVE_ELSEWHERE</t>
  </si>
  <si>
    <t>Prinova</t>
  </si>
  <si>
    <t>2026-01-15</t>
  </si>
  <si>
    <t>B/D Shift - Mechanical Assembly</t>
  </si>
  <si>
    <t>2026-01-08</t>
  </si>
  <si>
    <t>B/D Shift - Mechanical Assembly - 2/2/26</t>
  </si>
  <si>
    <t>2026-02-02</t>
  </si>
  <si>
    <t>A/C Shift - Mechanical Assembly - 2/2/26</t>
  </si>
  <si>
    <t>2026-01-29</t>
  </si>
  <si>
    <t>Grave - Production</t>
  </si>
  <si>
    <t>Manuel's Fine Foods</t>
  </si>
  <si>
    <t>2026-04-01</t>
  </si>
  <si>
    <t>Dc2 - Picker/Packer</t>
  </si>
  <si>
    <t>SEPHORA</t>
  </si>
  <si>
    <t>A/C Shift - 3/12</t>
  </si>
  <si>
    <t>2026-02-04</t>
  </si>
  <si>
    <t>2026-03-12</t>
  </si>
  <si>
    <t>Swing - Packaging</t>
  </si>
  <si>
    <t>2026-04-07</t>
  </si>
  <si>
    <t>B/D Shift - Mechanical Assembly - 2/5/2026</t>
  </si>
  <si>
    <t>2026-02-05</t>
  </si>
  <si>
    <t>NO_MATCH</t>
  </si>
  <si>
    <t>NONE</t>
  </si>
  <si>
    <t>A/C Shift - Mechanical Assembly - 2/9/26</t>
  </si>
  <si>
    <t>A/C Shift - 3/2/26</t>
  </si>
  <si>
    <t>2026-02-09</t>
  </si>
  <si>
    <t>2026-03-02</t>
  </si>
  <si>
    <t>B/D Shift - Mechanical Assembly - 2/16/2026</t>
  </si>
  <si>
    <t>2026-02-12</t>
  </si>
  <si>
    <t>A/C Shift - 3/23</t>
  </si>
  <si>
    <t>2026-03-23</t>
  </si>
  <si>
    <t>A/C Shift - Mechanical Assembly - 2/16/26</t>
  </si>
  <si>
    <t>2026-02-16</t>
  </si>
  <si>
    <t>B/D Shift - Mechanical Assembly - 2/9/2026</t>
  </si>
  <si>
    <t>A/C Shift - Mechanical Assembly - 2/12/26</t>
  </si>
  <si>
    <t>A/C Shift - Mechanical Assembly - 2/5/26</t>
  </si>
  <si>
    <t>Day - Warehouse Worker</t>
  </si>
  <si>
    <t>Albany Industries, LLC</t>
  </si>
  <si>
    <t>2026-04-02</t>
  </si>
  <si>
    <t>2026-03-10</t>
  </si>
  <si>
    <t>SSN_FALLBACK</t>
  </si>
  <si>
    <t>A/C Shift - 3/9/26</t>
  </si>
  <si>
    <t>2026-03-09</t>
  </si>
  <si>
    <t>B/D Shift - Mechanical Assembly - 2/19/2026</t>
  </si>
  <si>
    <t>2026-02-19</t>
  </si>
  <si>
    <t>Grave - Kitting</t>
  </si>
  <si>
    <t>Built Brands LLC</t>
  </si>
  <si>
    <t>2026-02-11</t>
  </si>
  <si>
    <t>Swing - Sanitation</t>
  </si>
  <si>
    <t>2026-03-30</t>
  </si>
  <si>
    <t>B/D Shift - 3/2/26</t>
  </si>
  <si>
    <t>Day - Order Puller/Shipper</t>
  </si>
  <si>
    <t>Orbit</t>
  </si>
  <si>
    <t>2026-04-16</t>
  </si>
  <si>
    <t>B/D Shift - 3/12</t>
  </si>
  <si>
    <t>A/C Shift - 3/5/26</t>
  </si>
  <si>
    <t>2026-03-05</t>
  </si>
  <si>
    <t>B/D Shift - 3/5/26</t>
  </si>
  <si>
    <t>B/D Shift - Mechanical Assembly - 2/12/2026</t>
  </si>
  <si>
    <t>Grave - Production Helper</t>
  </si>
  <si>
    <t>Stone Ground Bakery</t>
  </si>
  <si>
    <t>A/C Shift - Mechanical Assembly - 2/19/26</t>
  </si>
  <si>
    <t>Dc2 Picker / Packer</t>
  </si>
  <si>
    <t>B/D Shift Mechanical Assembly (005)</t>
  </si>
  <si>
    <t>2025-07-23</t>
  </si>
  <si>
    <t>Day - Sanitation</t>
  </si>
  <si>
    <t>Parasol Group Inc</t>
  </si>
  <si>
    <t>2026-04-13</t>
  </si>
  <si>
    <t>A/C Shift - 3/19</t>
  </si>
  <si>
    <t>2026-03-19</t>
  </si>
  <si>
    <t>B/D Shift -3/19</t>
  </si>
  <si>
    <t>B/D Shift - 3/9/26</t>
  </si>
  <si>
    <t>Grave- Production Helper</t>
  </si>
  <si>
    <t>2026-04-06</t>
  </si>
  <si>
    <t>2025-07-31</t>
  </si>
  <si>
    <t>Day - Powder Blending</t>
  </si>
  <si>
    <t>2026-03-31</t>
  </si>
  <si>
    <t>Day - Powder Production Tech 3/2</t>
  </si>
  <si>
    <t>Innophos LLC</t>
  </si>
  <si>
    <t>Day - Receiving</t>
  </si>
  <si>
    <t>Cvent</t>
  </si>
  <si>
    <t>2026-02-10</t>
  </si>
  <si>
    <t>Grave - Pipe Production</t>
  </si>
  <si>
    <t>Advanced Drainage Systems, Inc.</t>
  </si>
  <si>
    <t>Day - Heavy Bun Production</t>
  </si>
  <si>
    <t>DUNFORD BAKERY</t>
  </si>
  <si>
    <t>2026-03-22</t>
  </si>
  <si>
    <t>2026-03-01</t>
  </si>
  <si>
    <t xml:space="preserve"> Day - Production</t>
  </si>
  <si>
    <t>2026-04-09</t>
  </si>
  <si>
    <t>2026-03-26</t>
  </si>
  <si>
    <t>Hello, this is YES Staffing. We have you scheduled for a mini orientation today at our North Salt Lake office. We are very excited that you're interested in the position at Flex. However, we need to reschedule the orientation for Wednesday next week. Could you please come Wednesday the 27th instead of today?</t>
  </si>
  <si>
    <t>Tuesday 7/29/25 @2pm</t>
  </si>
  <si>
    <t>SPANISH</t>
  </si>
  <si>
    <t>NO MORE THAN 20</t>
  </si>
  <si>
    <t>Offer</t>
  </si>
  <si>
    <t>Notes - A Roster or B Roster (A = English/Bilingual and 1+ year exp) (B = Spanish and no exp.)</t>
  </si>
  <si>
    <t>Employe Name</t>
  </si>
  <si>
    <t>Employee #</t>
  </si>
  <si>
    <t>Joraima Soto</t>
  </si>
  <si>
    <t xml:space="preserve">Maria Rodriguez </t>
  </si>
  <si>
    <t>(385) 280-6295</t>
  </si>
  <si>
    <t>Fatima Briceno</t>
  </si>
  <si>
    <t xml:space="preserve">NM </t>
  </si>
  <si>
    <t>B/D (Night</t>
  </si>
  <si>
    <t>Anyela Blanco</t>
  </si>
  <si>
    <t>Leomaris Guzman</t>
  </si>
  <si>
    <t>Badrolilia Peraza</t>
  </si>
  <si>
    <t>no</t>
  </si>
  <si>
    <t>Unable to contact</t>
  </si>
  <si>
    <t>Jonathan Arellanes</t>
  </si>
  <si>
    <t>Tairy Angulo</t>
  </si>
  <si>
    <t>Neis Pirela</t>
  </si>
  <si>
    <t>SimonRomero</t>
  </si>
  <si>
    <t>Lilibeth Roman</t>
  </si>
  <si>
    <t>Luis Garcia</t>
  </si>
  <si>
    <t xml:space="preserve">
3853147960</t>
  </si>
  <si>
    <t>Rescheduled</t>
  </si>
  <si>
    <t>7 mins late</t>
  </si>
  <si>
    <t>Romer Magdaniel</t>
  </si>
  <si>
    <t xml:space="preserve">yes </t>
  </si>
  <si>
    <t>Enyaj Garcia</t>
  </si>
  <si>
    <t>Yarelis Delgado</t>
  </si>
  <si>
    <t>Jarol Martinez</t>
  </si>
  <si>
    <t>Yorleny Luna</t>
  </si>
  <si>
    <t>Javier Calderon</t>
  </si>
  <si>
    <t>Leticia Lopez</t>
  </si>
  <si>
    <t>385 484 2641</t>
  </si>
  <si>
    <t>Not enough english</t>
  </si>
  <si>
    <t>Alma Hernandez</t>
  </si>
  <si>
    <t>Joel Martinez</t>
  </si>
  <si>
    <t>Marvin Delgado</t>
  </si>
  <si>
    <t>Wednesday 7/30/25 @1 pm</t>
  </si>
  <si>
    <t>Maira Querales</t>
  </si>
  <si>
    <t>Maria Martinez</t>
  </si>
  <si>
    <t>William Marrufo</t>
  </si>
  <si>
    <t xml:space="preserve">Liduvina Aguilera </t>
  </si>
  <si>
    <t>Maria Lorena Mendez</t>
  </si>
  <si>
    <t>Erwin Pinzon</t>
  </si>
  <si>
    <t>B unable to contact</t>
  </si>
  <si>
    <t>Ana Rivero</t>
  </si>
  <si>
    <t>Liz Ascencio</t>
  </si>
  <si>
    <t>Priscilla Salgado</t>
  </si>
  <si>
    <t>Alexander Molina</t>
  </si>
  <si>
    <t>Joselyn Rivas</t>
  </si>
  <si>
    <t xml:space="preserve">Porfirio Magana Diaz </t>
  </si>
  <si>
    <t>(801) 935-7631</t>
  </si>
  <si>
    <t>Sharedt Alfaro</t>
  </si>
  <si>
    <t xml:space="preserve">Oscar Sanchez </t>
  </si>
  <si>
    <t xml:space="preserve">William Cruz </t>
  </si>
  <si>
    <t xml:space="preserve">Miguel Valera </t>
  </si>
  <si>
    <t>Rubelia Ramirez</t>
  </si>
  <si>
    <t>Daniela Campos</t>
  </si>
  <si>
    <t>Jorge Arenales</t>
  </si>
  <si>
    <t xml:space="preserve">
3857462807</t>
  </si>
  <si>
    <t>Jamilton Infante</t>
  </si>
  <si>
    <t>Wednesday 7/30/25 2pm</t>
  </si>
  <si>
    <t>ENGLISH</t>
  </si>
  <si>
    <t>Changchi Hsu</t>
  </si>
  <si>
    <t>Jean de Dieu Bonane</t>
  </si>
  <si>
    <t>801 462 9752</t>
  </si>
  <si>
    <t>EW</t>
  </si>
  <si>
    <t>rescheduled</t>
  </si>
  <si>
    <t>Elizabeth Ocaranza</t>
  </si>
  <si>
    <t>Jennifer Leon</t>
  </si>
  <si>
    <t>YEs</t>
  </si>
  <si>
    <t>Estefanie Nolasco</t>
  </si>
  <si>
    <t>A Not interested</t>
  </si>
  <si>
    <t>Sarah Makuach</t>
  </si>
  <si>
    <t xml:space="preserve"> 801 859 6217</t>
  </si>
  <si>
    <t>Racheal Atem</t>
  </si>
  <si>
    <t>Josue Hernandez Pacheco</t>
  </si>
  <si>
    <t>801-430-6940</t>
  </si>
  <si>
    <t>SR</t>
  </si>
  <si>
    <t xml:space="preserve">Alex Martinez </t>
  </si>
  <si>
    <t>+1 408 612 2093</t>
  </si>
  <si>
    <t>Canceled - not interested</t>
  </si>
  <si>
    <t xml:space="preserve">Jesus Avila </t>
  </si>
  <si>
    <t>Nazaire Nsanzimana</t>
  </si>
  <si>
    <t>Jordan Jensen</t>
  </si>
  <si>
    <t>Alexandra Silva</t>
  </si>
  <si>
    <t>801 941 4042</t>
  </si>
  <si>
    <t>Was unable to contact</t>
  </si>
  <si>
    <t>Arianna Ewell</t>
  </si>
  <si>
    <t>385-313-2200</t>
  </si>
  <si>
    <t>Noah Brown</t>
  </si>
  <si>
    <t>+1 801 674-5345</t>
  </si>
  <si>
    <t>Other work</t>
  </si>
  <si>
    <t>Elizabeth Malespin</t>
  </si>
  <si>
    <t>THURSDAY 7/31/25 @2pm</t>
  </si>
  <si>
    <t>Jhlonny Herman</t>
  </si>
  <si>
    <t>385-227-4448</t>
  </si>
  <si>
    <t>Naileth Ortiz</t>
  </si>
  <si>
    <t>Juan Tovar</t>
  </si>
  <si>
    <t>Sandy Mera</t>
  </si>
  <si>
    <t>Yhon Lobo</t>
  </si>
  <si>
    <t>Ana Saucedo</t>
  </si>
  <si>
    <t>Angelica Fajardo</t>
  </si>
  <si>
    <t>Juan Ferrer</t>
  </si>
  <si>
    <t xml:space="preserve">Massiel Zabala </t>
  </si>
  <si>
    <t>B Unable to contact. no working #</t>
  </si>
  <si>
    <t>Silvia Gavidia</t>
  </si>
  <si>
    <t>Carlos faria</t>
  </si>
  <si>
    <t>Genie Diaz</t>
  </si>
  <si>
    <t>Kelly Maldonado</t>
  </si>
  <si>
    <t xml:space="preserve">Juan Gomez </t>
  </si>
  <si>
    <t>(801) 661-7329</t>
  </si>
  <si>
    <t>Gabriela Arrieta</t>
  </si>
  <si>
    <t xml:space="preserve">
3852689033</t>
  </si>
  <si>
    <t>Lisbeth Montanez</t>
  </si>
  <si>
    <t>Jessica Serna</t>
  </si>
  <si>
    <t xml:space="preserve">
3852964715</t>
  </si>
  <si>
    <t>Monday 8/04/25 @2pm</t>
  </si>
  <si>
    <t>Jorge Cantos</t>
  </si>
  <si>
    <t xml:space="preserve">
3856229777</t>
  </si>
  <si>
    <t>Greykely Calderon</t>
  </si>
  <si>
    <t>Kevin Gutierrez</t>
  </si>
  <si>
    <t>Millangelis Salazar</t>
  </si>
  <si>
    <t>801-403-4293</t>
  </si>
  <si>
    <t>Mariela Cespedes</t>
  </si>
  <si>
    <t>385-461-8051</t>
  </si>
  <si>
    <t xml:space="preserve">Luz Bedoya </t>
  </si>
  <si>
    <t>Jose Antonio Morales</t>
  </si>
  <si>
    <t>Yormen Rubiano</t>
  </si>
  <si>
    <t>Sonia Bastidas</t>
  </si>
  <si>
    <t>Mariana Fleire</t>
  </si>
  <si>
    <t xml:space="preserve">
3858653391</t>
  </si>
  <si>
    <t>Maribi Fleire</t>
  </si>
  <si>
    <t>Luz Cardona</t>
  </si>
  <si>
    <t>Lizeth Castillo</t>
  </si>
  <si>
    <t>Yolaines Cespedes</t>
  </si>
  <si>
    <t>Cinthya Macias</t>
  </si>
  <si>
    <t>Cristina Rogel</t>
  </si>
  <si>
    <t xml:space="preserve">801-661-9954
</t>
  </si>
  <si>
    <t>Yilibeth Perez</t>
  </si>
  <si>
    <t>Tuesday 8/05/25 2pm</t>
  </si>
  <si>
    <t>Joseph Dumsa</t>
  </si>
  <si>
    <t>(385) 434-9162</t>
  </si>
  <si>
    <t>texted</t>
  </si>
  <si>
    <t>Jaden Luu</t>
  </si>
  <si>
    <t>Melissa Kelly</t>
  </si>
  <si>
    <t>Johnathan Tate</t>
  </si>
  <si>
    <t>Ashly L Pentz</t>
  </si>
  <si>
    <t>(801) 600-9042</t>
  </si>
  <si>
    <t>Akina Clement</t>
  </si>
  <si>
    <t>Santiago Aranguren</t>
  </si>
  <si>
    <t>385-486-7059</t>
  </si>
  <si>
    <t>Damiean Johnson</t>
  </si>
  <si>
    <t>(385) 955-7430</t>
  </si>
  <si>
    <t>Leland James</t>
  </si>
  <si>
    <t>Michelle Carolina Sauz</t>
  </si>
  <si>
    <t>385 419 6891</t>
  </si>
  <si>
    <t>Victor Ahumada</t>
  </si>
  <si>
    <t>347 682 9117</t>
  </si>
  <si>
    <t>Michael Gonzales</t>
  </si>
  <si>
    <t>Luxury Sinzoyhheba</t>
  </si>
  <si>
    <t>Wednesday 8/06/25 @2pm</t>
  </si>
  <si>
    <t>Evelin Salazar</t>
  </si>
  <si>
    <t>Arrived 19 mins late</t>
  </si>
  <si>
    <t>Francis Sequera</t>
  </si>
  <si>
    <t>sergio Martinez</t>
  </si>
  <si>
    <t xml:space="preserve">Jose Barroso </t>
  </si>
  <si>
    <t>Ember Arevalo</t>
  </si>
  <si>
    <t>Yorgan Vergara</t>
  </si>
  <si>
    <t>385 2522185</t>
  </si>
  <si>
    <t>Brayan Fonseca</t>
  </si>
  <si>
    <t>Daniel Perez</t>
  </si>
  <si>
    <t>Angelica Castro</t>
  </si>
  <si>
    <t>Mayra Castillo</t>
  </si>
  <si>
    <t>Luby Rodriguez</t>
  </si>
  <si>
    <t>Jose Alvarez</t>
  </si>
  <si>
    <t xml:space="preserve">Gregory McNeil </t>
  </si>
  <si>
    <t>Eliseo Gutierrez</t>
  </si>
  <si>
    <t>Betzaida Marchan</t>
  </si>
  <si>
    <t>Yissell Monzon</t>
  </si>
  <si>
    <t>Angela Martinez</t>
  </si>
  <si>
    <t>unable to contact</t>
  </si>
  <si>
    <t>Gustavo Sulbaran</t>
  </si>
  <si>
    <t>Thursday 8/07/25 @2pm</t>
  </si>
  <si>
    <t xml:space="preserve">Claudia Mejia </t>
  </si>
  <si>
    <t>Javier Mesa</t>
  </si>
  <si>
    <t>Roberky Bonachea</t>
  </si>
  <si>
    <t>Maria Anez</t>
  </si>
  <si>
    <t>Yed</t>
  </si>
  <si>
    <t>Alicia Molina</t>
  </si>
  <si>
    <t>Daniel Denobrega</t>
  </si>
  <si>
    <t xml:space="preserve">
2107197486</t>
  </si>
  <si>
    <t>Guillermo Molina</t>
  </si>
  <si>
    <t xml:space="preserve">
8015482775</t>
  </si>
  <si>
    <t>Came in 10 min late</t>
  </si>
  <si>
    <t>Darlenis Virguez</t>
  </si>
  <si>
    <t>754 301-0901</t>
  </si>
  <si>
    <t>Amilde Romero</t>
  </si>
  <si>
    <t>Yuliana Garcia</t>
  </si>
  <si>
    <t xml:space="preserve">
8015093880</t>
  </si>
  <si>
    <t>Carlos Mavarrez</t>
  </si>
  <si>
    <t>Luis Mavarrez</t>
  </si>
  <si>
    <t>Aniuska Mendez</t>
  </si>
  <si>
    <t xml:space="preserve">came in 5 min late </t>
  </si>
  <si>
    <t>Andrea Zambrano</t>
  </si>
  <si>
    <t>Hendrik Bohorquez</t>
  </si>
  <si>
    <t>Claribel Parra</t>
  </si>
  <si>
    <t>Gabriel Hernandez</t>
  </si>
  <si>
    <t>Jadith Padilla</t>
  </si>
  <si>
    <t>Maria Ugarte</t>
  </si>
  <si>
    <t>Germán Arias</t>
  </si>
  <si>
    <t>Yanet Hernandez</t>
  </si>
  <si>
    <t>Tuesday 8/12/25 10am</t>
  </si>
  <si>
    <t>575-97-6796</t>
  </si>
  <si>
    <t>graig siliva</t>
  </si>
  <si>
    <t>Sofocles Moran</t>
  </si>
  <si>
    <t>Texted - If no answer we will remove him on 04/20</t>
  </si>
  <si>
    <t>Soaollah Behinahein</t>
  </si>
  <si>
    <t>Josephine Telles</t>
  </si>
  <si>
    <t>Kareem Kareem</t>
  </si>
  <si>
    <t>Elmira Yusupova</t>
  </si>
  <si>
    <t>Katherine Flesch</t>
  </si>
  <si>
    <t>Lewis Chimanga</t>
  </si>
  <si>
    <t>Jessica Hernandez</t>
  </si>
  <si>
    <t>Lukas Altaville</t>
  </si>
  <si>
    <t>+1 845 506-3539</t>
  </si>
  <si>
    <t>Stanley Howell</t>
  </si>
  <si>
    <t>Jesus Oria</t>
  </si>
  <si>
    <t xml:space="preserve"> 786 602-7096</t>
  </si>
  <si>
    <t>Nathaniel Leishman</t>
  </si>
  <si>
    <t>Ashley Borges</t>
  </si>
  <si>
    <t>+1 787 673-1629</t>
  </si>
  <si>
    <t>Danson Omar</t>
  </si>
  <si>
    <t>Antonio Rivas</t>
  </si>
  <si>
    <t>12 min late</t>
  </si>
  <si>
    <t>Jasmin Rivera</t>
  </si>
  <si>
    <t>+1 307 679-9307</t>
  </si>
  <si>
    <t>Amanda Smith</t>
  </si>
  <si>
    <t>(385) 2674717</t>
  </si>
  <si>
    <t>Tuesday 8/12/25 2pm</t>
  </si>
  <si>
    <t>Yaslyly P Acosta</t>
  </si>
  <si>
    <t xml:space="preserve">
3855840818</t>
  </si>
  <si>
    <t>650-17-4538</t>
  </si>
  <si>
    <t>Luis Castellano</t>
  </si>
  <si>
    <t>813-74-8514</t>
  </si>
  <si>
    <t xml:space="preserve">Jose Barrero </t>
  </si>
  <si>
    <t>Lui</t>
  </si>
  <si>
    <t>529-95-6115</t>
  </si>
  <si>
    <t>Tyler Langlois</t>
  </si>
  <si>
    <t xml:space="preserve">Was supposed to be for English </t>
  </si>
  <si>
    <t xml:space="preserve">Maria J Sifuentes </t>
  </si>
  <si>
    <t>CarlosLMavarez</t>
  </si>
  <si>
    <t>Hilda Guzman</t>
  </si>
  <si>
    <t>Rafaela Garcia</t>
  </si>
  <si>
    <t>LuisCarlosMavarez</t>
  </si>
  <si>
    <t>Maria V Sifuentes</t>
  </si>
  <si>
    <t>Yesica Ladera</t>
  </si>
  <si>
    <t>Carlos Aular</t>
  </si>
  <si>
    <t>Iraidis Castillos</t>
  </si>
  <si>
    <t>Javier Sanchez</t>
  </si>
  <si>
    <t>712-48-9711</t>
  </si>
  <si>
    <t>Rosa Moran</t>
  </si>
  <si>
    <t xml:space="preserve">
3855070846</t>
  </si>
  <si>
    <t>Doraluz Marrufo</t>
  </si>
  <si>
    <t>Will Segovia</t>
  </si>
  <si>
    <t>Rescheduled from canceled orientation</t>
  </si>
  <si>
    <t>Luis Pena</t>
  </si>
  <si>
    <t xml:space="preserve">
8019534553</t>
  </si>
  <si>
    <t>Julio Rueda</t>
  </si>
  <si>
    <t>LATE 3 MIN</t>
  </si>
  <si>
    <t>José Valera</t>
  </si>
  <si>
    <t>Called on 09/03 no answer.</t>
  </si>
  <si>
    <t>Wednesday 8/13/25 2pm</t>
  </si>
  <si>
    <t>612-74-0685</t>
  </si>
  <si>
    <t>Maribel Caceres Garcia</t>
  </si>
  <si>
    <t>Msg through sense  09/3</t>
  </si>
  <si>
    <t>058-59-7079</t>
  </si>
  <si>
    <t>Nerio Barroso</t>
  </si>
  <si>
    <t>786-820-6790</t>
  </si>
  <si>
    <t>787-74-1384</t>
  </si>
  <si>
    <t>Jorge Roldan</t>
  </si>
  <si>
    <t>864-77-8796</t>
  </si>
  <si>
    <t>Dilida Villasmil</t>
  </si>
  <si>
    <t xml:space="preserve">
3854201986</t>
  </si>
  <si>
    <t>Called on 09/03 left VM.</t>
  </si>
  <si>
    <t>790-42-8703</t>
  </si>
  <si>
    <t>Andrea Quijano</t>
  </si>
  <si>
    <t>813-30-6249</t>
  </si>
  <si>
    <t>Edinson Lozada</t>
  </si>
  <si>
    <t xml:space="preserve">
3853089195</t>
  </si>
  <si>
    <t>704-28-3399</t>
  </si>
  <si>
    <t>Cesar Faria</t>
  </si>
  <si>
    <t>385-463-8229</t>
  </si>
  <si>
    <t>Juanita Velazquez</t>
  </si>
  <si>
    <t>801 448 2583</t>
  </si>
  <si>
    <t>Carmen Gomez</t>
  </si>
  <si>
    <t>Bad attitude- Called for an update. Will not be placing</t>
  </si>
  <si>
    <t>Marietta Pullchs</t>
  </si>
  <si>
    <t>Orlando Morales</t>
  </si>
  <si>
    <t>Ester Mendoza</t>
  </si>
  <si>
    <t>Diana Alves</t>
  </si>
  <si>
    <t>Dedania Aponte</t>
  </si>
  <si>
    <t>Solandreina Hernandez</t>
  </si>
  <si>
    <t>Marialis Barrios</t>
  </si>
  <si>
    <t>Monday 8/18/25 10am</t>
  </si>
  <si>
    <t>576-87-8102</t>
  </si>
  <si>
    <t>Kiolynn Kelen</t>
  </si>
  <si>
    <t>X Already working at Flex</t>
  </si>
  <si>
    <t>Rene Huerta</t>
  </si>
  <si>
    <t>X Called on 09/03 left VM.</t>
  </si>
  <si>
    <t>Bibiana Rosas</t>
  </si>
  <si>
    <t>Paul Quiroga (Goes by Pablo)</t>
  </si>
  <si>
    <t>Hiedi Harkins</t>
  </si>
  <si>
    <t>Ashari Goins</t>
  </si>
  <si>
    <t>X</t>
  </si>
  <si>
    <t>Heidi Lister</t>
  </si>
  <si>
    <t>Rafael Pena</t>
  </si>
  <si>
    <t xml:space="preserve">Came in 10 min late </t>
  </si>
  <si>
    <t>Marvin Mose</t>
  </si>
  <si>
    <t>Trevor Lambert</t>
  </si>
  <si>
    <t>Damian Flores</t>
  </si>
  <si>
    <t>Hanna Fast</t>
  </si>
  <si>
    <t>Milagros Cubas</t>
  </si>
  <si>
    <t>385-4630547</t>
  </si>
  <si>
    <t>Paul Gruber</t>
  </si>
  <si>
    <t>801 493 5720</t>
  </si>
  <si>
    <t>X Has other job</t>
  </si>
  <si>
    <t xml:space="preserve">Edgar Barboza Ibarra </t>
  </si>
  <si>
    <t>(801) 230-6664</t>
  </si>
  <si>
    <t>X Found other work</t>
  </si>
  <si>
    <t>782-50-7082</t>
  </si>
  <si>
    <t>Milagros Noguera</t>
  </si>
  <si>
    <t>645-25-5799</t>
  </si>
  <si>
    <t>Dunia Kashama</t>
  </si>
  <si>
    <t>743-88-2967</t>
  </si>
  <si>
    <t>Mohamed Abdirahman</t>
  </si>
  <si>
    <t>Cristina Gonzalez</t>
  </si>
  <si>
    <t>Tuesday 8/19/25 2pm</t>
  </si>
  <si>
    <t>Idalia Hernandez</t>
  </si>
  <si>
    <t xml:space="preserve">
385-770-8902</t>
  </si>
  <si>
    <t>Erika Rodriguez</t>
  </si>
  <si>
    <t xml:space="preserve">
3854637567</t>
  </si>
  <si>
    <t>Lisandra Avila</t>
  </si>
  <si>
    <t>Angie Alvarez</t>
  </si>
  <si>
    <t>NO</t>
  </si>
  <si>
    <t>Found other work</t>
  </si>
  <si>
    <t>Giovanna Montilla</t>
  </si>
  <si>
    <t>Keren Abreu</t>
  </si>
  <si>
    <t>Elizeth Mendoza</t>
  </si>
  <si>
    <t>Andrea Bermudez</t>
  </si>
  <si>
    <t>Danny Bolivar</t>
  </si>
  <si>
    <t>Leon Salinas Lacayo</t>
  </si>
  <si>
    <t>Luisana Peralta</t>
  </si>
  <si>
    <t>Glenda Sanchez</t>
  </si>
  <si>
    <t>Darge Fernandez</t>
  </si>
  <si>
    <t>Lisneth Pichardo</t>
  </si>
  <si>
    <t>Richard Hernandez</t>
  </si>
  <si>
    <t>Yonny Rivera</t>
  </si>
  <si>
    <t>Katherine Solorzano</t>
  </si>
  <si>
    <t>385-253-2764</t>
  </si>
  <si>
    <t>Maribis Estevez</t>
  </si>
  <si>
    <t>Carmen Sinitave</t>
  </si>
  <si>
    <t>Dulce Gutierrez</t>
  </si>
  <si>
    <t>Wednesday 8/20/25 3pm</t>
  </si>
  <si>
    <t>066-63-6461</t>
  </si>
  <si>
    <t>called on 8/28 interested</t>
  </si>
  <si>
    <t>726-17-8054</t>
  </si>
  <si>
    <t>643-61-2643</t>
  </si>
  <si>
    <t>747-48-9573</t>
  </si>
  <si>
    <t>Yulibeisys Barrios</t>
  </si>
  <si>
    <t>113-71-9999</t>
  </si>
  <si>
    <t>Alanis Barros</t>
  </si>
  <si>
    <t>324-73-4455</t>
  </si>
  <si>
    <t>Cindy Villalobos</t>
  </si>
  <si>
    <t>822-20-4131</t>
  </si>
  <si>
    <t>Ana Nava</t>
  </si>
  <si>
    <t xml:space="preserve">
4059169173</t>
  </si>
  <si>
    <t>874-65-9006</t>
  </si>
  <si>
    <t>Angie Galindo</t>
  </si>
  <si>
    <t>159-31-4985</t>
  </si>
  <si>
    <t>SHE WILL LIKE TO BE IN AN A SHIFT PLEASE</t>
  </si>
  <si>
    <t>726-97-2490</t>
  </si>
  <si>
    <t xml:space="preserve">Daniela Torres </t>
  </si>
  <si>
    <t>125-69-2522</t>
  </si>
  <si>
    <t>Marice Giron</t>
  </si>
  <si>
    <t xml:space="preserve">
3855293435</t>
  </si>
  <si>
    <t>659-66-6105</t>
  </si>
  <si>
    <t>Renny Rodriguez</t>
  </si>
  <si>
    <t>894-51-6194</t>
  </si>
  <si>
    <t>Stephanie Garcia</t>
  </si>
  <si>
    <t xml:space="preserve">
3852169874</t>
  </si>
  <si>
    <t>821-34-9319</t>
  </si>
  <si>
    <t>Silvia Nunez</t>
  </si>
  <si>
    <t>385 271-7616</t>
  </si>
  <si>
    <t>Roselin Morales</t>
  </si>
  <si>
    <t>108-77-8523</t>
  </si>
  <si>
    <t>Cindy Reuda</t>
  </si>
  <si>
    <t>823-15-7729</t>
  </si>
  <si>
    <t>Estefani Alvarez</t>
  </si>
  <si>
    <t>602-22-0648</t>
  </si>
  <si>
    <t>Victoria Guzman</t>
  </si>
  <si>
    <t>Thursday 8/21/25 3pm</t>
  </si>
  <si>
    <t>646-07-5698</t>
  </si>
  <si>
    <t>Jessica Maez</t>
  </si>
  <si>
    <t>+1 385 298 2038</t>
  </si>
  <si>
    <t>647-78-5598</t>
  </si>
  <si>
    <t>Jaleek Jones</t>
  </si>
  <si>
    <t>801-941-4479</t>
  </si>
  <si>
    <t>640-90-8857</t>
  </si>
  <si>
    <t>Dequan Parker</t>
  </si>
  <si>
    <t>Feagai Lealaisalanoa</t>
  </si>
  <si>
    <t xml:space="preserve">Jhoana Manzanilla </t>
  </si>
  <si>
    <t>646-94-0391</t>
  </si>
  <si>
    <t>Julio Vasquez</t>
  </si>
  <si>
    <t>602-89-9765</t>
  </si>
  <si>
    <t>Anett J Villegas</t>
  </si>
  <si>
    <t xml:space="preserve">Was on phone the entire orientation/ </t>
  </si>
  <si>
    <t>Alejandra Villalpando</t>
  </si>
  <si>
    <t>624-37-8125</t>
  </si>
  <si>
    <t>Alexandra Hernandez</t>
  </si>
  <si>
    <t>880-27-4954</t>
  </si>
  <si>
    <t>Julio Gonzalez</t>
  </si>
  <si>
    <t>187-63-4523</t>
  </si>
  <si>
    <t>Elizabeth Vazquez</t>
  </si>
  <si>
    <t>646-14-3256</t>
  </si>
  <si>
    <t>Chelsea Thompson</t>
  </si>
  <si>
    <t>Benjamin Condori</t>
  </si>
  <si>
    <t>Aljerino Ramirez</t>
  </si>
  <si>
    <t>647-70-8013</t>
  </si>
  <si>
    <t>Susarene Salle</t>
  </si>
  <si>
    <t>801-688-5005</t>
  </si>
  <si>
    <t>022-97-0247</t>
  </si>
  <si>
    <t>Camila Quinones</t>
  </si>
  <si>
    <t>385-900-6808</t>
  </si>
  <si>
    <t>Monday 8/25/25 3pm</t>
  </si>
  <si>
    <t>872-38-3599</t>
  </si>
  <si>
    <t>Teiruma Sanchez</t>
  </si>
  <si>
    <t>832-91-4636</t>
  </si>
  <si>
    <t xml:space="preserve">Juliana Díaz </t>
  </si>
  <si>
    <t>Karelina Molina</t>
  </si>
  <si>
    <t>282-53-3541</t>
  </si>
  <si>
    <t>Jonathan Leal</t>
  </si>
  <si>
    <t xml:space="preserve">Raul Sarmiento </t>
  </si>
  <si>
    <t>207-96-3122</t>
  </si>
  <si>
    <t xml:space="preserve">Aminta Perez </t>
  </si>
  <si>
    <t>671-17-0367</t>
  </si>
  <si>
    <t>Dixson Coronel</t>
  </si>
  <si>
    <t>761-33-8004</t>
  </si>
  <si>
    <t>Maribeth Castilla</t>
  </si>
  <si>
    <t>758-46-2705</t>
  </si>
  <si>
    <t>Ducxon Rojas</t>
  </si>
  <si>
    <t>647-36-5550</t>
  </si>
  <si>
    <t>Geraldo Barboza</t>
  </si>
  <si>
    <t>Jesus Gomez</t>
  </si>
  <si>
    <t>646-62-4084</t>
  </si>
  <si>
    <t xml:space="preserve">Luz Cespedes </t>
  </si>
  <si>
    <t>891-50-0148</t>
  </si>
  <si>
    <t>Geraldo Molina</t>
  </si>
  <si>
    <t>Mario Pineres</t>
  </si>
  <si>
    <t>883-25-6693</t>
  </si>
  <si>
    <t>Dario Ninasunta</t>
  </si>
  <si>
    <t>562 841-6933</t>
  </si>
  <si>
    <t>747-68-2198</t>
  </si>
  <si>
    <t>Maria Ruiz</t>
  </si>
  <si>
    <t>801-381-0528</t>
  </si>
  <si>
    <t>129-23-1832</t>
  </si>
  <si>
    <t>Bianca Mendoza</t>
  </si>
  <si>
    <t>385-461-2642</t>
  </si>
  <si>
    <t>Javerio  Hernandez</t>
  </si>
  <si>
    <t>797-50-0121</t>
  </si>
  <si>
    <t>Tuesday 8/26/25 2pm</t>
  </si>
  <si>
    <t>113-76-4092</t>
  </si>
  <si>
    <t>Ross Treistman</t>
  </si>
  <si>
    <t>645-90-9262</t>
  </si>
  <si>
    <t>Omar Isse</t>
  </si>
  <si>
    <t>647-64-4658</t>
  </si>
  <si>
    <t xml:space="preserve">Jonathan Islas </t>
  </si>
  <si>
    <t>Ximena Mercado</t>
  </si>
  <si>
    <t xml:space="preserve">Martin Gonzalez </t>
  </si>
  <si>
    <t>+1 801 604 3482</t>
  </si>
  <si>
    <t>646-80-2583</t>
  </si>
  <si>
    <t>Ka'Ron Kirkemo</t>
  </si>
  <si>
    <t>Amari Kirkemo</t>
  </si>
  <si>
    <t>612-80-9239</t>
  </si>
  <si>
    <t>Martha Uribe</t>
  </si>
  <si>
    <t>801 8757207</t>
  </si>
  <si>
    <t>160-87-8994</t>
  </si>
  <si>
    <t>Mauro Zepeda</t>
  </si>
  <si>
    <t>646-82-4635</t>
  </si>
  <si>
    <t>Taylor Taliaivao</t>
  </si>
  <si>
    <t>530-27-4265</t>
  </si>
  <si>
    <t>Cara Lewis</t>
  </si>
  <si>
    <t>813-312-0067</t>
  </si>
  <si>
    <t>Jinrok Nashion</t>
  </si>
  <si>
    <t>538-43-3090</t>
  </si>
  <si>
    <t>Azalea Ramos</t>
  </si>
  <si>
    <t>385 520 0165</t>
  </si>
  <si>
    <t>576-67-0107</t>
  </si>
  <si>
    <t>Aliitasi Talia</t>
  </si>
  <si>
    <t>385 420 2918</t>
  </si>
  <si>
    <t>528-29-1793</t>
  </si>
  <si>
    <t>Matt Beckmann</t>
  </si>
  <si>
    <t>801-231-8599</t>
  </si>
  <si>
    <t>Wednesday 8/27/25 3pm</t>
  </si>
  <si>
    <t>272-95-4202</t>
  </si>
  <si>
    <t>Annabella Gaudino</t>
  </si>
  <si>
    <t>came in late 5 mins late</t>
  </si>
  <si>
    <t>664-51-8619</t>
  </si>
  <si>
    <t>Anthony Oviedo</t>
  </si>
  <si>
    <t>820-23-1545</t>
  </si>
  <si>
    <t>Juan Gaudino</t>
  </si>
  <si>
    <t>031-65-1384</t>
  </si>
  <si>
    <t>Maria Parra</t>
  </si>
  <si>
    <t>Richard Cogollo</t>
  </si>
  <si>
    <t>507-61-4315</t>
  </si>
  <si>
    <t>Juleisy Gorozabel</t>
  </si>
  <si>
    <t>929-331-7372</t>
  </si>
  <si>
    <t>862-35-1093</t>
  </si>
  <si>
    <t>Victor Urdaneta</t>
  </si>
  <si>
    <t>Came in 14 mins late</t>
  </si>
  <si>
    <t>869-56-2783</t>
  </si>
  <si>
    <t>Roberto Medina</t>
  </si>
  <si>
    <t>318-17-6291</t>
  </si>
  <si>
    <t>Roberto Sinitave</t>
  </si>
  <si>
    <t>738-73-4524</t>
  </si>
  <si>
    <t>Richard Sinitave</t>
  </si>
  <si>
    <t>Jaidith Sanchez Samboni</t>
  </si>
  <si>
    <t>718-32-9997</t>
  </si>
  <si>
    <t>Dubaldo Chiquito</t>
  </si>
  <si>
    <t>046-23-3947</t>
  </si>
  <si>
    <t>Rogelio Cordova</t>
  </si>
  <si>
    <t>435 340 0697</t>
  </si>
  <si>
    <t>647-76-8564</t>
  </si>
  <si>
    <t>Eric Martninez</t>
  </si>
  <si>
    <t>Maigualida Sangroni</t>
  </si>
  <si>
    <t>385 573 5145</t>
  </si>
  <si>
    <t>Anyi Contreras</t>
  </si>
  <si>
    <t>Nelfrailis González</t>
  </si>
  <si>
    <t>Sandra Vazquez</t>
  </si>
  <si>
    <t>(385) 583-9156</t>
  </si>
  <si>
    <t>Tuesday 9/02/25 3pm</t>
  </si>
  <si>
    <t>Gueldy Valencia</t>
  </si>
  <si>
    <t>Oswal Gamez</t>
  </si>
  <si>
    <t>Luis Palencia</t>
  </si>
  <si>
    <t>Celia Ferriera</t>
  </si>
  <si>
    <t>848-79-4993</t>
  </si>
  <si>
    <t xml:space="preserve">Daniel Sulbaran Torres </t>
  </si>
  <si>
    <t>010-93-4549</t>
  </si>
  <si>
    <t>Maria Pena</t>
  </si>
  <si>
    <t>Dairilyn Villalobos</t>
  </si>
  <si>
    <t xml:space="preserve">
3859003535</t>
  </si>
  <si>
    <t>588-93-9881</t>
  </si>
  <si>
    <t xml:space="preserve">Jorge Celis </t>
  </si>
  <si>
    <t>Dervis Sanchez</t>
  </si>
  <si>
    <t xml:space="preserve">
3859009966</t>
  </si>
  <si>
    <t>671-77-0592</t>
  </si>
  <si>
    <t>Leidy Cardenas</t>
  </si>
  <si>
    <t>Samari Vazquez</t>
  </si>
  <si>
    <t xml:space="preserve">
8015027625</t>
  </si>
  <si>
    <t>Yuselin Ferrer</t>
  </si>
  <si>
    <t>Teresita Lopez</t>
  </si>
  <si>
    <t xml:space="preserve">
8015741629</t>
  </si>
  <si>
    <t>Damaris Gutierrez</t>
  </si>
  <si>
    <t>198514018	8015144839</t>
  </si>
  <si>
    <t>Ferny Morales</t>
  </si>
  <si>
    <t>385-227-2601</t>
  </si>
  <si>
    <t>Moises Gonzalez</t>
  </si>
  <si>
    <t>Anlly Urdaneta</t>
  </si>
  <si>
    <t>346 280 1281</t>
  </si>
  <si>
    <t>Carlis Bello García</t>
  </si>
  <si>
    <t xml:space="preserve">
(786) 747-1423</t>
  </si>
  <si>
    <t>(786) 747-1423</t>
  </si>
  <si>
    <t>Wednesday 9/3/25 3pm</t>
  </si>
  <si>
    <t>SeandiaTribett</t>
  </si>
  <si>
    <t>385 393 9363</t>
  </si>
  <si>
    <t>647-30-1570</t>
  </si>
  <si>
    <t>Lisbeth Garcia</t>
  </si>
  <si>
    <t>Claude Dusenge</t>
  </si>
  <si>
    <t>528-25-5828</t>
  </si>
  <si>
    <t>Dalayna Arredondo</t>
  </si>
  <si>
    <t>(801) 448-3256</t>
  </si>
  <si>
    <t>Carolina Lorenzana</t>
  </si>
  <si>
    <t xml:space="preserve">
8019196949</t>
  </si>
  <si>
    <t>Brandon Valdez</t>
  </si>
  <si>
    <t>David Dimmick</t>
  </si>
  <si>
    <t xml:space="preserve">
8018795665</t>
  </si>
  <si>
    <t>Teron Arnesen</t>
  </si>
  <si>
    <t>Ashana Young</t>
  </si>
  <si>
    <t>+1 928 534 7170</t>
  </si>
  <si>
    <t>Gabriel Salas</t>
  </si>
  <si>
    <t>659-01-7857</t>
  </si>
  <si>
    <t>Demetrious Cook</t>
  </si>
  <si>
    <t>Victoria Hedrick</t>
  </si>
  <si>
    <t>529-67-8818</t>
  </si>
  <si>
    <t>Shawn Russell</t>
  </si>
  <si>
    <t>Alejandro Tamayo</t>
  </si>
  <si>
    <t xml:space="preserve">
3854618153</t>
  </si>
  <si>
    <t>Trystan Neal</t>
  </si>
  <si>
    <t>Monday 9/08/25 3pm</t>
  </si>
  <si>
    <t xml:space="preserve">Stefani Rios </t>
  </si>
  <si>
    <t>874-21-8496</t>
  </si>
  <si>
    <t>Sandy Salamanca</t>
  </si>
  <si>
    <t>771-04-7598</t>
  </si>
  <si>
    <t>Diana Aranguren</t>
  </si>
  <si>
    <t>096-19-3476</t>
  </si>
  <si>
    <t>Antoniela Alaña</t>
  </si>
  <si>
    <t>339-49-3157</t>
  </si>
  <si>
    <t>Armida Puentes</t>
  </si>
  <si>
    <t>Kerwin Oviedo</t>
  </si>
  <si>
    <t>Angelica Gonzalez</t>
  </si>
  <si>
    <t>Jesus Arias</t>
  </si>
  <si>
    <t>Ruth Urbano</t>
  </si>
  <si>
    <t>Michael Molina</t>
  </si>
  <si>
    <t>Ramon Salas</t>
  </si>
  <si>
    <t>Cancelled</t>
  </si>
  <si>
    <t>Eddis Boscan</t>
  </si>
  <si>
    <t>Deinis Soto</t>
  </si>
  <si>
    <t xml:space="preserve">
8012590803</t>
  </si>
  <si>
    <t>Mayde Echevarria</t>
  </si>
  <si>
    <t xml:space="preserve">
4353179030</t>
  </si>
  <si>
    <t>Nohora Sanchez</t>
  </si>
  <si>
    <t>801 6389136</t>
  </si>
  <si>
    <t>Victor Morales</t>
  </si>
  <si>
    <t xml:space="preserve">
8012592788</t>
  </si>
  <si>
    <t xml:space="preserve">Simon J Diaz </t>
  </si>
  <si>
    <t>Tuesday 9/9/25 3pm</t>
  </si>
  <si>
    <t>250-49-1119</t>
  </si>
  <si>
    <t>Carolyn King</t>
  </si>
  <si>
    <t>646-16-3884</t>
  </si>
  <si>
    <t>Lee Knowlden</t>
  </si>
  <si>
    <t>318-27-1280</t>
  </si>
  <si>
    <t xml:space="preserve">Manuel Villegas </t>
  </si>
  <si>
    <t>Christopher Tabbee</t>
  </si>
  <si>
    <t>615-65-5791</t>
  </si>
  <si>
    <t>Julian Lopez</t>
  </si>
  <si>
    <t>+1 909 676 9971</t>
  </si>
  <si>
    <t>Angel Arteaga</t>
  </si>
  <si>
    <t>Omid Benhian</t>
  </si>
  <si>
    <t xml:space="preserve">
385-216-9125</t>
  </si>
  <si>
    <t>cancelled</t>
  </si>
  <si>
    <t>Fernando Gonzalez</t>
  </si>
  <si>
    <t>385 229 7672</t>
  </si>
  <si>
    <t>Jaloni Fullum</t>
  </si>
  <si>
    <t>559 513 1423</t>
  </si>
  <si>
    <t>Cyntiche Mpaka</t>
  </si>
  <si>
    <t xml:space="preserve"> 801 835 4141</t>
  </si>
  <si>
    <t>Alexander Romero</t>
  </si>
  <si>
    <t>385 436 9246</t>
  </si>
  <si>
    <t>234-67-5290</t>
  </si>
  <si>
    <t xml:space="preserve">Sebastian Medina </t>
  </si>
  <si>
    <t>385 7756923</t>
  </si>
  <si>
    <t>Wednesday 9/10/25 3pm</t>
  </si>
  <si>
    <t>001-79-9668</t>
  </si>
  <si>
    <t>770-67-3566</t>
  </si>
  <si>
    <t>Hilda Puentes Borja</t>
  </si>
  <si>
    <t>071-11-1594</t>
  </si>
  <si>
    <t>Maria Quintero</t>
  </si>
  <si>
    <t>Igdania Lopez</t>
  </si>
  <si>
    <t>321-91-4372</t>
  </si>
  <si>
    <t>Desiree Leon</t>
  </si>
  <si>
    <t>855-37-4265</t>
  </si>
  <si>
    <t>Jhon Manjarrez</t>
  </si>
  <si>
    <t>Yohalvis Mercado</t>
  </si>
  <si>
    <t>Alejandra Urdaneta</t>
  </si>
  <si>
    <t xml:space="preserve">SocorroCota </t>
  </si>
  <si>
    <t>Maxelis Molina</t>
  </si>
  <si>
    <t xml:space="preserve">Jose Nava </t>
  </si>
  <si>
    <t>+1 385 5605906</t>
  </si>
  <si>
    <t>488-37-1224</t>
  </si>
  <si>
    <t>Aleiska Marcano</t>
  </si>
  <si>
    <t>674-66-2632</t>
  </si>
  <si>
    <t>Jorling Martinez</t>
  </si>
  <si>
    <t>Jerffry Hernandez</t>
  </si>
  <si>
    <t>MilagrosDel valle</t>
  </si>
  <si>
    <t>Monday 11/24/25 10am</t>
  </si>
  <si>
    <t>.670-97-0952</t>
  </si>
  <si>
    <t xml:space="preserve">Juan Rangel </t>
  </si>
  <si>
    <t>found other work</t>
  </si>
  <si>
    <t>.823-91-9998</t>
  </si>
  <si>
    <t>Luis Leon</t>
  </si>
  <si>
    <t>**Current phone number (385) 608-9928</t>
  </si>
  <si>
    <t>105-77-3863</t>
  </si>
  <si>
    <t>Marian Mendez</t>
  </si>
  <si>
    <t xml:space="preserve">Rescheduled </t>
  </si>
  <si>
    <t>.655-39-7292</t>
  </si>
  <si>
    <t>Nerymar Pirela</t>
  </si>
  <si>
    <t>.744-76-5271</t>
  </si>
  <si>
    <t>Jorge Hernandez</t>
  </si>
  <si>
    <t>.863-89-4250</t>
  </si>
  <si>
    <t>Nadiuska Cambero</t>
  </si>
  <si>
    <t>785-39-2914</t>
  </si>
  <si>
    <t>Nestor Orozco</t>
  </si>
  <si>
    <t>385-249-6735</t>
  </si>
  <si>
    <t>557-79-254</t>
  </si>
  <si>
    <t>Virneilis Lozano</t>
  </si>
  <si>
    <t>755-71-9345</t>
  </si>
  <si>
    <t>Eleanny Bastidas</t>
  </si>
  <si>
    <t>.0.077086941</t>
  </si>
  <si>
    <t>Kelin Torres Perdomo</t>
  </si>
  <si>
    <t>SC</t>
  </si>
  <si>
    <t>.789-67-1824</t>
  </si>
  <si>
    <t>Lissu Maya</t>
  </si>
  <si>
    <t>011-19-4510</t>
  </si>
  <si>
    <t>Anggy Liseth Castillo</t>
  </si>
  <si>
    <t>SG</t>
  </si>
  <si>
    <t xml:space="preserve">Flex referral </t>
  </si>
  <si>
    <t>.</t>
  </si>
  <si>
    <t>Monday 11/24/25 2pm</t>
  </si>
  <si>
    <t>NO MORE THAN 24</t>
  </si>
  <si>
    <t>706-54-0907</t>
  </si>
  <si>
    <t>Fardowsa Omar</t>
  </si>
  <si>
    <t>Sebastian Medina</t>
  </si>
  <si>
    <t>Tuesday 11/25/25 3pm</t>
  </si>
  <si>
    <t>Lucia Melendez</t>
  </si>
  <si>
    <t>Has not returned messages</t>
  </si>
  <si>
    <t>541-65-3600</t>
  </si>
  <si>
    <t>Jordan Ausmus</t>
  </si>
  <si>
    <t>541-525-3159</t>
  </si>
  <si>
    <t>NCNS day 1</t>
  </si>
  <si>
    <t>529-25-6653</t>
  </si>
  <si>
    <t xml:space="preserve">Andrew Pease </t>
  </si>
  <si>
    <t>801-953-9669</t>
  </si>
  <si>
    <t>818-30-4094</t>
  </si>
  <si>
    <t xml:space="preserve">Masooma Andar </t>
  </si>
  <si>
    <t>(801) 888-8675</t>
  </si>
  <si>
    <t>Monday 12/1/25 2pm</t>
  </si>
  <si>
    <t>655-39-7292</t>
  </si>
  <si>
    <t>493-39-9328</t>
  </si>
  <si>
    <t>X Started at Ultradent</t>
  </si>
  <si>
    <t>871-87-1457</t>
  </si>
  <si>
    <t>Javierio Hernandez</t>
  </si>
  <si>
    <t>Came for orientation in August 25th</t>
  </si>
  <si>
    <t>795-348-390</t>
  </si>
  <si>
    <t>Oceacni La Rosa</t>
  </si>
  <si>
    <t>+1 385 865 5563</t>
  </si>
  <si>
    <t>Gerardo Pacheco Diaz</t>
  </si>
  <si>
    <t xml:space="preserve">no </t>
  </si>
  <si>
    <t>Came for orientation in August 21st</t>
  </si>
  <si>
    <t>Nelfralis Gonzalez</t>
  </si>
  <si>
    <t>Came for orientaion on August 27th</t>
  </si>
  <si>
    <t xml:space="preserve">Gillian Maza </t>
  </si>
  <si>
    <t>Max Richelieu</t>
  </si>
  <si>
    <t>Not enough spanish or english</t>
  </si>
  <si>
    <t xml:space="preserve">Grace M Neumann </t>
  </si>
  <si>
    <t xml:space="preserve">William Calderon </t>
  </si>
  <si>
    <t>Youssouf Diagana</t>
  </si>
  <si>
    <t>081-81-5091</t>
  </si>
  <si>
    <t>Ruben Fernandez</t>
  </si>
  <si>
    <t xml:space="preserve">Arrived to 2:10 pm </t>
  </si>
  <si>
    <t>Banner Corado</t>
  </si>
  <si>
    <t>Eucary Garcia</t>
  </si>
  <si>
    <t>128-04-6551</t>
  </si>
  <si>
    <t>Jadugley Lucena</t>
  </si>
  <si>
    <t>Wednesday 12/3/25 2pm</t>
  </si>
  <si>
    <t>Andreina Chacon</t>
  </si>
  <si>
    <t>text for an openings</t>
  </si>
  <si>
    <t>012-31-6198</t>
  </si>
  <si>
    <t>894-30-6471</t>
  </si>
  <si>
    <t>Dennys Borjas</t>
  </si>
  <si>
    <t>Yaneiri Bianchi</t>
  </si>
  <si>
    <t>180-77-1854</t>
  </si>
  <si>
    <t>Aliangee Arias</t>
  </si>
  <si>
    <t>853-49-3012</t>
  </si>
  <si>
    <t>Maira Gonzalez</t>
  </si>
  <si>
    <t>774-27-1175</t>
  </si>
  <si>
    <t>Raul Andrade</t>
  </si>
  <si>
    <t>588-29-1510</t>
  </si>
  <si>
    <t xml:space="preserve">Maria Mejia </t>
  </si>
  <si>
    <t>647-36-5161</t>
  </si>
  <si>
    <t>Antonio Cardenas</t>
  </si>
  <si>
    <t>SCG</t>
  </si>
  <si>
    <t>893-66-9326</t>
  </si>
  <si>
    <t xml:space="preserve">Edwin Rayo </t>
  </si>
  <si>
    <t>Beizibeth Urdaneta</t>
  </si>
  <si>
    <t>Mayra Briceno</t>
  </si>
  <si>
    <t>691-31-9642</t>
  </si>
  <si>
    <t>Sophia Mendez</t>
  </si>
  <si>
    <t>821-53-8094</t>
  </si>
  <si>
    <t>Luisa Lara</t>
  </si>
  <si>
    <t>Heidi Cifuentes</t>
  </si>
  <si>
    <t>Victor Perez</t>
  </si>
  <si>
    <t>Wednesday 12/04/25 2pm</t>
  </si>
  <si>
    <t>647-86-9228</t>
  </si>
  <si>
    <t>Laila Hernandez</t>
  </si>
  <si>
    <t>X Left VM 12/10</t>
  </si>
  <si>
    <t>616-50-3253</t>
  </si>
  <si>
    <t>Geovanni Martinez</t>
  </si>
  <si>
    <t>X Has ring that he says he cannot remove</t>
  </si>
  <si>
    <t xml:space="preserve"> Johnny Debrum</t>
  </si>
  <si>
    <t>Frosty Long</t>
  </si>
  <si>
    <t>X Unable to stand for too long due to leg injury</t>
  </si>
  <si>
    <t>204-66-3440</t>
  </si>
  <si>
    <t>Andres Mathis</t>
  </si>
  <si>
    <t>Carrier filtering</t>
  </si>
  <si>
    <t>647-22-1486</t>
  </si>
  <si>
    <t>Danny Bickham</t>
  </si>
  <si>
    <t>791-41-3405</t>
  </si>
  <si>
    <t xml:space="preserve">Angel Heredia </t>
  </si>
  <si>
    <t>X text for an opening</t>
  </si>
  <si>
    <t>027-63-9007</t>
  </si>
  <si>
    <t>Naqibulla Khatak</t>
  </si>
  <si>
    <t>850-30-0494</t>
  </si>
  <si>
    <t>Juan C Saez Rodriguez</t>
  </si>
  <si>
    <t>Laul Arok</t>
  </si>
  <si>
    <t>came in at 3:06pm</t>
  </si>
  <si>
    <t>646-88-3825</t>
  </si>
  <si>
    <t>Chethic Malek</t>
  </si>
  <si>
    <t xml:space="preserve"> 385 302 5900</t>
  </si>
  <si>
    <t xml:space="preserve">X  </t>
  </si>
  <si>
    <t>646-26-7159</t>
  </si>
  <si>
    <t>Connor Clay</t>
  </si>
  <si>
    <t>385 321 6273</t>
  </si>
  <si>
    <t>X Bad back unable to stand too long</t>
  </si>
  <si>
    <t>525-91-6327</t>
  </si>
  <si>
    <t>April Kelly</t>
  </si>
  <si>
    <t>X Bad attitude during mini</t>
  </si>
  <si>
    <t>Wednesday 12/10/25 2pm</t>
  </si>
  <si>
    <t>758-89-4581</t>
  </si>
  <si>
    <t xml:space="preserve">Yineth Marcano </t>
  </si>
  <si>
    <t>Jesus Caraballo</t>
  </si>
  <si>
    <t xml:space="preserve">Yeni Ordonez Granados </t>
  </si>
  <si>
    <t>Efrain Heras</t>
  </si>
  <si>
    <t>Liliana Diaz</t>
  </si>
  <si>
    <t xml:space="preserve">Soledad Palma </t>
  </si>
  <si>
    <t>n/a</t>
  </si>
  <si>
    <t>Does not understand Spanish will be added to other orientation</t>
  </si>
  <si>
    <t>Estefani Ramirez</t>
  </si>
  <si>
    <t>Cristian Garcia</t>
  </si>
  <si>
    <t>737-77-0058</t>
  </si>
  <si>
    <t>Milangela Martinez</t>
  </si>
  <si>
    <t>490-57-0379</t>
  </si>
  <si>
    <t xml:space="preserve">Daybran Fandino </t>
  </si>
  <si>
    <t>Maria Duenas</t>
  </si>
  <si>
    <t xml:space="preserve">Jorge E Brizuela Urbina </t>
  </si>
  <si>
    <t>530-57-2513</t>
  </si>
  <si>
    <t>JOSE Antonio MUNGUIA</t>
  </si>
  <si>
    <t>Thursday 12/11/25 2pm</t>
  </si>
  <si>
    <t>168-87-2690</t>
  </si>
  <si>
    <t>Adut Makuei</t>
  </si>
  <si>
    <t>Christopher Romero</t>
  </si>
  <si>
    <t>X ** Needs to onboard**</t>
  </si>
  <si>
    <t>539-65-4456</t>
  </si>
  <si>
    <t>Keara Huff</t>
  </si>
  <si>
    <t>X Text for an opening</t>
  </si>
  <si>
    <t>Thidalack Sopraseuth</t>
  </si>
  <si>
    <t>X Found another job</t>
  </si>
  <si>
    <t>646-82-2864</t>
  </si>
  <si>
    <t xml:space="preserve">Yoselynn Ramiriez </t>
  </si>
  <si>
    <t>801-635-8650</t>
  </si>
  <si>
    <t>652-98-1973</t>
  </si>
  <si>
    <t>Lina Mendoza Duran</t>
  </si>
  <si>
    <t>N/A</t>
  </si>
  <si>
    <t>Text for an opening</t>
  </si>
  <si>
    <t>762-55-9862</t>
  </si>
  <si>
    <t>Leidis Valiente Mendoza</t>
  </si>
  <si>
    <t>509-450-3433</t>
  </si>
  <si>
    <t>533-88-8294</t>
  </si>
  <si>
    <t>Joann  Hutchins</t>
  </si>
  <si>
    <t>646-64-2310</t>
  </si>
  <si>
    <t>Julio Nunez</t>
  </si>
  <si>
    <t>801 414 0215</t>
  </si>
  <si>
    <t xml:space="preserve">Ahmed Aden </t>
  </si>
  <si>
    <t>Background not elible (I communicated this with him 4.16.26)</t>
  </si>
  <si>
    <t>Tuesday 12/16/25 2pm</t>
  </si>
  <si>
    <t xml:space="preserve">Paola Palomino </t>
  </si>
  <si>
    <t>Needs to reschedule</t>
  </si>
  <si>
    <t>782-84-4228</t>
  </si>
  <si>
    <t xml:space="preserve">Deivis Adrianza </t>
  </si>
  <si>
    <t>Neil Vergara</t>
  </si>
  <si>
    <t>Liliana Diaz sanchez</t>
  </si>
  <si>
    <t>(801) 815-9660</t>
  </si>
  <si>
    <t>062-47-4507</t>
  </si>
  <si>
    <t>Orleskys Curiel Arteaga</t>
  </si>
  <si>
    <t>Yes.</t>
  </si>
  <si>
    <t>Ibrain Queipo</t>
  </si>
  <si>
    <t>.002-93-5976</t>
  </si>
  <si>
    <t>Deyanir Pereyra</t>
  </si>
  <si>
    <t>685-88-0682</t>
  </si>
  <si>
    <t>Maldonado Dickerson</t>
  </si>
  <si>
    <t>773-26-0715</t>
  </si>
  <si>
    <t>Sorely Molleja</t>
  </si>
  <si>
    <t>844-07-4691</t>
  </si>
  <si>
    <t>Yudetzi Medina</t>
  </si>
  <si>
    <t>718-38-8528</t>
  </si>
  <si>
    <t>Pedro Salazar</t>
  </si>
  <si>
    <t>890-46-8432</t>
  </si>
  <si>
    <t>Llonario Prado</t>
  </si>
  <si>
    <t>532-89-7571</t>
  </si>
  <si>
    <t>Oneida Prado</t>
  </si>
  <si>
    <t>407 946-3972</t>
  </si>
  <si>
    <t>Carlos Padilla</t>
  </si>
  <si>
    <t>(385) 588-4588</t>
  </si>
  <si>
    <t>Carmen Alicia Torres</t>
  </si>
  <si>
    <t>Sandra Obando</t>
  </si>
  <si>
    <t>783-64-9091</t>
  </si>
  <si>
    <t>Andrea Tirado</t>
  </si>
  <si>
    <t>Anderlis Sperozo</t>
  </si>
  <si>
    <t>863-01-0330</t>
  </si>
  <si>
    <t>Dagoberto Blanco</t>
  </si>
  <si>
    <t>Wednesday 12/17/25 2pm</t>
  </si>
  <si>
    <t>841-87-2278</t>
  </si>
  <si>
    <t>Denisia Gutierrez</t>
  </si>
  <si>
    <t>193-91-1893</t>
  </si>
  <si>
    <t>Edwuard Briceno</t>
  </si>
  <si>
    <t>873-37-7678</t>
  </si>
  <si>
    <t>Abner Varela</t>
  </si>
  <si>
    <t>057-77-4159</t>
  </si>
  <si>
    <t>Hector Rodas</t>
  </si>
  <si>
    <t>Maria L Perez</t>
  </si>
  <si>
    <t xml:space="preserve">Sendy Miranda </t>
  </si>
  <si>
    <t>Marina Mazariego</t>
  </si>
  <si>
    <t>Teresa Verónica Quiroz Calderon</t>
  </si>
  <si>
    <t>125-15-3175</t>
  </si>
  <si>
    <t xml:space="preserve">Yolanda Rodas </t>
  </si>
  <si>
    <t>193-59-9138</t>
  </si>
  <si>
    <t>Yanis Mieles</t>
  </si>
  <si>
    <t>738-23-8271</t>
  </si>
  <si>
    <t>Kelly Navarro</t>
  </si>
  <si>
    <t>075-33-6770</t>
  </si>
  <si>
    <t xml:space="preserve">Juan Carreno </t>
  </si>
  <si>
    <t xml:space="preserve">Willy Aviles </t>
  </si>
  <si>
    <t>Sara Rincon</t>
  </si>
  <si>
    <t>Carolina Pirona</t>
  </si>
  <si>
    <t>Nilce Urbina Sanchez</t>
  </si>
  <si>
    <t xml:space="preserve">Antonella Brizuela </t>
  </si>
  <si>
    <t>848-93-6081</t>
  </si>
  <si>
    <t>Roxibel Parra</t>
  </si>
  <si>
    <t>Irinea Bazan</t>
  </si>
  <si>
    <t>385-487-3642</t>
  </si>
  <si>
    <t>Marlyn obregon maldonado</t>
  </si>
  <si>
    <t>Thursday 12/18/25 2pm</t>
  </si>
  <si>
    <t>529-35-3959</t>
  </si>
  <si>
    <t>Kelly Willmore</t>
  </si>
  <si>
    <t>801-666-0116</t>
  </si>
  <si>
    <t>.273-19-0240</t>
  </si>
  <si>
    <t>Abdulkadir Mohamed Amin</t>
  </si>
  <si>
    <t>X backup ph.3853949669</t>
  </si>
  <si>
    <t xml:space="preserve">Osmar Arias </t>
  </si>
  <si>
    <t>818-09-9262</t>
  </si>
  <si>
    <t xml:space="preserve">Valerie Fernandez </t>
  </si>
  <si>
    <t>X Text her about day shift</t>
  </si>
  <si>
    <t>502-06-1542</t>
  </si>
  <si>
    <t>Eric Smith</t>
  </si>
  <si>
    <t>Bad BG</t>
  </si>
  <si>
    <t>863-52-6502</t>
  </si>
  <si>
    <t>.368-89-7049</t>
  </si>
  <si>
    <t>Askulu Mwarabu</t>
  </si>
  <si>
    <t xml:space="preserve">Ashay Malek </t>
  </si>
  <si>
    <t>X Bad BG</t>
  </si>
  <si>
    <t>Jose Rodriguez</t>
  </si>
  <si>
    <t>Did not speak english</t>
  </si>
  <si>
    <t xml:space="preserve">Luis Romero </t>
  </si>
  <si>
    <t>Text about openings</t>
  </si>
  <si>
    <t>Cecila Cereceres</t>
  </si>
  <si>
    <t xml:space="preserve">HB </t>
  </si>
  <si>
    <t>586-17-5760</t>
  </si>
  <si>
    <t>Kenye Obed</t>
  </si>
  <si>
    <t>Maritza Espinoza Sanchez</t>
  </si>
  <si>
    <t>646-52-1589</t>
  </si>
  <si>
    <t>Danyelle Rowley</t>
  </si>
  <si>
    <t>Carlos Caldera</t>
  </si>
  <si>
    <t>646-86-2004</t>
  </si>
  <si>
    <t>Clare Vernon</t>
  </si>
  <si>
    <t>385-615-3479</t>
  </si>
  <si>
    <t>.724-63-9874</t>
  </si>
  <si>
    <t>Endrina Cueto</t>
  </si>
  <si>
    <t>385-414-5087</t>
  </si>
  <si>
    <t>Does not speak English</t>
  </si>
  <si>
    <t xml:space="preserve">Isaac Lugo </t>
  </si>
  <si>
    <t>Does not speak English- uploaded</t>
  </si>
  <si>
    <t>Angel Morales</t>
  </si>
  <si>
    <t xml:space="preserve">Does not speak or understand english </t>
  </si>
  <si>
    <t>Marvelys Cortez</t>
  </si>
  <si>
    <t>Alberto Garcia</t>
  </si>
  <si>
    <t>Shaibu Mapila</t>
  </si>
  <si>
    <t>Tuesday 12/23/25 2pm</t>
  </si>
  <si>
    <t>786-27-0389</t>
  </si>
  <si>
    <t>Luis Leon Gordones</t>
  </si>
  <si>
    <t>142-55-4371</t>
  </si>
  <si>
    <t>Victoria Rueda</t>
  </si>
  <si>
    <t>675-66-5781</t>
  </si>
  <si>
    <t>Maribel Valencia</t>
  </si>
  <si>
    <t>858-42-0624</t>
  </si>
  <si>
    <t>Alonso Vallina</t>
  </si>
  <si>
    <t>684-99-6776</t>
  </si>
  <si>
    <t>Anyelina Corapse</t>
  </si>
  <si>
    <t>681-39-0725</t>
  </si>
  <si>
    <t>Brianmar Cadenas</t>
  </si>
  <si>
    <t>694-64-2951</t>
  </si>
  <si>
    <t>Carlos Herrera</t>
  </si>
  <si>
    <t>701-70-9258</t>
  </si>
  <si>
    <t>Gustavo Flores</t>
  </si>
  <si>
    <t>385-547-6167</t>
  </si>
  <si>
    <t>866-82-7238</t>
  </si>
  <si>
    <t>Yrlena Lopez</t>
  </si>
  <si>
    <t>496-35-9879</t>
  </si>
  <si>
    <t>Yordis Colemaneras</t>
  </si>
  <si>
    <t>+1 801 301 3635</t>
  </si>
  <si>
    <t>731-23-5720</t>
  </si>
  <si>
    <t>Ydania Garcia</t>
  </si>
  <si>
    <t>rescheduled - came in late</t>
  </si>
  <si>
    <t>016-31-8115</t>
  </si>
  <si>
    <t>María Brea</t>
  </si>
  <si>
    <t>331-19-1579</t>
  </si>
  <si>
    <t>Ronis Barrios</t>
  </si>
  <si>
    <t>044-51-7090</t>
  </si>
  <si>
    <t>Francisco Parada</t>
  </si>
  <si>
    <t>115-71-9359</t>
  </si>
  <si>
    <t>Ariadna Quiroga</t>
  </si>
  <si>
    <t>323-43-9042</t>
  </si>
  <si>
    <t>Ibrahin Martinez</t>
  </si>
  <si>
    <t>833-89-9438</t>
  </si>
  <si>
    <t xml:space="preserve">Diego Martinez </t>
  </si>
  <si>
    <t xml:space="preserve">X </t>
  </si>
  <si>
    <t>860-73-5333</t>
  </si>
  <si>
    <t>Yamile Quintero</t>
  </si>
  <si>
    <t>794-71-7076</t>
  </si>
  <si>
    <t>Martha Rosero</t>
  </si>
  <si>
    <t>Monday 12/29/25 2pm</t>
  </si>
  <si>
    <t>274-19-5290</t>
  </si>
  <si>
    <t>646-90-3306</t>
  </si>
  <si>
    <t>Oswaldo Real</t>
  </si>
  <si>
    <t>801 502 0160</t>
  </si>
  <si>
    <t>X Emailed for an opening</t>
  </si>
  <si>
    <t>647-82-4316</t>
  </si>
  <si>
    <t>Patience Gonzales</t>
  </si>
  <si>
    <t>Maombi Lachere</t>
  </si>
  <si>
    <t>Marylna Lomiga</t>
  </si>
  <si>
    <t>575-61-4877</t>
  </si>
  <si>
    <t>Nephi Amasio</t>
  </si>
  <si>
    <t>(385) 242-1534</t>
  </si>
  <si>
    <t xml:space="preserve">Jose Benavides </t>
  </si>
  <si>
    <t>528-85-8861</t>
  </si>
  <si>
    <t>Jacob Williams</t>
  </si>
  <si>
    <t>X Cant afford shoes</t>
  </si>
  <si>
    <t>Dayann Castro</t>
  </si>
  <si>
    <t xml:space="preserve">Danna Chinchilla </t>
  </si>
  <si>
    <t>888-18-3185</t>
  </si>
  <si>
    <t>Diana Moran</t>
  </si>
  <si>
    <t>623-72-1846</t>
  </si>
  <si>
    <t>Gabriela Brito</t>
  </si>
  <si>
    <t>647-48-2184</t>
  </si>
  <si>
    <t>David Tengono</t>
  </si>
  <si>
    <t>646-96-7092</t>
  </si>
  <si>
    <t>Kayla Hernandez</t>
  </si>
  <si>
    <t>385 254-2480</t>
  </si>
  <si>
    <t>103-94-9179</t>
  </si>
  <si>
    <t>Michael Sepulveda</t>
  </si>
  <si>
    <t>801 450-9504</t>
  </si>
  <si>
    <t>X Dont offer</t>
  </si>
  <si>
    <t>Liliana Cruz</t>
  </si>
  <si>
    <t>Tuesday 12/30/25 2pm</t>
  </si>
  <si>
    <t>049-79-9537</t>
  </si>
  <si>
    <t xml:space="preserve">Omar Araujo </t>
  </si>
  <si>
    <t>(331) 901-8167</t>
  </si>
  <si>
    <t>111-63-7096</t>
  </si>
  <si>
    <t xml:space="preserve">Allison Silva </t>
  </si>
  <si>
    <t>700-65-6448</t>
  </si>
  <si>
    <t>Ender Fernandez</t>
  </si>
  <si>
    <t>329-47-7905</t>
  </si>
  <si>
    <t>Areana Calderon</t>
  </si>
  <si>
    <t>708-25-7815</t>
  </si>
  <si>
    <t>Yudith Bastidas</t>
  </si>
  <si>
    <t>Alexandra del pilar</t>
  </si>
  <si>
    <t>Isacni Gonzalez</t>
  </si>
  <si>
    <t>793-96-9200</t>
  </si>
  <si>
    <t>Omar Rey</t>
  </si>
  <si>
    <t>851-27-9742</t>
  </si>
  <si>
    <t>Camila Andrade</t>
  </si>
  <si>
    <t>385-490-9693</t>
  </si>
  <si>
    <t>421-91-0316</t>
  </si>
  <si>
    <t>Yelitza Soto</t>
  </si>
  <si>
    <t>303-95-8751</t>
  </si>
  <si>
    <t>Marlene Rodriguez</t>
  </si>
  <si>
    <t>787-93-4634</t>
  </si>
  <si>
    <t>Jose Contreras</t>
  </si>
  <si>
    <t>Ayelema Giorno De Benavides</t>
  </si>
  <si>
    <t>204-17-3086</t>
  </si>
  <si>
    <t>Irsis Castillo</t>
  </si>
  <si>
    <t>Carlos Perez</t>
  </si>
  <si>
    <t>Eversis Urdabeta</t>
  </si>
  <si>
    <t xml:space="preserve">Lorena Astucuri </t>
  </si>
  <si>
    <t xml:space="preserve">rescheduled </t>
  </si>
  <si>
    <t>came in 15 mins late</t>
  </si>
  <si>
    <t>465-55-1845</t>
  </si>
  <si>
    <t>Juan Navarro</t>
  </si>
  <si>
    <t>028-02-0117</t>
  </si>
  <si>
    <t xml:space="preserve">Scarle Teran </t>
  </si>
  <si>
    <t xml:space="preserve">Marileny Matheus </t>
  </si>
  <si>
    <t>136-41-1000</t>
  </si>
  <si>
    <t>Bessy More</t>
  </si>
  <si>
    <t>Tuesday 01/06/26 2pm</t>
  </si>
  <si>
    <t>645-35-1243</t>
  </si>
  <si>
    <t>Jhonatan Molina</t>
  </si>
  <si>
    <t>Texted to ask if still interested  - If no response she will be removed 04/20</t>
  </si>
  <si>
    <t>Jaskesday Gomez</t>
  </si>
  <si>
    <t>Texted to ask if still interested If no response she will be removed 04/20</t>
  </si>
  <si>
    <t>796-75-5224</t>
  </si>
  <si>
    <t>Bleidys Ramirez</t>
  </si>
  <si>
    <t>767-31-5647</t>
  </si>
  <si>
    <t xml:space="preserve">Victor Advincula </t>
  </si>
  <si>
    <t>325-83-8995</t>
  </si>
  <si>
    <t>Anastasia Palmar</t>
  </si>
  <si>
    <t>033-27-1281</t>
  </si>
  <si>
    <t>Oleidis Hernandez</t>
  </si>
  <si>
    <t>864-71-8201</t>
  </si>
  <si>
    <t>Darlimar Perez</t>
  </si>
  <si>
    <t>156-51-0154</t>
  </si>
  <si>
    <t>Yorly Rivera</t>
  </si>
  <si>
    <t>785-54-6876</t>
  </si>
  <si>
    <t>Maria Ortega</t>
  </si>
  <si>
    <t>Wednesday 01/07/26 @ 2pm</t>
  </si>
  <si>
    <t>719-88-4943</t>
  </si>
  <si>
    <t xml:space="preserve">Kerfin Dein </t>
  </si>
  <si>
    <t>Aaron Allred</t>
  </si>
  <si>
    <t>602 738 3224</t>
  </si>
  <si>
    <t>364-99-9627</t>
  </si>
  <si>
    <t xml:space="preserve">Brilith Valero </t>
  </si>
  <si>
    <t>(385) 427-9533</t>
  </si>
  <si>
    <t>529-73-2967</t>
  </si>
  <si>
    <t>Brad Henrie</t>
  </si>
  <si>
    <t xml:space="preserve">Jose Mendoza </t>
  </si>
  <si>
    <t>786-82-5256</t>
  </si>
  <si>
    <t>Lizbeth Galino</t>
  </si>
  <si>
    <t>385-424-3461</t>
  </si>
  <si>
    <t>646-14-6959</t>
  </si>
  <si>
    <t xml:space="preserve">Michael Peterson </t>
  </si>
  <si>
    <t>801 793 7368</t>
  </si>
  <si>
    <t xml:space="preserve">BG DOES NOT QUALIFY - HE HAS BEEN NOTIFIED </t>
  </si>
  <si>
    <t>529-91-1850</t>
  </si>
  <si>
    <t>Adrienne Kemple</t>
  </si>
  <si>
    <t>571-97-6274</t>
  </si>
  <si>
    <t>Elizabeth Ontiveros</t>
  </si>
  <si>
    <t>529-25-8742</t>
  </si>
  <si>
    <t xml:space="preserve">Lisa Allen </t>
  </si>
  <si>
    <t xml:space="preserve">Valeria Sandoval </t>
  </si>
  <si>
    <t>646-96-3174</t>
  </si>
  <si>
    <t>Samantha Jimenes</t>
  </si>
  <si>
    <t>Mario Rojas</t>
  </si>
  <si>
    <t>Lisa P Allen</t>
  </si>
  <si>
    <t>646-86-0422</t>
  </si>
  <si>
    <t>Alex Neri</t>
  </si>
  <si>
    <t>Reschedued for 1/20</t>
  </si>
  <si>
    <t>711-74-2499</t>
  </si>
  <si>
    <t>Jonathan Jaimes</t>
  </si>
  <si>
    <t>143-25-8086</t>
  </si>
  <si>
    <t>Alfredo Ruiz</t>
  </si>
  <si>
    <t>426-83-0633</t>
  </si>
  <si>
    <t>Nathan Johnson</t>
  </si>
  <si>
    <t>Reschedued for 1/14</t>
  </si>
  <si>
    <t>528-19-7254</t>
  </si>
  <si>
    <t>Jessica Woolman</t>
  </si>
  <si>
    <t>Thursday 01/08/26 2pm</t>
  </si>
  <si>
    <t xml:space="preserve">Gabriela Reyes </t>
  </si>
  <si>
    <t xml:space="preserve">Ana Carvallo </t>
  </si>
  <si>
    <t>Wilmer Reyes</t>
  </si>
  <si>
    <t>829-51-6167</t>
  </si>
  <si>
    <t>708-78-1160</t>
  </si>
  <si>
    <t>Manuel Lemuz</t>
  </si>
  <si>
    <t>Rosmary Lemus</t>
  </si>
  <si>
    <t>628-75-0245</t>
  </si>
  <si>
    <t>Jesus Reyes</t>
  </si>
  <si>
    <t>Maria Marin Orozco</t>
  </si>
  <si>
    <t>Evelin De Jesus Ochoa</t>
  </si>
  <si>
    <t xml:space="preserve">Patricia Avila </t>
  </si>
  <si>
    <t>Gildardo Guzman</t>
  </si>
  <si>
    <t>Miriam Pimentel</t>
  </si>
  <si>
    <t>378-97-2019</t>
  </si>
  <si>
    <t>Manuel Mujica</t>
  </si>
  <si>
    <t>687-97-9869</t>
  </si>
  <si>
    <t xml:space="preserve">Luis Torres </t>
  </si>
  <si>
    <t>801-301-2030</t>
  </si>
  <si>
    <t>Came in for orientation on 08/07</t>
  </si>
  <si>
    <t>448-83-8466</t>
  </si>
  <si>
    <t>Yoalis Bravo</t>
  </si>
  <si>
    <t>382-49-7625</t>
  </si>
  <si>
    <t xml:space="preserve">Simon Sanchez </t>
  </si>
  <si>
    <t>084-19-2671</t>
  </si>
  <si>
    <t>Fanny Medina</t>
  </si>
  <si>
    <t>209-53-3296</t>
  </si>
  <si>
    <t>Jose Campos Perez</t>
  </si>
  <si>
    <t>702-39-5958</t>
  </si>
  <si>
    <t>William Huancahuari</t>
  </si>
  <si>
    <t>Wilmer Hernandez</t>
  </si>
  <si>
    <t>Luis Hernandez</t>
  </si>
  <si>
    <t>Paula Villadiego</t>
  </si>
  <si>
    <t>072-93-5306</t>
  </si>
  <si>
    <t>Nestor Mendez</t>
  </si>
  <si>
    <t>Tuesday 01/13/26 2pm</t>
  </si>
  <si>
    <t>679-44-3178</t>
  </si>
  <si>
    <t>Eladio Orta</t>
  </si>
  <si>
    <t>Jean Abreu</t>
  </si>
  <si>
    <t xml:space="preserve">Taina Villavicencio </t>
  </si>
  <si>
    <t xml:space="preserve"> Lady Velasquez </t>
  </si>
  <si>
    <t>Needs to reschedule came in 6 mins late</t>
  </si>
  <si>
    <t xml:space="preserve">Veronica Pineda </t>
  </si>
  <si>
    <t>Leo Sarango</t>
  </si>
  <si>
    <t>703-59-6122</t>
  </si>
  <si>
    <t>Elier Escandela</t>
  </si>
  <si>
    <t>302-87-3284</t>
  </si>
  <si>
    <t>Eliana Roman</t>
  </si>
  <si>
    <t xml:space="preserve">Luis Blanco </t>
  </si>
  <si>
    <t>153-47-9844</t>
  </si>
  <si>
    <t>Fernando Leal</t>
  </si>
  <si>
    <t>846-55-1106</t>
  </si>
  <si>
    <t>Jesus A Leal</t>
  </si>
  <si>
    <t>828-09-1945</t>
  </si>
  <si>
    <t xml:space="preserve">Jessica Veronica </t>
  </si>
  <si>
    <t>Jonathan Castro</t>
  </si>
  <si>
    <t>Jeraldith Gualdron</t>
  </si>
  <si>
    <t>Soccorro Cota</t>
  </si>
  <si>
    <t xml:space="preserve">Yorlly Carela </t>
  </si>
  <si>
    <t>Needs to reschedule came in 3 mins late</t>
  </si>
  <si>
    <t xml:space="preserve">Leolena Wendy Astucuri </t>
  </si>
  <si>
    <t>Hector Garcia</t>
  </si>
  <si>
    <t>Dessibeth Fuyenmayor</t>
  </si>
  <si>
    <t>661-77-3292</t>
  </si>
  <si>
    <t>LeticiaLGuillen</t>
  </si>
  <si>
    <t>101-77-3821</t>
  </si>
  <si>
    <t>Marcela Ruiz</t>
  </si>
  <si>
    <t>086-45-0764</t>
  </si>
  <si>
    <t>Jully Espinoza</t>
  </si>
  <si>
    <t>041-25-5184</t>
  </si>
  <si>
    <t>Victoria Lopez</t>
  </si>
  <si>
    <t>Carol Loaiza</t>
  </si>
  <si>
    <t>Samir Moron Hernandez</t>
  </si>
  <si>
    <t>385-588-9898</t>
  </si>
  <si>
    <t>Wednesday 01/14/26 @ 1pm</t>
  </si>
  <si>
    <t>Gerlhian Pacheco</t>
  </si>
  <si>
    <t>593-96-3168</t>
  </si>
  <si>
    <t xml:space="preserve">Luiz Nacarato </t>
  </si>
  <si>
    <t>320-65-4509</t>
  </si>
  <si>
    <t>Victor Lamas</t>
  </si>
  <si>
    <t>Esmeralda Martinez</t>
  </si>
  <si>
    <t>656-96-9343</t>
  </si>
  <si>
    <t>Maria A Bernal</t>
  </si>
  <si>
    <t>(765) 603-1121</t>
  </si>
  <si>
    <t>William Workman</t>
  </si>
  <si>
    <t>5 mins late</t>
  </si>
  <si>
    <t>Isela Silva Ruiz</t>
  </si>
  <si>
    <t>801-833-9715</t>
  </si>
  <si>
    <t xml:space="preserve">Jessica Nava </t>
  </si>
  <si>
    <t xml:space="preserve">Marlyna Lomiga </t>
  </si>
  <si>
    <t xml:space="preserve">Kayla Tusi </t>
  </si>
  <si>
    <t>Elizabeth Vazquez Garcia</t>
  </si>
  <si>
    <t>059-992-629</t>
  </si>
  <si>
    <t>Mary Teran</t>
  </si>
  <si>
    <t>12 mins late</t>
  </si>
  <si>
    <t>787-04-0997</t>
  </si>
  <si>
    <t>Carlos Rondon</t>
  </si>
  <si>
    <t xml:space="preserve">Joshua Bryd </t>
  </si>
  <si>
    <t>moved to spanish orientation for 01/15/26</t>
  </si>
  <si>
    <t>789-10-4794</t>
  </si>
  <si>
    <t>Lixander Rodriguez</t>
  </si>
  <si>
    <t>759-67-9082</t>
  </si>
  <si>
    <t>Alejandro Lugo</t>
  </si>
  <si>
    <t xml:space="preserve">Sergio Arellano </t>
  </si>
  <si>
    <t>Yennifer Uribe</t>
  </si>
  <si>
    <t xml:space="preserve">Aleksandr Podorov </t>
  </si>
  <si>
    <t>X  Intersted in QC inspector</t>
  </si>
  <si>
    <t xml:space="preserve">Tresiah adkins </t>
  </si>
  <si>
    <t>+1 480 475-9447</t>
  </si>
  <si>
    <t>Kyle Drenckhahn</t>
  </si>
  <si>
    <t>612 750-7575</t>
  </si>
  <si>
    <t>Thursday 01/15/26 @ 3pm</t>
  </si>
  <si>
    <t>423-71-5274</t>
  </si>
  <si>
    <t>Maria Heredia</t>
  </si>
  <si>
    <t>Olga Guevara Erazo</t>
  </si>
  <si>
    <t>208-745-4253</t>
  </si>
  <si>
    <t>Diego Gutierrez</t>
  </si>
  <si>
    <t xml:space="preserve">added for 02/09/2026 - wants C shift </t>
  </si>
  <si>
    <t>867-13-4163</t>
  </si>
  <si>
    <t>Blanca Semprun</t>
  </si>
  <si>
    <t>882-80-8721</t>
  </si>
  <si>
    <t>Marlin Canelon</t>
  </si>
  <si>
    <t xml:space="preserve">X C Shift </t>
  </si>
  <si>
    <t>803-81-6869</t>
  </si>
  <si>
    <t>Ricardo Romero</t>
  </si>
  <si>
    <t>004-25-4985</t>
  </si>
  <si>
    <t>Robin Miquilena</t>
  </si>
  <si>
    <t>652-08-4953</t>
  </si>
  <si>
    <t>Cristhian Forero</t>
  </si>
  <si>
    <t xml:space="preserve">Nubia E Venta Florez </t>
  </si>
  <si>
    <t>Needs to reschedule came in 11 mins late</t>
  </si>
  <si>
    <t>752-74-5611</t>
  </si>
  <si>
    <t>Wilson Macea</t>
  </si>
  <si>
    <t>108-59-7980</t>
  </si>
  <si>
    <t>Yesenia Garcia</t>
  </si>
  <si>
    <t>834-79-4856</t>
  </si>
  <si>
    <t>Carlos Moya</t>
  </si>
  <si>
    <t>Oneida Yampuezan</t>
  </si>
  <si>
    <t>800-51-2306</t>
  </si>
  <si>
    <t>Carla Gabriela Flores</t>
  </si>
  <si>
    <t>X added for 2.5.26</t>
  </si>
  <si>
    <t>206-19-9053</t>
  </si>
  <si>
    <t>744-87-4408</t>
  </si>
  <si>
    <t>Jose Cardozo</t>
  </si>
  <si>
    <t>755-90-9943</t>
  </si>
  <si>
    <t>Geraldine Bracho</t>
  </si>
  <si>
    <t>Darly Petit</t>
  </si>
  <si>
    <t>added for 02/09/2026</t>
  </si>
  <si>
    <t>Juan Chrinios</t>
  </si>
  <si>
    <t>Pedro Meza</t>
  </si>
  <si>
    <t>656-82-2422</t>
  </si>
  <si>
    <t>Betzaida henriquez</t>
  </si>
  <si>
    <t>Mario Fernandez</t>
  </si>
  <si>
    <t>Luis Ruiz</t>
  </si>
  <si>
    <t xml:space="preserve">Jose Ferrer </t>
  </si>
  <si>
    <t>Rony Infante</t>
  </si>
  <si>
    <t>María Ferrer</t>
  </si>
  <si>
    <t>Tuesday 01/20/26 @ 3pm</t>
  </si>
  <si>
    <t>Virmania Moreira</t>
  </si>
  <si>
    <t>Yanet Leyva</t>
  </si>
  <si>
    <t>added for 02/12/2026</t>
  </si>
  <si>
    <t>Yenly Aguila</t>
  </si>
  <si>
    <t>385-343-3793</t>
  </si>
  <si>
    <t>Maria Villegas</t>
  </si>
  <si>
    <t xml:space="preserve">Christine Ruiz Vargas </t>
  </si>
  <si>
    <t>125-49-9271</t>
  </si>
  <si>
    <t>Gledys Camacho</t>
  </si>
  <si>
    <t>Windarly Briceno</t>
  </si>
  <si>
    <t>Yolimar Montenegro</t>
  </si>
  <si>
    <t>841-37-6590</t>
  </si>
  <si>
    <t>Deyby Jurado</t>
  </si>
  <si>
    <t>873-64-6111</t>
  </si>
  <si>
    <t>MariaC Perez</t>
  </si>
  <si>
    <t>Sara Lopez</t>
  </si>
  <si>
    <t>Yordis Colmenarez</t>
  </si>
  <si>
    <t>801 301 3635</t>
  </si>
  <si>
    <t>731-43-2348</t>
  </si>
  <si>
    <t>Daniela Romo</t>
  </si>
  <si>
    <t>Marialex Parajao</t>
  </si>
  <si>
    <t xml:space="preserve">Maria Ayala </t>
  </si>
  <si>
    <t>Leydi Gonzalez</t>
  </si>
  <si>
    <t>Yolanda Gordon</t>
  </si>
  <si>
    <t>Dora Gonzalez</t>
  </si>
  <si>
    <t>829-37-9026</t>
  </si>
  <si>
    <t xml:space="preserve">Marisol Reyes </t>
  </si>
  <si>
    <t xml:space="preserve">Luisa Belloso </t>
  </si>
  <si>
    <t>Maria Toyo</t>
  </si>
  <si>
    <t>801-13-2197</t>
  </si>
  <si>
    <t xml:space="preserve">Leidi Lauri Morales </t>
  </si>
  <si>
    <t>385-266-9446</t>
  </si>
  <si>
    <t>Wednesday 01/21/26 @ 3pm</t>
  </si>
  <si>
    <t>Martha Moncada</t>
  </si>
  <si>
    <t>385.512.9817</t>
  </si>
  <si>
    <t>819-45-1235</t>
  </si>
  <si>
    <t>Douglianis Castillo</t>
  </si>
  <si>
    <t>897-80-9158</t>
  </si>
  <si>
    <t>Marisol Castaneda</t>
  </si>
  <si>
    <t>682-61-9677</t>
  </si>
  <si>
    <t>Greyci Leal</t>
  </si>
  <si>
    <t>001-73-4562</t>
  </si>
  <si>
    <t>Luis Portillo Martinez</t>
  </si>
  <si>
    <t>801 205 0972</t>
  </si>
  <si>
    <t>Raul Sarmiento</t>
  </si>
  <si>
    <t>833-64-1710</t>
  </si>
  <si>
    <t>Esther Rodriguez</t>
  </si>
  <si>
    <t>201-814-5701</t>
  </si>
  <si>
    <t>514-81-1591</t>
  </si>
  <si>
    <t xml:space="preserve">Yulibeth Parra </t>
  </si>
  <si>
    <t>846-77-3813</t>
  </si>
  <si>
    <t>Nathalia Blanca</t>
  </si>
  <si>
    <t xml:space="preserve">Deysi Rivera Cardena </t>
  </si>
  <si>
    <t>X Has 80% English</t>
  </si>
  <si>
    <t xml:space="preserve">Denise Pardon </t>
  </si>
  <si>
    <t>201-04-5295</t>
  </si>
  <si>
    <t>Martin Bello</t>
  </si>
  <si>
    <t>Yeraldin Rojas</t>
  </si>
  <si>
    <t>646-31-6212</t>
  </si>
  <si>
    <t>Rosa Parra</t>
  </si>
  <si>
    <t>740-57-3747</t>
  </si>
  <si>
    <t>475-79-7143</t>
  </si>
  <si>
    <t xml:space="preserve">Esthefany Valera </t>
  </si>
  <si>
    <t>697-61-7783</t>
  </si>
  <si>
    <t>Jhoner Fuenmayour</t>
  </si>
  <si>
    <t>129-51-2247</t>
  </si>
  <si>
    <t xml:space="preserve">
8015094468</t>
  </si>
  <si>
    <t>792-53-3174</t>
  </si>
  <si>
    <t>Jhojanna Montilla</t>
  </si>
  <si>
    <t>108-29-1212</t>
  </si>
  <si>
    <t>Yenith Valero</t>
  </si>
  <si>
    <t>841-89-2574</t>
  </si>
  <si>
    <t>Janmary Peraza</t>
  </si>
  <si>
    <t>775-03-9589</t>
  </si>
  <si>
    <t>Marniet Alvarez</t>
  </si>
  <si>
    <t>Thursday 01/22/26 @ 1pm</t>
  </si>
  <si>
    <t>Jolynn Arnold</t>
  </si>
  <si>
    <t>CherMSoe</t>
  </si>
  <si>
    <t>MoorAung</t>
  </si>
  <si>
    <t>Javier Rodriguez</t>
  </si>
  <si>
    <t>Philip White</t>
  </si>
  <si>
    <t>Ahmed Aden</t>
  </si>
  <si>
    <t>Ines Paez</t>
  </si>
  <si>
    <t>647-44-8718</t>
  </si>
  <si>
    <t>Sergio Ortiz</t>
  </si>
  <si>
    <t>616-17-7858</t>
  </si>
  <si>
    <t>Zephaniah Mahoni</t>
  </si>
  <si>
    <t>601-64-4867</t>
  </si>
  <si>
    <t>Heather Yazzie</t>
  </si>
  <si>
    <t>529-99-8340</t>
  </si>
  <si>
    <t>Kyle Smith</t>
  </si>
  <si>
    <t>647-88-1575</t>
  </si>
  <si>
    <t>Christopher Dominguez</t>
  </si>
  <si>
    <t>Marlyna Lomiga</t>
  </si>
  <si>
    <t>Kayla Tusi</t>
  </si>
  <si>
    <t>109-39-2569</t>
  </si>
  <si>
    <t>Isa Alvarez</t>
  </si>
  <si>
    <t>+1 385 977 9660</t>
  </si>
  <si>
    <t>615-47-9381</t>
  </si>
  <si>
    <t>David Chang</t>
  </si>
  <si>
    <t xml:space="preserve">Antonela Ortega </t>
  </si>
  <si>
    <t>090-33-1439</t>
  </si>
  <si>
    <t>Francisco Melendez Lopez</t>
  </si>
  <si>
    <t>801-301-8376</t>
  </si>
  <si>
    <t>Referred by supervisor - Sanel Kudic</t>
  </si>
  <si>
    <t>Tuesday 01/27/26 @ 3pm</t>
  </si>
  <si>
    <t xml:space="preserve">Viviana Leal </t>
  </si>
  <si>
    <t>Greeni Moreno</t>
  </si>
  <si>
    <t>Joe Porras</t>
  </si>
  <si>
    <t xml:space="preserve">Lucha Poma </t>
  </si>
  <si>
    <t>Maryelis Ocando Leal</t>
  </si>
  <si>
    <t>Ana Garcia</t>
  </si>
  <si>
    <t>346 4410165</t>
  </si>
  <si>
    <t>Scarlett Nava</t>
  </si>
  <si>
    <t>Nicolth Solorzano</t>
  </si>
  <si>
    <t>Karla Yanez</t>
  </si>
  <si>
    <t>Luz Duque</t>
  </si>
  <si>
    <t>Jose Guerrero</t>
  </si>
  <si>
    <t>(385) 482-7600</t>
  </si>
  <si>
    <t>Anthony Madrigal</t>
  </si>
  <si>
    <t>Pedro Barrera</t>
  </si>
  <si>
    <t>718-45-4093</t>
  </si>
  <si>
    <t>Sailys Gonzalez</t>
  </si>
  <si>
    <t>Nidia Rodriguez</t>
  </si>
  <si>
    <t>Josevit Alvarez</t>
  </si>
  <si>
    <t>Andreina Sanoja</t>
  </si>
  <si>
    <t>Anirio Torres</t>
  </si>
  <si>
    <t>762-89-4475</t>
  </si>
  <si>
    <t>Victor Huayton reyes</t>
  </si>
  <si>
    <t>Wednesday 01/28/26 @ 1pm</t>
  </si>
  <si>
    <t>DO NOT ADD EXTRA ROWS</t>
  </si>
  <si>
    <t>Hector Brito</t>
  </si>
  <si>
    <t xml:space="preserve">Lizbeth Glalindo </t>
  </si>
  <si>
    <t>Rachel Leuta</t>
  </si>
  <si>
    <t>Josiane Cioli</t>
  </si>
  <si>
    <t xml:space="preserve">Maria Garcia </t>
  </si>
  <si>
    <t>(385) 606-4499</t>
  </si>
  <si>
    <t>Hudayfah Samuelson</t>
  </si>
  <si>
    <t xml:space="preserve">Jenny Espiritu </t>
  </si>
  <si>
    <t>X Text for opening</t>
  </si>
  <si>
    <t>Maricela Rubio</t>
  </si>
  <si>
    <t>598-98-7062</t>
  </si>
  <si>
    <t>Sione Lavaka</t>
  </si>
  <si>
    <t>Grace Kayesu</t>
  </si>
  <si>
    <t>114-96-7385</t>
  </si>
  <si>
    <t>Angel Jimenez</t>
  </si>
  <si>
    <t>Jose Duran</t>
  </si>
  <si>
    <t>Min Htway</t>
  </si>
  <si>
    <t>Jhoyervis Rodriguez</t>
  </si>
  <si>
    <t>Amalia DeAntonis</t>
  </si>
  <si>
    <t>Kyaw Nyen</t>
  </si>
  <si>
    <t>Thrusday 01/29/26 @ 3pm</t>
  </si>
  <si>
    <t>Available to start asap</t>
  </si>
  <si>
    <t>Diego Montoya</t>
  </si>
  <si>
    <t>Noel Tovar</t>
  </si>
  <si>
    <t>Leonardo Urango</t>
  </si>
  <si>
    <t>Maicquelis Rodriguez</t>
  </si>
  <si>
    <t>Jonder Morillo</t>
  </si>
  <si>
    <t xml:space="preserve">Kevin Fula </t>
  </si>
  <si>
    <t>Freddy Quevedo</t>
  </si>
  <si>
    <t>Milagros Bastardo</t>
  </si>
  <si>
    <t>Luis gordones</t>
  </si>
  <si>
    <t>Antonio Rosas</t>
  </si>
  <si>
    <t>Angeles Larreal</t>
  </si>
  <si>
    <t>Anabel Fereira</t>
  </si>
  <si>
    <t>Manuel Rosas</t>
  </si>
  <si>
    <t>Stefany Bruguera</t>
  </si>
  <si>
    <t>Wildarlin Alcantara</t>
  </si>
  <si>
    <t>Reschedule</t>
  </si>
  <si>
    <t xml:space="preserve">Agnelica Perozo </t>
  </si>
  <si>
    <t>Epimenia Marquez</t>
  </si>
  <si>
    <t>Tuesday 02/3/26 @ 3pm</t>
  </si>
  <si>
    <t xml:space="preserve">Yolnes Romero </t>
  </si>
  <si>
    <t xml:space="preserve">Stefhany Avila </t>
  </si>
  <si>
    <t>3.2.26 start date</t>
  </si>
  <si>
    <t>Hector Hernandez</t>
  </si>
  <si>
    <t>Carlianis Rodriguez</t>
  </si>
  <si>
    <t>Juan Alberto Vicente Sencion</t>
  </si>
  <si>
    <t>Adriana Collazos</t>
  </si>
  <si>
    <t>Hernando Arevalo</t>
  </si>
  <si>
    <t>Mayela Marin</t>
  </si>
  <si>
    <t>Wrayan Sulbaran</t>
  </si>
  <si>
    <t>470-647-7563</t>
  </si>
  <si>
    <t>Alicia Hernandez Lopez</t>
  </si>
  <si>
    <t>Elizabeth Garcia Orihuela</t>
  </si>
  <si>
    <t>She is currently on an assignment but it will be ending by 1/21/26</t>
  </si>
  <si>
    <t>872-25-7914</t>
  </si>
  <si>
    <t>Dorania Castellanos</t>
  </si>
  <si>
    <t xml:space="preserve">Nailiceth C Pirela </t>
  </si>
  <si>
    <t>Ruth Ricaurte</t>
  </si>
  <si>
    <t>Liliana Ramirez</t>
  </si>
  <si>
    <t xml:space="preserve">Kevin Castillo </t>
  </si>
  <si>
    <t>Wednesday 02/4/26 @ 1pm</t>
  </si>
  <si>
    <t>Jonathan Islas Aguilar</t>
  </si>
  <si>
    <t>647-94-8278</t>
  </si>
  <si>
    <t>Guadalupe Reynaga</t>
  </si>
  <si>
    <t>800-82-9850</t>
  </si>
  <si>
    <t>Reineldys Romero</t>
  </si>
  <si>
    <t>Miguel Rondon</t>
  </si>
  <si>
    <t xml:space="preserve">He says he speaks 30%  and understands 30% </t>
  </si>
  <si>
    <t>Eritier Kalimendo</t>
  </si>
  <si>
    <t>243-85-4132</t>
  </si>
  <si>
    <t>Christopher Penaloza</t>
  </si>
  <si>
    <t>Pedro Frias</t>
  </si>
  <si>
    <t>604-78-0983</t>
  </si>
  <si>
    <t>Jessica Rodriguez</t>
  </si>
  <si>
    <t>616-25-2315</t>
  </si>
  <si>
    <t>Richard Diaz</t>
  </si>
  <si>
    <t>Claudia Haro Alvarez</t>
  </si>
  <si>
    <t>Wants C shift. Might need the 27th and 28th off. Jasmine Velasco Referral</t>
  </si>
  <si>
    <t>Maria Garcia</t>
  </si>
  <si>
    <t xml:space="preserve"> 801 819-8446</t>
  </si>
  <si>
    <t xml:space="preserve">Jesus Munoz </t>
  </si>
  <si>
    <t xml:space="preserve">Tucker Perry </t>
  </si>
  <si>
    <t>Luis</t>
  </si>
  <si>
    <t>Peter Gasmalla</t>
  </si>
  <si>
    <t>576-85-8402</t>
  </si>
  <si>
    <t>Lucy Tuigamala</t>
  </si>
  <si>
    <t>Valeria Prieto</t>
  </si>
  <si>
    <t>Faaupega Saulieone</t>
  </si>
  <si>
    <t>Faasalia Ailua</t>
  </si>
  <si>
    <t>Carpooling with Grace Ailua</t>
  </si>
  <si>
    <t>Grace Ailua</t>
  </si>
  <si>
    <t>Carpooling with Faasalia Ailua</t>
  </si>
  <si>
    <t>646-16-2884</t>
  </si>
  <si>
    <t>Justin Rawson</t>
  </si>
  <si>
    <t>+1 801 500-4206</t>
  </si>
  <si>
    <t>Thursday 02/5/26 @ 3pm</t>
  </si>
  <si>
    <t>Katiuska Reverol</t>
  </si>
  <si>
    <t>784-01-8944</t>
  </si>
  <si>
    <t>Breysnert Navarro</t>
  </si>
  <si>
    <t>Joanna Munoz</t>
  </si>
  <si>
    <t xml:space="preserve">
3854439875</t>
  </si>
  <si>
    <t xml:space="preserve">Estefanny Barroso </t>
  </si>
  <si>
    <t>Maria Guevera Erazo</t>
  </si>
  <si>
    <t>768-03-6733</t>
  </si>
  <si>
    <t>Edgardo Ramirez</t>
  </si>
  <si>
    <t>880-62-0520</t>
  </si>
  <si>
    <t>Edfred Adarme</t>
  </si>
  <si>
    <t xml:space="preserve">Ana Hernandez </t>
  </si>
  <si>
    <t>Jaqueline Catano Martinez</t>
  </si>
  <si>
    <t>Angelica Heredia</t>
  </si>
  <si>
    <t>(385) 447-2730</t>
  </si>
  <si>
    <t>Luymar Molina</t>
  </si>
  <si>
    <t>Hernani Martinez</t>
  </si>
  <si>
    <t>sent text</t>
  </si>
  <si>
    <t>Yadireni Casanova</t>
  </si>
  <si>
    <t>Keibys Briceno</t>
  </si>
  <si>
    <t xml:space="preserve">LilibethJGonzález </t>
  </si>
  <si>
    <t xml:space="preserve">Yonathan Morales </t>
  </si>
  <si>
    <t>Jose Gutierrez Morales</t>
  </si>
  <si>
    <t>Paula Avila</t>
  </si>
  <si>
    <t xml:space="preserve">Not interested anymore </t>
  </si>
  <si>
    <t>Yueicy Gonzalez</t>
  </si>
  <si>
    <t>Tuesday 02/10/26 @ 3pm</t>
  </si>
  <si>
    <t>Edmar Sepulveda Perez</t>
  </si>
  <si>
    <t>Yormary Rivas</t>
  </si>
  <si>
    <t xml:space="preserve">Kevin Escorcia </t>
  </si>
  <si>
    <t>Nairobi Nunez</t>
  </si>
  <si>
    <t>Jesus Milan</t>
  </si>
  <si>
    <t>Paola Salazar</t>
  </si>
  <si>
    <t>385 777-6475</t>
  </si>
  <si>
    <t>Fabio Molano</t>
  </si>
  <si>
    <t>Luis De Gouveia</t>
  </si>
  <si>
    <t>Yeimar Hernandez</t>
  </si>
  <si>
    <t>Roberto Rodriguez</t>
  </si>
  <si>
    <t xml:space="preserve">Fabiana Rivas </t>
  </si>
  <si>
    <t>Norbys Carbonell</t>
  </si>
  <si>
    <t>C shift</t>
  </si>
  <si>
    <t>Yolanda Godon</t>
  </si>
  <si>
    <t>Anhely Varona</t>
  </si>
  <si>
    <t>Daniel Carrero</t>
  </si>
  <si>
    <t xml:space="preserve">Noris Martos </t>
  </si>
  <si>
    <t>Open to any</t>
  </si>
  <si>
    <t>Humberto Ferrer</t>
  </si>
  <si>
    <t>D Shift</t>
  </si>
  <si>
    <t>848-47-0999</t>
  </si>
  <si>
    <t>Kathya Parada</t>
  </si>
  <si>
    <t>Nohely Ferrer</t>
  </si>
  <si>
    <t>Offer extended, accepted</t>
  </si>
  <si>
    <t>Osmar Morales</t>
  </si>
  <si>
    <t>Vanessa Palma</t>
  </si>
  <si>
    <t>A Shift</t>
  </si>
  <si>
    <t>Monica Reales</t>
  </si>
  <si>
    <t>Wednesday 02/11/26 @ 1pm</t>
  </si>
  <si>
    <t>Damarice Nodjikuoabaye</t>
  </si>
  <si>
    <t>(720) 297-6686</t>
  </si>
  <si>
    <t>Already attended orientation back in November but never got called/BG is also cleared</t>
  </si>
  <si>
    <t>647-90-0548</t>
  </si>
  <si>
    <t>Luis Sandoval</t>
  </si>
  <si>
    <t>Noah Nightingale</t>
  </si>
  <si>
    <t>Sent text message</t>
  </si>
  <si>
    <t>Norston Johnson</t>
  </si>
  <si>
    <t>Anthony Torres</t>
  </si>
  <si>
    <t>(no anser 1st call)</t>
  </si>
  <si>
    <t>647-66-4338</t>
  </si>
  <si>
    <t>Alexander Chavez</t>
  </si>
  <si>
    <t>BG came back -cleared</t>
  </si>
  <si>
    <t>322-95-4205</t>
  </si>
  <si>
    <t>Diane Uwineza</t>
  </si>
  <si>
    <t>Aleck Amante</t>
  </si>
  <si>
    <t>reschedule to 02/25/2026</t>
  </si>
  <si>
    <t>Sofia Honorina Avomo Mitogo Afang</t>
  </si>
  <si>
    <t>381-04-1899</t>
  </si>
  <si>
    <t>Adam Dean</t>
  </si>
  <si>
    <t>385 226 4821</t>
  </si>
  <si>
    <t xml:space="preserve">No - </t>
  </si>
  <si>
    <t>Background</t>
  </si>
  <si>
    <t>Amy Hernandez Flores</t>
  </si>
  <si>
    <t>(no answer 1st call)</t>
  </si>
  <si>
    <t>219-77-6699</t>
  </si>
  <si>
    <t>Connor Hansen</t>
  </si>
  <si>
    <t>730-20-2779</t>
  </si>
  <si>
    <t>James Lavaka</t>
  </si>
  <si>
    <t>Days or nights</t>
  </si>
  <si>
    <t>730-20-4121</t>
  </si>
  <si>
    <t>Liahona Lavaka</t>
  </si>
  <si>
    <t>647-70-0824</t>
  </si>
  <si>
    <t>Karina Aquino</t>
  </si>
  <si>
    <t>385-436-0873</t>
  </si>
  <si>
    <t>Placed on 3/5/26</t>
  </si>
  <si>
    <t>647-66-6970</t>
  </si>
  <si>
    <t>Daniela Muro Lazalde</t>
  </si>
  <si>
    <t>Mario Wayman</t>
  </si>
  <si>
    <t>385 4650469</t>
  </si>
  <si>
    <t>646-80-4702</t>
  </si>
  <si>
    <t>Kamerita Visesio</t>
  </si>
  <si>
    <t>A shift preferred</t>
  </si>
  <si>
    <t>Thursday 02/12/26 @ 3pm</t>
  </si>
  <si>
    <t>Andrea Cantor</t>
  </si>
  <si>
    <t>Mariajose Acosta</t>
  </si>
  <si>
    <t>Maria Ayala</t>
  </si>
  <si>
    <t>Blanca Gonzales</t>
  </si>
  <si>
    <t>Maria Telleria</t>
  </si>
  <si>
    <t>ErikaARO</t>
  </si>
  <si>
    <t>Arelis Sifuentes</t>
  </si>
  <si>
    <t>Luis Ontiveros</t>
  </si>
  <si>
    <t>Daniel Ferreira</t>
  </si>
  <si>
    <t>Wilmery Molina X</t>
  </si>
  <si>
    <t>385 212 5764</t>
  </si>
  <si>
    <t xml:space="preserve">interrupted a lot </t>
  </si>
  <si>
    <t>Sujeidi Reyes</t>
  </si>
  <si>
    <t>Edgar Pena</t>
  </si>
  <si>
    <t>Already found another job</t>
  </si>
  <si>
    <t>679-76-0836</t>
  </si>
  <si>
    <t xml:space="preserve">Laura Larrota </t>
  </si>
  <si>
    <t>+1 385 392 58 12</t>
  </si>
  <si>
    <t>Angie Guzman Melo</t>
  </si>
  <si>
    <t>Edelis Pena</t>
  </si>
  <si>
    <t>Karelys Pina</t>
  </si>
  <si>
    <t>Javier Buitrago</t>
  </si>
  <si>
    <t>Tuesday 02/17/26 @ 3pm</t>
  </si>
  <si>
    <t xml:space="preserve">Lida Marcela Gidarldo Puerta </t>
  </si>
  <si>
    <t>Dulce Joffre Ojeda</t>
  </si>
  <si>
    <t>Yenci Amairani Andrade</t>
  </si>
  <si>
    <t>Hibeth Evies</t>
  </si>
  <si>
    <t>Gladis Ramos</t>
  </si>
  <si>
    <t>Juan Lugo Morillo</t>
  </si>
  <si>
    <t>Not interested anymore</t>
  </si>
  <si>
    <t>DayanaDe La Victoria</t>
  </si>
  <si>
    <t>Moises Navas</t>
  </si>
  <si>
    <t>Richard Hugle</t>
  </si>
  <si>
    <t>404 2075364</t>
  </si>
  <si>
    <t>placed on 3/5/26</t>
  </si>
  <si>
    <t>Johander F Romero</t>
  </si>
  <si>
    <t>Job offer 04/16 will start 04/20</t>
  </si>
  <si>
    <t>Mei Chu Gunn</t>
  </si>
  <si>
    <t>Kenneth Danelo</t>
  </si>
  <si>
    <t>Isidora Fernandez</t>
  </si>
  <si>
    <t>Gloria Garcia</t>
  </si>
  <si>
    <t>Waldir Hernandez</t>
  </si>
  <si>
    <t>701-11-9149</t>
  </si>
  <si>
    <t>Yohandry Prieto</t>
  </si>
  <si>
    <t>325-49-8443</t>
  </si>
  <si>
    <t xml:space="preserve">Yenilza Gonzalez </t>
  </si>
  <si>
    <t>Jaimi Maiquin</t>
  </si>
  <si>
    <t>Eduard Gil</t>
  </si>
  <si>
    <t>Angel Garcia</t>
  </si>
  <si>
    <t>Daisy Ruiz</t>
  </si>
  <si>
    <t>801-403-6011</t>
  </si>
  <si>
    <t>Wednesday 02/18/26 @ 1pm</t>
  </si>
  <si>
    <t>Braxton Bybee</t>
  </si>
  <si>
    <t>647-36-3683</t>
  </si>
  <si>
    <t>Meleane Matamoana</t>
  </si>
  <si>
    <t xml:space="preserve">Reed Hernandez </t>
  </si>
  <si>
    <t>Francisco Saena</t>
  </si>
  <si>
    <t>647-42-7690</t>
  </si>
  <si>
    <t>Ifeanyichukwu Anosike</t>
  </si>
  <si>
    <t> 801 739-2912</t>
  </si>
  <si>
    <t>Sherpherd fa'agu</t>
  </si>
  <si>
    <t>Garrett Ormandy</t>
  </si>
  <si>
    <t>Laura Madera</t>
  </si>
  <si>
    <t>Karina Zamora Cathcart</t>
  </si>
  <si>
    <t>536-61-1471</t>
  </si>
  <si>
    <t>Maddox Trinh</t>
  </si>
  <si>
    <t>385 630-7207</t>
  </si>
  <si>
    <t>394-93-2944</t>
  </si>
  <si>
    <t>Annelis Cardenas</t>
  </si>
  <si>
    <t xml:space="preserve">Already found another job </t>
  </si>
  <si>
    <t>653-92-5341</t>
  </si>
  <si>
    <t>Luis Zapata</t>
  </si>
  <si>
    <t>Haley Cuna</t>
  </si>
  <si>
    <t>Victor Leon</t>
  </si>
  <si>
    <t>+1 305-345-9411</t>
  </si>
  <si>
    <t>Joshlie Montiel</t>
  </si>
  <si>
    <t>385 551 5480</t>
  </si>
  <si>
    <t>646-14-2984</t>
  </si>
  <si>
    <t>Caleb Velazquez</t>
  </si>
  <si>
    <t>Santiago Barrera</t>
  </si>
  <si>
    <t>385 549 2048</t>
  </si>
  <si>
    <t>Sunicia Elmore</t>
  </si>
  <si>
    <t xml:space="preserve">Needs BG Ran! </t>
  </si>
  <si>
    <t>Thursday 02/19/26 @ 3pm</t>
  </si>
  <si>
    <t xml:space="preserve">Edilsa Leon </t>
  </si>
  <si>
    <t>188-49-7369</t>
  </si>
  <si>
    <t>Elis Armas</t>
  </si>
  <si>
    <t>AM</t>
  </si>
  <si>
    <t>Yaneida Diaz</t>
  </si>
  <si>
    <t>B-Christian Vega</t>
  </si>
  <si>
    <t>Yudexi Hernandez</t>
  </si>
  <si>
    <t>801-671-3971</t>
  </si>
  <si>
    <t>AM/PM</t>
  </si>
  <si>
    <t>Roberto Tahan</t>
  </si>
  <si>
    <t>Johselyn Reyes</t>
  </si>
  <si>
    <t>Katherine Urribarri</t>
  </si>
  <si>
    <t>Masu Hasegawa</t>
  </si>
  <si>
    <t xml:space="preserve">Oscary Duran </t>
  </si>
  <si>
    <t>Roxana Concha</t>
  </si>
  <si>
    <t xml:space="preserve">
8019499263</t>
  </si>
  <si>
    <t>Ana Perez</t>
  </si>
  <si>
    <t>Verusca Palmar</t>
  </si>
  <si>
    <t>Yasniel Lopez</t>
  </si>
  <si>
    <t xml:space="preserve">Blanca Salgado </t>
  </si>
  <si>
    <t xml:space="preserve">Aurora Gongora </t>
  </si>
  <si>
    <t>PM</t>
  </si>
  <si>
    <t xml:space="preserve">Manuel Gonzalez </t>
  </si>
  <si>
    <t>135-91-1468</t>
  </si>
  <si>
    <t>Gledis Salave</t>
  </si>
  <si>
    <t>Ruth Cuicapuza</t>
  </si>
  <si>
    <t>Tony Jovo</t>
  </si>
  <si>
    <t xml:space="preserve">Resheduled </t>
  </si>
  <si>
    <t>Melina Marin</t>
  </si>
  <si>
    <t>B-Sanel Kudic</t>
  </si>
  <si>
    <t>Tuesday 02/24/26 @ 3pm</t>
  </si>
  <si>
    <t>704-70-6929</t>
  </si>
  <si>
    <t>Veronica De la cruz</t>
  </si>
  <si>
    <t>Leydi Alcaron</t>
  </si>
  <si>
    <t>108-95-7766</t>
  </si>
  <si>
    <t>Daniel Orozco</t>
  </si>
  <si>
    <t>+1 385-343-3286</t>
  </si>
  <si>
    <t xml:space="preserve">Jonel Valbuena                                                                                                                                  </t>
  </si>
  <si>
    <t>Aurelia Velazquez</t>
  </si>
  <si>
    <t>3rd orientation. Do not reschedule.</t>
  </si>
  <si>
    <t>652-81-8508</t>
  </si>
  <si>
    <t>Jenny Lujano</t>
  </si>
  <si>
    <t>Benerando Vivas</t>
  </si>
  <si>
    <t>Mayerly Marcillo</t>
  </si>
  <si>
    <t>786-78-9284</t>
  </si>
  <si>
    <t>Jose Olivar</t>
  </si>
  <si>
    <t>Gabriela Martinez</t>
  </si>
  <si>
    <t>Layniker Valencia</t>
  </si>
  <si>
    <t>Jaidy Jimenez</t>
  </si>
  <si>
    <t>Mayjolis Ferrer</t>
  </si>
  <si>
    <t xml:space="preserve">Gladys Romney </t>
  </si>
  <si>
    <t>Wilmer Morillo</t>
  </si>
  <si>
    <t>Lilliam Leon</t>
  </si>
  <si>
    <t>Valerye Machado Montoya</t>
  </si>
  <si>
    <t>695-24-9320</t>
  </si>
  <si>
    <t>Idel Silva</t>
  </si>
  <si>
    <t>Xiomira Parra</t>
  </si>
  <si>
    <t>812-17-7460</t>
  </si>
  <si>
    <t>MaikerValdez</t>
  </si>
  <si>
    <t>Wednesday 02/25/26 @ 1pm</t>
  </si>
  <si>
    <t>Julia Babylon</t>
  </si>
  <si>
    <t>498-17-9586</t>
  </si>
  <si>
    <t>Christina Arce Rogel</t>
  </si>
  <si>
    <t>801-661-9954</t>
  </si>
  <si>
    <t>Mervin Warr</t>
  </si>
  <si>
    <t>Stuart Machado</t>
  </si>
  <si>
    <t>359-93-8723</t>
  </si>
  <si>
    <t>Amir Daneshian Shahrbaf</t>
  </si>
  <si>
    <t>Stephanie Pimentel</t>
  </si>
  <si>
    <t>714 657-0986</t>
  </si>
  <si>
    <t>Yineth  xiomara salas navarro reccom</t>
  </si>
  <si>
    <t>Rose Ebongya</t>
  </si>
  <si>
    <t>Not very good with English or Spanish</t>
  </si>
  <si>
    <t>604-27-1809</t>
  </si>
  <si>
    <t>Milton Duenas</t>
  </si>
  <si>
    <t>Christopher Mok</t>
  </si>
  <si>
    <t>Marian Alvarez</t>
  </si>
  <si>
    <t>Wants D shift</t>
  </si>
  <si>
    <t>Daniel Garcia</t>
  </si>
  <si>
    <t>Dienieana Reyes</t>
  </si>
  <si>
    <t>646-92-5006</t>
  </si>
  <si>
    <t>Vivien Preciado</t>
  </si>
  <si>
    <t xml:space="preserve">Needs D shift. Brother is on B shift. </t>
  </si>
  <si>
    <t>Stockton Chidester</t>
  </si>
  <si>
    <t>Umutoni Uwera</t>
  </si>
  <si>
    <t>Jose Martinez</t>
  </si>
  <si>
    <t>Thursday 02/26/26 @ 3pm</t>
  </si>
  <si>
    <t>314-45-1606</t>
  </si>
  <si>
    <t>Rosalba Rojas Vivas</t>
  </si>
  <si>
    <t>Roger Dieguez</t>
  </si>
  <si>
    <t>Aliyoli Primera</t>
  </si>
  <si>
    <t>Ana Melano</t>
  </si>
  <si>
    <t>777-20-8015</t>
  </si>
  <si>
    <t>Gabina Carachure</t>
  </si>
  <si>
    <t>Mariela Gomez</t>
  </si>
  <si>
    <t>Jose Ramos</t>
  </si>
  <si>
    <t>Mariela Rivas</t>
  </si>
  <si>
    <t>Miyer Ibarra</t>
  </si>
  <si>
    <t>Ledys Andrade</t>
  </si>
  <si>
    <t>Anabela Gomez</t>
  </si>
  <si>
    <t>Diana Arias</t>
  </si>
  <si>
    <t>Guillermo Vera</t>
  </si>
  <si>
    <t>855-64-7987</t>
  </si>
  <si>
    <t>Niurka Solares</t>
  </si>
  <si>
    <t>894-14-3561</t>
  </si>
  <si>
    <t>Francy Ribot</t>
  </si>
  <si>
    <t>Francisca Solorzano</t>
  </si>
  <si>
    <t>Cindy Rosero</t>
  </si>
  <si>
    <t>385 227 5804</t>
  </si>
  <si>
    <t>Maria Hernandez</t>
  </si>
  <si>
    <t>385 549 4599</t>
  </si>
  <si>
    <t>Shari R Luna</t>
  </si>
  <si>
    <t>781-99-3286</t>
  </si>
  <si>
    <t>Rubeilys Chavez Medina</t>
  </si>
  <si>
    <t>Jorcer Chirinos</t>
  </si>
  <si>
    <t>157-57-0175</t>
  </si>
  <si>
    <t>Eubal Bello</t>
  </si>
  <si>
    <t>Tuesday 3/3/26 @ 4pm</t>
  </si>
  <si>
    <t>744-16-5168</t>
  </si>
  <si>
    <t>Ylsa Echeverria</t>
  </si>
  <si>
    <t>Aysha Espinoza</t>
  </si>
  <si>
    <t>685-43-9034</t>
  </si>
  <si>
    <t>Maria Aidee Lopez Perez</t>
  </si>
  <si>
    <t>Aysha Romero</t>
  </si>
  <si>
    <t>Romario Rincón</t>
  </si>
  <si>
    <t>Luis A Gonzalez</t>
  </si>
  <si>
    <t>Elizabeth Gudino</t>
  </si>
  <si>
    <t>Michelle Ramirez</t>
  </si>
  <si>
    <t>754-77-6471</t>
  </si>
  <si>
    <t>Gloria Ramirez</t>
  </si>
  <si>
    <t>846-87-4438</t>
  </si>
  <si>
    <t>Deysi Mendez</t>
  </si>
  <si>
    <t>+1 801 8981437</t>
  </si>
  <si>
    <t>Miyelis Urdaneta</t>
  </si>
  <si>
    <t>183-02-3912</t>
  </si>
  <si>
    <t>Sebastian Ramirez</t>
  </si>
  <si>
    <t>171-98-4265</t>
  </si>
  <si>
    <t>Genisis Hernandez</t>
  </si>
  <si>
    <t>588-63-7735</t>
  </si>
  <si>
    <t>Lainel Figuera</t>
  </si>
  <si>
    <t>385 2964795</t>
  </si>
  <si>
    <t xml:space="preserve">Lorenys Adrianza Melendez </t>
  </si>
  <si>
    <t>Mariela Suarez</t>
  </si>
  <si>
    <t>Gina Medina</t>
  </si>
  <si>
    <t>Eduar Osorio Herrera</t>
  </si>
  <si>
    <t xml:space="preserve">(385) 484-3039
</t>
  </si>
  <si>
    <t>Genesis Diaz</t>
  </si>
  <si>
    <t>Lorgenis Ramirez</t>
  </si>
  <si>
    <t xml:space="preserve">Has metal in ankle </t>
  </si>
  <si>
    <t>Wednesday 3/4/26 @ 1pm</t>
  </si>
  <si>
    <t>Employe Name Must Matach Avionte</t>
  </si>
  <si>
    <t>Andro Ruway</t>
  </si>
  <si>
    <t>Orenella Dalessandro</t>
  </si>
  <si>
    <t>A shift - Warehosue</t>
  </si>
  <si>
    <t>Angel Ledezma</t>
  </si>
  <si>
    <t>Siauini Taala</t>
  </si>
  <si>
    <t>Shepard Faggau</t>
  </si>
  <si>
    <t xml:space="preserve">(385) 384-4314
</t>
  </si>
  <si>
    <t>Needs D shift</t>
  </si>
  <si>
    <t>504-67-9987</t>
  </si>
  <si>
    <t>Angel Garay</t>
  </si>
  <si>
    <t>NR</t>
  </si>
  <si>
    <t>Open to any shift</t>
  </si>
  <si>
    <t>698-29-3580</t>
  </si>
  <si>
    <t>Diego Perez</t>
  </si>
  <si>
    <t>Thursday 3/5/26 @ 4pm</t>
  </si>
  <si>
    <t>Juan Rugeles</t>
  </si>
  <si>
    <t>Cesar Calderon</t>
  </si>
  <si>
    <t xml:space="preserve">(612) 998-0796
</t>
  </si>
  <si>
    <t>Claudia Alvarado</t>
  </si>
  <si>
    <t>694-39-4189</t>
  </si>
  <si>
    <t>Aurora Lamas Arellano</t>
  </si>
  <si>
    <t>744-06-4783</t>
  </si>
  <si>
    <t xml:space="preserve">came in 45 mins late </t>
  </si>
  <si>
    <t>Bleidys Donado</t>
  </si>
  <si>
    <t>Isbelia Cardenas</t>
  </si>
  <si>
    <t>Roxana Caridad</t>
  </si>
  <si>
    <t>Luiseni Gonzalez</t>
  </si>
  <si>
    <t>Eglis Hernandez</t>
  </si>
  <si>
    <t>came in 14 mins late</t>
  </si>
  <si>
    <t>Roanny Villael</t>
  </si>
  <si>
    <t>William Silva</t>
  </si>
  <si>
    <t>Carlos Boscan</t>
  </si>
  <si>
    <t>801 332 9594</t>
  </si>
  <si>
    <t>Yohana Zerpa</t>
  </si>
  <si>
    <t>Nestor Garcia</t>
  </si>
  <si>
    <t>Victor Russian</t>
  </si>
  <si>
    <t>Karelis Rodriguez</t>
  </si>
  <si>
    <t>Elianny Semprun</t>
  </si>
  <si>
    <t>Adrian Sotillo</t>
  </si>
  <si>
    <t>Tuesday 3/10/26 @ 4pm</t>
  </si>
  <si>
    <t>Elby Arthur</t>
  </si>
  <si>
    <t>Crispin Gonzalez</t>
  </si>
  <si>
    <t>Blanca Pachon</t>
  </si>
  <si>
    <t>+1 801 830 2279</t>
  </si>
  <si>
    <t xml:space="preserve">Rony A Alonso Rivero </t>
  </si>
  <si>
    <t>Elizabeth Russian</t>
  </si>
  <si>
    <t>Viviana Maria Munoz</t>
  </si>
  <si>
    <t xml:space="preserve">Sonia Guerrero </t>
  </si>
  <si>
    <t>385 5514290</t>
  </si>
  <si>
    <t>Jorsil Vido Tahan</t>
  </si>
  <si>
    <t>Gabriela Romero</t>
  </si>
  <si>
    <t>PriscillaCastillo</t>
  </si>
  <si>
    <t xml:space="preserve">
8016083151</t>
  </si>
  <si>
    <t xml:space="preserve">Jonathan Cortes </t>
  </si>
  <si>
    <t>Roderlys Quiche</t>
  </si>
  <si>
    <t>Marilyn Rivera</t>
  </si>
  <si>
    <t>Alberto Marquez</t>
  </si>
  <si>
    <t>Dadne Camila Pena Torres</t>
  </si>
  <si>
    <t xml:space="preserve">Marlon Vega Garcia </t>
  </si>
  <si>
    <t>Jonathan Corcho</t>
  </si>
  <si>
    <t>Dubila Gil</t>
  </si>
  <si>
    <t>Maria Leal</t>
  </si>
  <si>
    <t>Wednesday 3/11/26 @ 1pm</t>
  </si>
  <si>
    <t>Caressa Hundley</t>
  </si>
  <si>
    <t>B Shift- 3856097302; ESD with alloy toe</t>
  </si>
  <si>
    <t>Jerome Hundley</t>
  </si>
  <si>
    <t xml:space="preserve">B Shift 3856097302; carbon fiber ESD </t>
  </si>
  <si>
    <t xml:space="preserve">D Shift  </t>
  </si>
  <si>
    <t xml:space="preserve">B Shift  </t>
  </si>
  <si>
    <t>Miriam Gonzalez</t>
  </si>
  <si>
    <t xml:space="preserve">Any  </t>
  </si>
  <si>
    <t>sm</t>
  </si>
  <si>
    <t xml:space="preserve">C Shift   </t>
  </si>
  <si>
    <t>Michael Fabela</t>
  </si>
  <si>
    <t>A Shift Days- Heavy lifting good</t>
  </si>
  <si>
    <t>Dulce Lopez</t>
  </si>
  <si>
    <t>C Shift; if not okay with any days</t>
  </si>
  <si>
    <t>Derrick Ford</t>
  </si>
  <si>
    <t>385-320-3457</t>
  </si>
  <si>
    <t>Ali M Mohsin</t>
  </si>
  <si>
    <t>801-661-7849</t>
  </si>
  <si>
    <t xml:space="preserve">Any night shift </t>
  </si>
  <si>
    <t xml:space="preserve">
8439398617</t>
  </si>
  <si>
    <t>Daiver Yepez</t>
  </si>
  <si>
    <t>Rescheduled for 3/31 at 4pm</t>
  </si>
  <si>
    <t>Brentin Cly</t>
  </si>
  <si>
    <t xml:space="preserve">B Shift Nights </t>
  </si>
  <si>
    <t>647-88-9459</t>
  </si>
  <si>
    <t>693-02-2771</t>
  </si>
  <si>
    <t>628-41-4304</t>
  </si>
  <si>
    <t>Background doesnt qualify</t>
  </si>
  <si>
    <t>Josue Bokombe</t>
  </si>
  <si>
    <t>047-82-4352</t>
  </si>
  <si>
    <t xml:space="preserve">Any </t>
  </si>
  <si>
    <t>D Shift- wants May 9th off</t>
  </si>
  <si>
    <t>C Shift Days- Want Cabling; not general production</t>
  </si>
  <si>
    <t>Thursday 3/12/26 @ 4pm</t>
  </si>
  <si>
    <t>Indrimar Ibarra</t>
  </si>
  <si>
    <t>Alixneidys Quero</t>
  </si>
  <si>
    <t xml:space="preserve">Johander F Romero		</t>
  </si>
  <si>
    <t xml:space="preserve">3853148538	</t>
  </si>
  <si>
    <t>Andrea De La Hoz</t>
  </si>
  <si>
    <t>Ramon Vasquez</t>
  </si>
  <si>
    <t>385 371 3061</t>
  </si>
  <si>
    <t>Adriana García</t>
  </si>
  <si>
    <t>Jessika Arcila</t>
  </si>
  <si>
    <t>Ericka Quintanilla</t>
  </si>
  <si>
    <t>Karelis Urdaneta</t>
  </si>
  <si>
    <t>Iriana Santiago</t>
  </si>
  <si>
    <t xml:space="preserve">Nathaly Caorlina NH </t>
  </si>
  <si>
    <t>Jeily Pinzon</t>
  </si>
  <si>
    <t>Jary Pinzon</t>
  </si>
  <si>
    <t>Eleinys Yedra</t>
  </si>
  <si>
    <t xml:space="preserve">Rafael Rincon </t>
  </si>
  <si>
    <t>Tuesday 3/17/26 @ 4pm</t>
  </si>
  <si>
    <t>Dayana Valero</t>
  </si>
  <si>
    <t>Jenny Gonzalez Romero</t>
  </si>
  <si>
    <t>Adrian Izarra</t>
  </si>
  <si>
    <t>Criz Luna</t>
  </si>
  <si>
    <t>801 205 8158</t>
  </si>
  <si>
    <t>Maria Cristina Preciado Montana</t>
  </si>
  <si>
    <t>Michael Arley Baron Cabezas</t>
  </si>
  <si>
    <t>Iscarlis Angulo</t>
  </si>
  <si>
    <t>Brandon Izarra</t>
  </si>
  <si>
    <t>Johanna Sierra</t>
  </si>
  <si>
    <t>Adalmiro Martinez</t>
  </si>
  <si>
    <t>Wednesday 3/18/26 @ 1pm</t>
  </si>
  <si>
    <t>Do not reschedule him again</t>
  </si>
  <si>
    <t>Preferably in A</t>
  </si>
  <si>
    <t>Brian Levy</t>
  </si>
  <si>
    <t>137-65-1716</t>
  </si>
  <si>
    <t>Wants D shift. Great candidate</t>
  </si>
  <si>
    <t>Great candidate</t>
  </si>
  <si>
    <t>Baltasar Ayong Ngandy</t>
  </si>
  <si>
    <t>Not great with computers</t>
  </si>
  <si>
    <t>Vika Volu</t>
  </si>
  <si>
    <t>(385) 321-7962</t>
  </si>
  <si>
    <t>Noemi Castellanos</t>
  </si>
  <si>
    <t>Maria Isabel Samaniego</t>
  </si>
  <si>
    <t>Not a great candidate</t>
  </si>
  <si>
    <t>188-33-7398</t>
  </si>
  <si>
    <t xml:space="preserve"> 385 454-8049</t>
  </si>
  <si>
    <t xml:space="preserve">Referal from Flex. </t>
  </si>
  <si>
    <t>618-65-6388</t>
  </si>
  <si>
    <t>Jeremy Serrano</t>
  </si>
  <si>
    <t>Vahideh Rayeneh</t>
  </si>
  <si>
    <t>390-89-6153</t>
  </si>
  <si>
    <t>Cipriano Andji Mba Andeme</t>
  </si>
  <si>
    <t>Malaka Karka</t>
  </si>
  <si>
    <t>Emily Mopadish</t>
  </si>
  <si>
    <t>Clara Yipa</t>
  </si>
  <si>
    <t>Martha Malibay</t>
  </si>
  <si>
    <t>Anthony Willis</t>
  </si>
  <si>
    <t>Thursday 3/19/26 @ 4pm</t>
  </si>
  <si>
    <t>Irene Lopez Islas</t>
  </si>
  <si>
    <t>Alejandro Ettorre</t>
  </si>
  <si>
    <t>Yusmari Marquez</t>
  </si>
  <si>
    <t>Linethe Fernandez Gutierrez</t>
  </si>
  <si>
    <t>Yelitza Narvaez</t>
  </si>
  <si>
    <t>Sandra Ruiz</t>
  </si>
  <si>
    <t>Edwing Jaimes Carreno</t>
  </si>
  <si>
    <t>Luis Alberto Huincho Arango</t>
  </si>
  <si>
    <t>Jorge Campos</t>
  </si>
  <si>
    <t>Luis Reyes</t>
  </si>
  <si>
    <t>Keily Solorzano</t>
  </si>
  <si>
    <t>Natalif Lopez</t>
  </si>
  <si>
    <t>Neyda Lacruz</t>
  </si>
  <si>
    <t>Tuesday 3/24/26 @ 4pm</t>
  </si>
  <si>
    <t>DanielFlorez</t>
  </si>
  <si>
    <t>831-99-3538</t>
  </si>
  <si>
    <t>Vivian Lopez</t>
  </si>
  <si>
    <t>Ivan Chirinos</t>
  </si>
  <si>
    <t>371-43-5841</t>
  </si>
  <si>
    <t xml:space="preserve">Alberto Toro Gonzalez </t>
  </si>
  <si>
    <t>743-36-1692</t>
  </si>
  <si>
    <t>Yoselin Castillo</t>
  </si>
  <si>
    <t>Luis Zevallos</t>
  </si>
  <si>
    <t>(801) 706-7858</t>
  </si>
  <si>
    <t>Durverly Villasmil</t>
  </si>
  <si>
    <t>Maria Nunez</t>
  </si>
  <si>
    <t>Edilsa Monroy</t>
  </si>
  <si>
    <t>Luis Ferrer</t>
  </si>
  <si>
    <t>Wednesday 3/25/26 @ 1pm</t>
  </si>
  <si>
    <t>A shift preffered. NOT bilingual</t>
  </si>
  <si>
    <t>Rescheduled from 03/18</t>
  </si>
  <si>
    <t>604-35-6631</t>
  </si>
  <si>
    <t>Aubrie Frye</t>
  </si>
  <si>
    <t>783-50-1716</t>
  </si>
  <si>
    <t>Alejandro Bello</t>
  </si>
  <si>
    <t>A shift preffered</t>
  </si>
  <si>
    <t>Julian Dotson</t>
  </si>
  <si>
    <t>Dixabeth Urdaneta</t>
  </si>
  <si>
    <t>Vika Satini</t>
  </si>
  <si>
    <t xml:space="preserve"> 385-562-3857</t>
  </si>
  <si>
    <t>Didn't sign forms</t>
  </si>
  <si>
    <t>Thursday 3/26/26 @ 4pm</t>
  </si>
  <si>
    <t xml:space="preserve">Yandy Galindo </t>
  </si>
  <si>
    <t>Jorge Villarreal</t>
  </si>
  <si>
    <t>Andreina Gutierrez Silva</t>
  </si>
  <si>
    <t>Nelson Madueno</t>
  </si>
  <si>
    <t xml:space="preserve">Luis Suarez </t>
  </si>
  <si>
    <t>Joseliangela Torrealba</t>
  </si>
  <si>
    <t>Olga Porras</t>
  </si>
  <si>
    <t>laker Jimenez</t>
  </si>
  <si>
    <t>fz</t>
  </si>
  <si>
    <t>Andrea Duran</t>
  </si>
  <si>
    <t>A shift - Cold room</t>
  </si>
  <si>
    <t>646-88-4213</t>
  </si>
  <si>
    <t xml:space="preserve">Anayeli Diaz </t>
  </si>
  <si>
    <t>Tuesday 3/31/26 @ 4pm</t>
  </si>
  <si>
    <t>898-46-9900</t>
  </si>
  <si>
    <t>Karen Serrnao</t>
  </si>
  <si>
    <t>646-98-4798</t>
  </si>
  <si>
    <t>Brianna Rullan Calvo</t>
  </si>
  <si>
    <t>B Shift. Text</t>
  </si>
  <si>
    <t>780-58-7247</t>
  </si>
  <si>
    <t>Felix Villegas</t>
  </si>
  <si>
    <t>055-53-3827</t>
  </si>
  <si>
    <t>Edilsa Sanguino</t>
  </si>
  <si>
    <t>116-17-3684</t>
  </si>
  <si>
    <t>Leda Soto Chavarria</t>
  </si>
  <si>
    <t>784-21-9564</t>
  </si>
  <si>
    <t>775-23-2108</t>
  </si>
  <si>
    <t>Yuhedy Delgado</t>
  </si>
  <si>
    <t>114-95-7570</t>
  </si>
  <si>
    <t>716-42-4827</t>
  </si>
  <si>
    <t>854-39-6073</t>
  </si>
  <si>
    <t>Yelitza Torres</t>
  </si>
  <si>
    <t>602-97-0776</t>
  </si>
  <si>
    <t>153-89-0032</t>
  </si>
  <si>
    <t>Ernesto Espinoza</t>
  </si>
  <si>
    <t>806-57-8675</t>
  </si>
  <si>
    <t>389-39-1147</t>
  </si>
  <si>
    <t>801-40-4596</t>
  </si>
  <si>
    <t>826-54-3651</t>
  </si>
  <si>
    <t>Maria Cardoso</t>
  </si>
  <si>
    <t>116-25-7122</t>
  </si>
  <si>
    <t>Francheska Mota</t>
  </si>
  <si>
    <t>844-58-6340</t>
  </si>
  <si>
    <t>469-69-1282</t>
  </si>
  <si>
    <t>Glencis Pacheco</t>
  </si>
  <si>
    <t>692-78-8433</t>
  </si>
  <si>
    <t>Karla Saras</t>
  </si>
  <si>
    <t>655-58-2427</t>
  </si>
  <si>
    <t>Wednesday 4/1/26 @ 1pm</t>
  </si>
  <si>
    <t>646-20-1437</t>
  </si>
  <si>
    <t>William Palmer</t>
  </si>
  <si>
    <t xml:space="preserve">Good candidate. </t>
  </si>
  <si>
    <t>646-44-6617</t>
  </si>
  <si>
    <t>C shift. Wants Rack Prep</t>
  </si>
  <si>
    <t>Thursday 4/2/26 @ 4pm</t>
  </si>
  <si>
    <t>Daynar Rosales</t>
  </si>
  <si>
    <t>(801) 651-8561</t>
  </si>
  <si>
    <t>Darwin Gatica</t>
  </si>
  <si>
    <t xml:space="preserve">Jonathan Corcho </t>
  </si>
  <si>
    <t>Did not attend on 03/10 becasue he was sick</t>
  </si>
  <si>
    <t>Barbara Lucatero</t>
  </si>
  <si>
    <t>891-28-1085</t>
  </si>
  <si>
    <t>Lilibeth Ocho Urdaneta</t>
  </si>
  <si>
    <t>767-29-4435</t>
  </si>
  <si>
    <t>Eduar Suarez</t>
  </si>
  <si>
    <t>Luisa Rondon</t>
  </si>
  <si>
    <t xml:space="preserve">Maria Cardoso </t>
  </si>
  <si>
    <t>Marco Carrero</t>
  </si>
  <si>
    <t>Eric Ahumada</t>
  </si>
  <si>
    <t>ROCIO RONDON</t>
  </si>
  <si>
    <t>115-97-7945</t>
  </si>
  <si>
    <t>403-81-7707</t>
  </si>
  <si>
    <t>Yesica Saez</t>
  </si>
  <si>
    <t>656-93-7218</t>
  </si>
  <si>
    <t xml:space="preserve">Yajaira D Flores </t>
  </si>
  <si>
    <t>Tuesday 4/7/26 @ 4pm</t>
  </si>
  <si>
    <t>190-27-6542</t>
  </si>
  <si>
    <t>Dayerlin Caseres</t>
  </si>
  <si>
    <t>732-30-4764</t>
  </si>
  <si>
    <t>Omar Gonzalez</t>
  </si>
  <si>
    <t xml:space="preserve">
385-588-1278</t>
  </si>
  <si>
    <t>326-57-6627</t>
  </si>
  <si>
    <t>445-47-4413</t>
  </si>
  <si>
    <t>758-04-8180</t>
  </si>
  <si>
    <t>818-35-8230</t>
  </si>
  <si>
    <t>641-65-2392</t>
  </si>
  <si>
    <t>Associate needs name spelling verified- check I-9 and list A.</t>
  </si>
  <si>
    <t>856-97-9927</t>
  </si>
  <si>
    <t>003-29-6860</t>
  </si>
  <si>
    <t>850-72-2546</t>
  </si>
  <si>
    <t>Ricardo Merrill</t>
  </si>
  <si>
    <t>Text</t>
  </si>
  <si>
    <t>035-23-4130</t>
  </si>
  <si>
    <t>504-91-6190</t>
  </si>
  <si>
    <t>Robinson Portillo</t>
  </si>
  <si>
    <t>344-19-6421</t>
  </si>
  <si>
    <t>707-17-1697</t>
  </si>
  <si>
    <t>685-98-2014</t>
  </si>
  <si>
    <t>c</t>
  </si>
  <si>
    <t>Please confirm phone number</t>
  </si>
  <si>
    <t>657-31-6643</t>
  </si>
  <si>
    <t>Yajayra Chavez</t>
  </si>
  <si>
    <t>688-46-6271</t>
  </si>
  <si>
    <t>Alondra Portillo</t>
  </si>
  <si>
    <t>447-37-2540</t>
  </si>
  <si>
    <t>Franklin Marroquin</t>
  </si>
  <si>
    <t>794-70-2230</t>
  </si>
  <si>
    <t>Alejandra Rivas</t>
  </si>
  <si>
    <t>Wednesday 4/8/26 @ 1pm</t>
  </si>
  <si>
    <t>724-93-1814</t>
  </si>
  <si>
    <t>C shift. prefer rack but will take any</t>
  </si>
  <si>
    <t>Thursday 4/9/26 @ 4pm</t>
  </si>
  <si>
    <t>010-11-4341</t>
  </si>
  <si>
    <t>Cesar Paredes</t>
  </si>
  <si>
    <t>(385) 445-0455</t>
  </si>
  <si>
    <t>646-16-5884</t>
  </si>
  <si>
    <t>Marggie Pugh</t>
  </si>
  <si>
    <t>Gabroela  Aguilar</t>
  </si>
  <si>
    <t>No social #/ missing docs</t>
  </si>
  <si>
    <t>183-37-1710</t>
  </si>
  <si>
    <t>Andres Ramos</t>
  </si>
  <si>
    <t>809-73-8207</t>
  </si>
  <si>
    <t xml:space="preserve">Glenda Alvarado </t>
  </si>
  <si>
    <t>785-60-9050</t>
  </si>
  <si>
    <t>380-91-9510</t>
  </si>
  <si>
    <t>Carlos Monterrosa</t>
  </si>
  <si>
    <t>490-73-3334</t>
  </si>
  <si>
    <t>096-73-7090</t>
  </si>
  <si>
    <t>379-79-3826</t>
  </si>
  <si>
    <t xml:space="preserve">CN </t>
  </si>
  <si>
    <t>295-85-5989</t>
  </si>
  <si>
    <t>879-81-3552</t>
  </si>
  <si>
    <t xml:space="preserve">Rosana Celis </t>
  </si>
  <si>
    <t>Nelly Ramriez</t>
  </si>
  <si>
    <t>No social # / missing docs</t>
  </si>
  <si>
    <t xml:space="preserve">Cesar Obando </t>
  </si>
  <si>
    <t>681-34-2137</t>
  </si>
  <si>
    <t>622-36-5742</t>
  </si>
  <si>
    <t>872-45-8600</t>
  </si>
  <si>
    <t>849-56-4258</t>
  </si>
  <si>
    <t>648-84-8675</t>
  </si>
  <si>
    <t>869-32-2005</t>
  </si>
  <si>
    <t>803-74-3797</t>
  </si>
  <si>
    <t>Tuesday 4/14/26 @ 4pm</t>
  </si>
  <si>
    <t>Jorge Bocaranda Bravo</t>
  </si>
  <si>
    <t>875-89-4969</t>
  </si>
  <si>
    <t>Orlando Herrera</t>
  </si>
  <si>
    <t>Savier Pacheco</t>
  </si>
  <si>
    <t>Kariu Escalona</t>
  </si>
  <si>
    <t>Prefers D shift</t>
  </si>
  <si>
    <t>758-36-7002</t>
  </si>
  <si>
    <t xml:space="preserve">Lina Mendoza Mantilla </t>
  </si>
  <si>
    <t>HGB</t>
  </si>
  <si>
    <t>102-83-8491</t>
  </si>
  <si>
    <t>Denisis Alvarado</t>
  </si>
  <si>
    <t>876-56-8271</t>
  </si>
  <si>
    <t xml:space="preserve">Nicolas Rodriguez </t>
  </si>
  <si>
    <t xml:space="preserve">Prefers D shift </t>
  </si>
  <si>
    <t xml:space="preserve">Prefers Text for notification </t>
  </si>
  <si>
    <t>057-63-2133</t>
  </si>
  <si>
    <t>208-96-7692</t>
  </si>
  <si>
    <t>Dairelis Cardozo</t>
  </si>
  <si>
    <t>830-63-9995</t>
  </si>
  <si>
    <t>A shift - Angel</t>
  </si>
  <si>
    <t>825-79-4605</t>
  </si>
  <si>
    <t xml:space="preserve">Juan Mejia </t>
  </si>
  <si>
    <t>good candidate</t>
  </si>
  <si>
    <t>685-90-5036</t>
  </si>
  <si>
    <t>324-53-3475</t>
  </si>
  <si>
    <t>Mayerling Franco</t>
  </si>
  <si>
    <t xml:space="preserve">Best Contact method would be text for openings </t>
  </si>
  <si>
    <t>754-72-1965</t>
  </si>
  <si>
    <t>169-89-4538</t>
  </si>
  <si>
    <t>010-13-0386</t>
  </si>
  <si>
    <t>Florliluz Barroso</t>
  </si>
  <si>
    <t>649-08-1602</t>
  </si>
  <si>
    <t>Wendy Prieto</t>
  </si>
  <si>
    <t>Ana Vargas</t>
  </si>
  <si>
    <t>Estefany Sarabia</t>
  </si>
  <si>
    <t>Wednesday 4/15/26 @ 1pm</t>
  </si>
  <si>
    <t>Juledwin Quero</t>
  </si>
  <si>
    <t>615-88-7154</t>
  </si>
  <si>
    <t>Laura Ambriz</t>
  </si>
  <si>
    <t>Thursday 4/16/26 @ 4pm</t>
  </si>
  <si>
    <t>006-17-1932</t>
  </si>
  <si>
    <t>Tania Sofia Infante</t>
  </si>
  <si>
    <t>804-25-8840</t>
  </si>
  <si>
    <t xml:space="preserve">Ramona Cruz </t>
  </si>
  <si>
    <t>094-27-7506</t>
  </si>
  <si>
    <t>278-29-8956</t>
  </si>
  <si>
    <t xml:space="preserve">Yenit Vazquez </t>
  </si>
  <si>
    <t>751-41-8917</t>
  </si>
  <si>
    <t>776-71-8960</t>
  </si>
  <si>
    <t>Maricela Romero</t>
  </si>
  <si>
    <t>347-99-7296</t>
  </si>
  <si>
    <t>Fidel Barraza</t>
  </si>
  <si>
    <t>Desiree Roa</t>
  </si>
  <si>
    <t>703-27-8143</t>
  </si>
  <si>
    <t>Hildemaro Vargas</t>
  </si>
  <si>
    <t>273-41-4734</t>
  </si>
  <si>
    <t>Jessica Paez</t>
  </si>
  <si>
    <t>633-65-4722</t>
  </si>
  <si>
    <t xml:space="preserve">Darwin Guerra </t>
  </si>
  <si>
    <t>013-93-0138</t>
  </si>
  <si>
    <t xml:space="preserve">Bleidys Donado Dias </t>
  </si>
  <si>
    <t>193-31-3480</t>
  </si>
  <si>
    <t>718-60-0267</t>
  </si>
  <si>
    <t>204-94-7923</t>
  </si>
  <si>
    <t>Tania Rivera</t>
  </si>
  <si>
    <t>648-65-1064</t>
  </si>
  <si>
    <t>Wilkin Figuereo</t>
  </si>
  <si>
    <t>034-67-2265</t>
  </si>
  <si>
    <t>780-94-9138</t>
  </si>
  <si>
    <t>Niedo Esis</t>
  </si>
  <si>
    <t>485-63-8818</t>
  </si>
  <si>
    <t>285-97-8942</t>
  </si>
  <si>
    <t>Tuesday 4/21/26 @ 4pm</t>
  </si>
  <si>
    <t>874-54-3158</t>
  </si>
  <si>
    <t>062-91-2454</t>
  </si>
  <si>
    <t>193-65-4124</t>
  </si>
  <si>
    <t>104-73-9765</t>
  </si>
  <si>
    <t>Yuleidis Gomez Rossell</t>
  </si>
  <si>
    <t>600-66-6533</t>
  </si>
  <si>
    <t>Bernardo Lopez</t>
  </si>
  <si>
    <t>873-80-9098</t>
  </si>
  <si>
    <t xml:space="preserve">Margely Motta Liscano </t>
  </si>
  <si>
    <t>817-21-1716</t>
  </si>
  <si>
    <t>Yesica E Roque Baquedano</t>
  </si>
  <si>
    <t>829-44-0814</t>
  </si>
  <si>
    <t>Zulimar Bonilla</t>
  </si>
  <si>
    <t>115-79-2150</t>
  </si>
  <si>
    <t>Rosa Beatriz Oscanoa</t>
  </si>
  <si>
    <t>Sonia M Oscanoa</t>
  </si>
  <si>
    <t>111-13-4055</t>
  </si>
  <si>
    <t>Laura Rodriguez</t>
  </si>
  <si>
    <t>872-24-2933</t>
  </si>
  <si>
    <t>Marisol Perez</t>
  </si>
  <si>
    <t xml:space="preserve">Rosa Gonzalez </t>
  </si>
  <si>
    <t>718-89-0963</t>
  </si>
  <si>
    <t xml:space="preserve">Nair Aguilar </t>
  </si>
  <si>
    <t>618-99-2444</t>
  </si>
  <si>
    <t>Yeralina Ospino</t>
  </si>
  <si>
    <t xml:space="preserve">Beyonce Miranda </t>
  </si>
  <si>
    <t>053-25-4354</t>
  </si>
  <si>
    <t>Gabriela Barrios</t>
  </si>
  <si>
    <t>173-37-1140</t>
  </si>
  <si>
    <t>Wednesday 4/22/26 @ 1pm</t>
  </si>
  <si>
    <t>541-57-3501</t>
  </si>
  <si>
    <t>Emailed</t>
  </si>
  <si>
    <t>647-98-1758</t>
  </si>
  <si>
    <t>Sylvia Molina</t>
  </si>
  <si>
    <t>CANCELLED CLASS</t>
  </si>
  <si>
    <t>Thursday 4/23/26 @ 4pm</t>
  </si>
  <si>
    <t>Xavier Pena</t>
  </si>
  <si>
    <t xml:space="preserve">D-shift/ Cold room test operator </t>
  </si>
  <si>
    <t>Leonardo Martinez</t>
  </si>
  <si>
    <t>Danying Chen</t>
  </si>
  <si>
    <t>Jorge Mitchel</t>
  </si>
  <si>
    <t>480 514 2059</t>
  </si>
  <si>
    <t xml:space="preserve">JesusTaipe Pariona </t>
  </si>
  <si>
    <t xml:space="preserve">Emily De La Cruz </t>
  </si>
  <si>
    <t>Tuesday 4/28/26 @ 4pm</t>
  </si>
  <si>
    <t>Felicitas Lazo</t>
  </si>
  <si>
    <t>Asley Camero Leal</t>
  </si>
  <si>
    <t>Yuleisy Bowen</t>
  </si>
  <si>
    <t xml:space="preserve">Yuliana Infante </t>
  </si>
  <si>
    <t>Scarlet Leon</t>
  </si>
  <si>
    <t>647-11-3907</t>
  </si>
  <si>
    <t xml:space="preserve">Lucila Cano </t>
  </si>
  <si>
    <t xml:space="preserve">Hermina Cardenas </t>
  </si>
  <si>
    <t>Wednesday 4/29/26 @ 1pm</t>
  </si>
  <si>
    <t xml:space="preserve">A shift. Needs June 10th off. </t>
  </si>
  <si>
    <t xml:space="preserve">Vanessa Vargas </t>
  </si>
  <si>
    <t>529-73-4659</t>
  </si>
  <si>
    <t>646-90-6469</t>
  </si>
  <si>
    <t>320-51-5951</t>
  </si>
  <si>
    <t>Boaz Ndignanouba</t>
  </si>
  <si>
    <t>Thursday 4/30/26 @ 4pm</t>
  </si>
  <si>
    <t>Mary Leon</t>
  </si>
  <si>
    <t>Nancy Llontop</t>
  </si>
  <si>
    <t xml:space="preserve">Yajayra Chsvez </t>
  </si>
  <si>
    <t>Tuesday 5/5/26 @ 4pm</t>
  </si>
  <si>
    <t>Maria Alcivar</t>
  </si>
  <si>
    <t>Wednesday 5/6/26 @ 1pm</t>
  </si>
  <si>
    <t>Makari Balanga</t>
  </si>
  <si>
    <t>646-70-6381</t>
  </si>
  <si>
    <t>Back from vacation on the 18th of May</t>
  </si>
  <si>
    <t>646-42-3269</t>
  </si>
  <si>
    <t xml:space="preserve">Karen Venegas </t>
  </si>
  <si>
    <t>646-62-4034</t>
  </si>
  <si>
    <t>Tommy Trujillo</t>
  </si>
  <si>
    <t>620-39-8333</t>
  </si>
  <si>
    <t>576-93-8482</t>
  </si>
  <si>
    <t>Thursday 5/7/26 @ 4pm</t>
  </si>
  <si>
    <t>Ericka Galeano</t>
  </si>
  <si>
    <t>C-Shift</t>
  </si>
  <si>
    <t>Angely Paredes</t>
  </si>
  <si>
    <t xml:space="preserve">Jesus G Montoya </t>
  </si>
  <si>
    <t>Needs to be rescheduled.</t>
  </si>
  <si>
    <t>Tuesday 5/12/26 @ 4pm</t>
  </si>
  <si>
    <t>393-81-4360</t>
  </si>
  <si>
    <t>170-41-9777</t>
  </si>
  <si>
    <t>710-38-5875</t>
  </si>
  <si>
    <t>Calixto Lozada</t>
  </si>
  <si>
    <t>Judy Mendoza</t>
  </si>
  <si>
    <t>Canceled</t>
  </si>
  <si>
    <t>Wednesday 5/13/26 @ 1pm</t>
  </si>
  <si>
    <t>647-82-6059</t>
  </si>
  <si>
    <t>Rogelio Facio Amara</t>
  </si>
  <si>
    <t>Thursday 5/14/26 @ 4pm</t>
  </si>
  <si>
    <t>Ericka Galeana</t>
  </si>
  <si>
    <t xml:space="preserve">Arianne Ramierez </t>
  </si>
  <si>
    <t>385-563-5553</t>
  </si>
  <si>
    <t>Tuesday 5/19/26 @ 4pm</t>
  </si>
  <si>
    <t>029-61-2800</t>
  </si>
  <si>
    <t xml:space="preserve">Ana Fernandez </t>
  </si>
  <si>
    <t>Hernando Frias</t>
  </si>
  <si>
    <t>Jaidirys Calderon</t>
  </si>
  <si>
    <t>Orlando Rivero</t>
  </si>
  <si>
    <t>Wednesday 5/20/26 @ 1pm</t>
  </si>
  <si>
    <t>Hector Mosqueda</t>
  </si>
  <si>
    <t>A-Shift</t>
  </si>
  <si>
    <t>647-62-5275</t>
  </si>
  <si>
    <t xml:space="preserve">Aracely Estrada Navarro </t>
  </si>
  <si>
    <t>646-50-2185</t>
  </si>
  <si>
    <t>850-68-1379</t>
  </si>
  <si>
    <t>Ericka Galeana Lopez</t>
  </si>
  <si>
    <t>801-462-8431</t>
  </si>
  <si>
    <t>SS</t>
  </si>
  <si>
    <t>Rescheduled for the 27th</t>
  </si>
  <si>
    <t>Thursday 5/21/26 @ 4pm</t>
  </si>
  <si>
    <t>Emyerberth Miranda</t>
  </si>
  <si>
    <t>Susan Guedez</t>
  </si>
  <si>
    <t>Rocio Machuca</t>
  </si>
  <si>
    <t>Tuesday 5/26/26 @ 4pm</t>
  </si>
  <si>
    <t>007-97-9897</t>
  </si>
  <si>
    <t xml:space="preserve">Daniela Marcano </t>
  </si>
  <si>
    <t>655-22-4504</t>
  </si>
  <si>
    <t xml:space="preserve">Luis Zevallos </t>
  </si>
  <si>
    <t>(801) 706-7858</t>
  </si>
  <si>
    <t>Wednesday 5/27/26 @ 1pm</t>
  </si>
  <si>
    <t xml:space="preserve">A-Shift. was falling asleep in class. do not start. </t>
  </si>
  <si>
    <t>Thursday 5/28/26 @ 4pm</t>
  </si>
  <si>
    <t>Nancy Quispe Idme De La Rosa</t>
  </si>
  <si>
    <t>365-97-9882</t>
  </si>
  <si>
    <t xml:space="preserve">Juan A La Rosa Gonzalez </t>
  </si>
  <si>
    <t>Wednesday 6/2/26 @ 1pm</t>
  </si>
  <si>
    <t>Thursday 6/3/26 @ 4pm</t>
  </si>
  <si>
    <t>Wednesday 6/4/26 @ 1pm</t>
  </si>
  <si>
    <t xml:space="preserve">Jerrison Amos </t>
  </si>
  <si>
    <t>Status</t>
  </si>
  <si>
    <t>801 205-1714</t>
  </si>
  <si>
    <t>Maira Colmenarez</t>
  </si>
  <si>
    <t>Wait List</t>
  </si>
  <si>
    <t xml:space="preserve">Priscilla Castillo </t>
  </si>
  <si>
    <t>Sharis Luna</t>
  </si>
  <si>
    <t>María Ibarra</t>
  </si>
  <si>
    <t>Wilmery Molina</t>
  </si>
  <si>
    <t>Jose Hernandez</t>
  </si>
  <si>
    <t>Maria Ferrer</t>
  </si>
  <si>
    <t>Bilianny Arocha</t>
  </si>
  <si>
    <t>Nelfrailis Gonzales</t>
  </si>
  <si>
    <t>DO NOT SORT. ONCE NAME IS ADDED IT CANNOT BE REMOVED OR MOVED. EVERYTHING MUST BE DONE BEFORE ADDING TO SHEET.</t>
  </si>
  <si>
    <t>Spanish and bilingual only starts
Deadline is 1pm day before start date</t>
  </si>
  <si>
    <t>Req #</t>
  </si>
  <si>
    <t>Supervisor</t>
  </si>
  <si>
    <t>P CODE</t>
  </si>
  <si>
    <t>SSN</t>
  </si>
  <si>
    <t>Employee Name (must match Bold)</t>
  </si>
  <si>
    <t>Shirt Size</t>
  </si>
  <si>
    <t>Title</t>
  </si>
  <si>
    <t>Schedule</t>
  </si>
  <si>
    <t>C-Number</t>
  </si>
  <si>
    <t>I-9</t>
  </si>
  <si>
    <t>E-Verify</t>
  </si>
  <si>
    <t>Flex AA</t>
  </si>
  <si>
    <t>Onboarding Tasks</t>
  </si>
  <si>
    <t>Offer Letter</t>
  </si>
  <si>
    <t>NOTES</t>
  </si>
  <si>
    <t>P2743607</t>
  </si>
  <si>
    <t>135-65-9603</t>
  </si>
  <si>
    <t>M</t>
  </si>
  <si>
    <t xml:space="preserve"> B Shift:  Salt Lake City - P - 600pm-600a Rotating Tues,Wed,Sat/Sun,Mon,Thurs,Fri (15% Diff)</t>
  </si>
  <si>
    <t>P2743602</t>
  </si>
  <si>
    <t xml:space="preserve"> D Shift: Salt Lake City - N - 600pm-600a Rotating Sun,Mon,Thurs, Fri/Tues,Wed,Sat (15% Diff)</t>
  </si>
  <si>
    <t>P2743391</t>
  </si>
  <si>
    <t xml:space="preserve">Luis palmar </t>
  </si>
  <si>
    <t>XL</t>
  </si>
  <si>
    <t xml:space="preserve">P2744693  </t>
  </si>
  <si>
    <t xml:space="preserve"> A Shift: Salt Lake City - Q - 600am-600pm Rotating Tues,Wed,Sat/Sun,Mon, Thurs,Fri</t>
  </si>
  <si>
    <t>P2744745</t>
  </si>
  <si>
    <t>015-96-0816</t>
  </si>
  <si>
    <t>Karen Rodriguez Monroy</t>
  </si>
  <si>
    <t>FLX0630</t>
  </si>
  <si>
    <t>Jennifer Prudente (1168431)</t>
  </si>
  <si>
    <t>P2743630</t>
  </si>
  <si>
    <t>818-01-0139</t>
  </si>
  <si>
    <t>Jean Ramos Lopez</t>
  </si>
  <si>
    <t>Production Specialist 1 - Dekit</t>
  </si>
  <si>
    <t xml:space="preserve"> C Shift:  Salt Lake City - O - 600am-600pm Rotating Sun,Mon,Thurs, Fri/Tues,Wed,Sat</t>
  </si>
  <si>
    <t>C125977</t>
  </si>
  <si>
    <t>FLX0633</t>
  </si>
  <si>
    <t>P2743627</t>
  </si>
  <si>
    <t>064-15-3565</t>
  </si>
  <si>
    <t xml:space="preserve">Miyelis Urdaneta </t>
  </si>
  <si>
    <t>C125978</t>
  </si>
  <si>
    <t>FLX0634</t>
  </si>
  <si>
    <t xml:space="preserve">P2743631 </t>
  </si>
  <si>
    <t>856-86-3425</t>
  </si>
  <si>
    <t>C126095</t>
  </si>
  <si>
    <t>FLX0635</t>
  </si>
  <si>
    <t>P2743625</t>
  </si>
  <si>
    <t>C126096</t>
  </si>
  <si>
    <t>FLX0647</t>
  </si>
  <si>
    <t>Jennifer Paz (1166697)</t>
  </si>
  <si>
    <t>P2743613</t>
  </si>
  <si>
    <t>Production Specialist - L10 Repair (Bonepile)</t>
  </si>
  <si>
    <t>C125979</t>
  </si>
  <si>
    <t>FLX0653</t>
  </si>
  <si>
    <t>Alexis Rullan</t>
  </si>
  <si>
    <t>FLX0656</t>
  </si>
  <si>
    <t>P2743604</t>
  </si>
  <si>
    <t>JennyMercedesArbelaez Pena</t>
  </si>
  <si>
    <t>C125980</t>
  </si>
  <si>
    <t>FLX0658</t>
  </si>
  <si>
    <t>Yalia Driggers (1153165)</t>
  </si>
  <si>
    <t>FLX0662</t>
  </si>
  <si>
    <t>Alondra Landin</t>
  </si>
  <si>
    <t>Jose Manuel Marquina / P2689830</t>
  </si>
  <si>
    <t xml:space="preserve">Walter Lesmes </t>
  </si>
  <si>
    <t>L</t>
  </si>
  <si>
    <t xml:space="preserve">Production Specialist 1 -  Mechanical Assembly </t>
  </si>
  <si>
    <t>C125981</t>
  </si>
  <si>
    <t>FLX0664</t>
  </si>
  <si>
    <t>Jose Gonzalez</t>
  </si>
  <si>
    <t>Zuleima Del Carmen Pereira / P2689186</t>
  </si>
  <si>
    <t>302-57-4156</t>
  </si>
  <si>
    <t>C125982</t>
  </si>
  <si>
    <t>FLX0671</t>
  </si>
  <si>
    <t>Yaritza Garza</t>
  </si>
  <si>
    <t>Hector Flores Gonzalez / P2720902</t>
  </si>
  <si>
    <t>814-34-9834</t>
  </si>
  <si>
    <t>Production Specialist 1 -  Cold Room</t>
  </si>
  <si>
    <t>C125983</t>
  </si>
  <si>
    <t>FLX0554</t>
  </si>
  <si>
    <t>Production Specialist 1 -  Rack level Assembly</t>
  </si>
  <si>
    <t>FLX0675</t>
  </si>
  <si>
    <t xml:space="preserve">Production Specialist 1 -  Materials </t>
  </si>
  <si>
    <t>FLX0679</t>
  </si>
  <si>
    <t xml:space="preserve">P2744691  </t>
  </si>
  <si>
    <t>Nelly Parra Lucena</t>
  </si>
  <si>
    <t>C126002</t>
  </si>
  <si>
    <t>FLX0680</t>
  </si>
  <si>
    <t xml:space="preserve">P2744764  </t>
  </si>
  <si>
    <t>Ghileny Garces Parra</t>
  </si>
  <si>
    <t>C126009</t>
  </si>
  <si>
    <t>FLX0681</t>
  </si>
  <si>
    <t xml:space="preserve">P2744763  </t>
  </si>
  <si>
    <t>813-25-1704</t>
  </si>
  <si>
    <t>C126025</t>
  </si>
  <si>
    <t>FLX0687</t>
  </si>
  <si>
    <t>Mariana Ballesteros (1174672)</t>
  </si>
  <si>
    <t xml:space="preserve">P2744760  </t>
  </si>
  <si>
    <t>511-57-4050</t>
  </si>
  <si>
    <t>C126015</t>
  </si>
  <si>
    <t>FLX0688</t>
  </si>
  <si>
    <t xml:space="preserve">P2744759  </t>
  </si>
  <si>
    <t>C126018</t>
  </si>
  <si>
    <t>FLX0690</t>
  </si>
  <si>
    <t>Dario Mendez Toyo (1174155)</t>
  </si>
  <si>
    <t xml:space="preserve">P2744690  </t>
  </si>
  <si>
    <t>C126023</t>
  </si>
  <si>
    <t>FLX0691</t>
  </si>
  <si>
    <t>Valeria Mendez (1181800)</t>
  </si>
  <si>
    <t xml:space="preserve">P2744689  </t>
  </si>
  <si>
    <t>653-25-1441</t>
  </si>
  <si>
    <t>C126021</t>
  </si>
  <si>
    <t>FLX0700</t>
  </si>
  <si>
    <t>Sanel Kudic</t>
  </si>
  <si>
    <t>P2744755</t>
  </si>
  <si>
    <t>710-99-8300</t>
  </si>
  <si>
    <t>C126044</t>
  </si>
  <si>
    <t>FLX0702</t>
  </si>
  <si>
    <t>Paola Guzman</t>
  </si>
  <si>
    <t>P2744753</t>
  </si>
  <si>
    <t>617-84-8265</t>
  </si>
  <si>
    <t>C126045</t>
  </si>
  <si>
    <t>FLX0703</t>
  </si>
  <si>
    <t>P2744752</t>
  </si>
  <si>
    <t>761-78-1497</t>
  </si>
  <si>
    <t>Pedro Ruis Medina</t>
  </si>
  <si>
    <t>C126014</t>
  </si>
  <si>
    <t>FLX0711</t>
  </si>
  <si>
    <t>P2744751</t>
  </si>
  <si>
    <t>C126013</t>
  </si>
  <si>
    <t>FLX0712</t>
  </si>
  <si>
    <t>P2744750</t>
  </si>
  <si>
    <t>C126012</t>
  </si>
  <si>
    <t>FLX0714</t>
  </si>
  <si>
    <t>P2744748</t>
  </si>
  <si>
    <t>C126010</t>
  </si>
  <si>
    <t>FLX0722</t>
  </si>
  <si>
    <t>Dallas Driggers</t>
  </si>
  <si>
    <t>English/bilingual for 6:30am class and Spanish only for 230pm start</t>
  </si>
  <si>
    <t>FLX0674</t>
  </si>
  <si>
    <t xml:space="preserve">P2744694  </t>
  </si>
  <si>
    <t>616-21-6873</t>
  </si>
  <si>
    <t xml:space="preserve">Fernando S Razuri </t>
  </si>
  <si>
    <t>C125927</t>
  </si>
  <si>
    <t>x</t>
  </si>
  <si>
    <t>620-70-1335</t>
  </si>
  <si>
    <t>C125941</t>
  </si>
  <si>
    <t>FLX0676</t>
  </si>
  <si>
    <t xml:space="preserve">P2744692  </t>
  </si>
  <si>
    <t>686-26-6198</t>
  </si>
  <si>
    <t>C125942</t>
  </si>
  <si>
    <t>590-77-6003</t>
  </si>
  <si>
    <t>C125943</t>
  </si>
  <si>
    <t>835-29-6844</t>
  </si>
  <si>
    <t xml:space="preserve">William A Piccone </t>
  </si>
  <si>
    <t>C125928</t>
  </si>
  <si>
    <t>FLX0682</t>
  </si>
  <si>
    <t xml:space="preserve">P2744762  </t>
  </si>
  <si>
    <t>242-87-6217</t>
  </si>
  <si>
    <t xml:space="preserve">Jenifer Torres Loya </t>
  </si>
  <si>
    <t>C125929</t>
  </si>
  <si>
    <t>FLX0683</t>
  </si>
  <si>
    <t xml:space="preserve">P2744761  </t>
  </si>
  <si>
    <t>073-37-5279</t>
  </si>
  <si>
    <t>Aidan A Perez</t>
  </si>
  <si>
    <t>XXL</t>
  </si>
  <si>
    <t>C125939</t>
  </si>
  <si>
    <t>FLX0689</t>
  </si>
  <si>
    <t xml:space="preserve">P2744758  </t>
  </si>
  <si>
    <t>275-78-7148</t>
  </si>
  <si>
    <t>Yahanna L Goss</t>
  </si>
  <si>
    <t>C125930</t>
  </si>
  <si>
    <t>Saoluaga T Siliva</t>
  </si>
  <si>
    <t>C125932</t>
  </si>
  <si>
    <t>FLX0692</t>
  </si>
  <si>
    <t xml:space="preserve">P2744757  </t>
  </si>
  <si>
    <t>C125934</t>
  </si>
  <si>
    <t>FLX0699</t>
  </si>
  <si>
    <t xml:space="preserve">P2744756  </t>
  </si>
  <si>
    <t>647-98-3583</t>
  </si>
  <si>
    <t>C125944</t>
  </si>
  <si>
    <t>FLX0701</t>
  </si>
  <si>
    <t>P2744754</t>
  </si>
  <si>
    <t xml:space="preserve">Glody M Tumbwa </t>
  </si>
  <si>
    <t>C125935</t>
  </si>
  <si>
    <t>FLX0713</t>
  </si>
  <si>
    <t>P2744749</t>
  </si>
  <si>
    <t>733-03-6301</t>
  </si>
  <si>
    <t xml:space="preserve">Whang  C Walters </t>
  </si>
  <si>
    <t>C125936</t>
  </si>
  <si>
    <t>FLX0715</t>
  </si>
  <si>
    <t>P2744747</t>
  </si>
  <si>
    <t>252-25-6569</t>
  </si>
  <si>
    <t>C125945</t>
  </si>
  <si>
    <t>FLX0721</t>
  </si>
  <si>
    <t>P2744746</t>
  </si>
  <si>
    <t>647-07-1154</t>
  </si>
  <si>
    <t>Michael L Fabela</t>
  </si>
  <si>
    <t xml:space="preserve"> 385 536 0473</t>
  </si>
  <si>
    <t>C125940</t>
  </si>
  <si>
    <t>C125937</t>
  </si>
  <si>
    <t>FLX0723</t>
  </si>
  <si>
    <t>P2744744</t>
  </si>
  <si>
    <t>C125931</t>
  </si>
  <si>
    <t>Spanish Only</t>
  </si>
  <si>
    <t xml:space="preserve">SPANISH ONLY </t>
  </si>
  <si>
    <t>FLX0541</t>
  </si>
  <si>
    <t>P2743404</t>
  </si>
  <si>
    <t>026-13-6771</t>
  </si>
  <si>
    <t>Frank Linares</t>
  </si>
  <si>
    <t>C125736</t>
  </si>
  <si>
    <t>FLX0543</t>
  </si>
  <si>
    <t>P2743402</t>
  </si>
  <si>
    <t>Anaias Faria</t>
  </si>
  <si>
    <t>S</t>
  </si>
  <si>
    <t>C125764</t>
  </si>
  <si>
    <t>FLX0549</t>
  </si>
  <si>
    <t>Julissa Sencion (1154184)</t>
  </si>
  <si>
    <t>P2743396</t>
  </si>
  <si>
    <t>828-17-0411</t>
  </si>
  <si>
    <t>Rocio Rondon Pena</t>
  </si>
  <si>
    <t>C125691</t>
  </si>
  <si>
    <t xml:space="preserve">Eduar Suarez </t>
  </si>
  <si>
    <t>C125685</t>
  </si>
  <si>
    <t>FLX0558</t>
  </si>
  <si>
    <t>P2743387</t>
  </si>
  <si>
    <t>Waiting on EV</t>
  </si>
  <si>
    <t>Oswaldo Valencia</t>
  </si>
  <si>
    <t>C125776</t>
  </si>
  <si>
    <t>FLX0559</t>
  </si>
  <si>
    <t>P2743386</t>
  </si>
  <si>
    <t>C125689</t>
  </si>
  <si>
    <t>FLX0561</t>
  </si>
  <si>
    <t>P2743384</t>
  </si>
  <si>
    <t>C125693</t>
  </si>
  <si>
    <t>FLX0563</t>
  </si>
  <si>
    <t>P2743382</t>
  </si>
  <si>
    <t>875-37-3884</t>
  </si>
  <si>
    <t>Jaimi Maquin</t>
  </si>
  <si>
    <t>Due to P# not working she is okay being moved for 8/24 class [Spanish]</t>
  </si>
  <si>
    <t>FLX0580</t>
  </si>
  <si>
    <t>P2743377</t>
  </si>
  <si>
    <t>Maria Brea</t>
  </si>
  <si>
    <t>C125781</t>
  </si>
  <si>
    <t>FLX0583</t>
  </si>
  <si>
    <t>P2743374</t>
  </si>
  <si>
    <t>671-24-8940</t>
  </si>
  <si>
    <t>C125784</t>
  </si>
  <si>
    <t>FLX0588</t>
  </si>
  <si>
    <t>P2743369</t>
  </si>
  <si>
    <t>149-89-3674</t>
  </si>
  <si>
    <t>C125697</t>
  </si>
  <si>
    <t>FLX0589</t>
  </si>
  <si>
    <t>P2743368</t>
  </si>
  <si>
    <t>Yoshua Mendosa</t>
  </si>
  <si>
    <t>C125698</t>
  </si>
  <si>
    <t>P2743626</t>
  </si>
  <si>
    <t>858-65-0230</t>
  </si>
  <si>
    <t xml:space="preserve">S </t>
  </si>
  <si>
    <t>Needs to be contacted and moved to 8/24 [Spanish]</t>
  </si>
  <si>
    <t>Needs to be contacted and moved for another day</t>
  </si>
  <si>
    <t>FLX0648</t>
  </si>
  <si>
    <t>Patricia Puche Curiel</t>
  </si>
  <si>
    <t>P2743612</t>
  </si>
  <si>
    <t>139-33-5589</t>
  </si>
  <si>
    <t>Mariangel Bastidas Rangel</t>
  </si>
  <si>
    <t>C125692</t>
  </si>
  <si>
    <t>FLX0649</t>
  </si>
  <si>
    <t>P2743611</t>
  </si>
  <si>
    <t>222-45-6013</t>
  </si>
  <si>
    <t>Daniela Rosales Coronado</t>
  </si>
  <si>
    <t>C125690</t>
  </si>
  <si>
    <t>FLX0650</t>
  </si>
  <si>
    <t>P2743610</t>
  </si>
  <si>
    <t xml:space="preserve">Yesica Saez </t>
  </si>
  <si>
    <t>C125688</t>
  </si>
  <si>
    <t>FLX0651</t>
  </si>
  <si>
    <t>P2743609</t>
  </si>
  <si>
    <t>189-06-1409</t>
  </si>
  <si>
    <t>385-301-1016</t>
  </si>
  <si>
    <t>C125709</t>
  </si>
  <si>
    <t>FLX0652</t>
  </si>
  <si>
    <t>P2743608</t>
  </si>
  <si>
    <t>C125789</t>
  </si>
  <si>
    <t>FLX0654</t>
  </si>
  <si>
    <t>P2743606</t>
  </si>
  <si>
    <t>872-07-9192</t>
  </si>
  <si>
    <t>C125684</t>
  </si>
  <si>
    <t>FLX0655</t>
  </si>
  <si>
    <t>P2743605</t>
  </si>
  <si>
    <t>629-75-8313</t>
  </si>
  <si>
    <t>Yanet Oscanoa</t>
  </si>
  <si>
    <t>C125686</t>
  </si>
  <si>
    <t>FLX0659</t>
  </si>
  <si>
    <t>Angel Tirado</t>
  </si>
  <si>
    <t>Aurora Lamas Arellano / P2716002</t>
  </si>
  <si>
    <t>069-45-4779</t>
  </si>
  <si>
    <t>801-5579623</t>
  </si>
  <si>
    <t>C125694</t>
  </si>
  <si>
    <t>FLX0660</t>
  </si>
  <si>
    <t>Jennifer Prudente</t>
  </si>
  <si>
    <t>Gabriela A Martinez / P2725262</t>
  </si>
  <si>
    <t>852-22-3104</t>
  </si>
  <si>
    <t>C125695</t>
  </si>
  <si>
    <t>FLX0661</t>
  </si>
  <si>
    <t>Johnathan Van Dusen / P2687532</t>
  </si>
  <si>
    <t>C125713</t>
  </si>
  <si>
    <t>187-06-3703</t>
  </si>
  <si>
    <t>Rosmar Perale</t>
  </si>
  <si>
    <t>C125696</t>
  </si>
  <si>
    <t>FLX0663</t>
  </si>
  <si>
    <t>Josue Salgado / P2687202</t>
  </si>
  <si>
    <t>C125699</t>
  </si>
  <si>
    <t>689-45-1561</t>
  </si>
  <si>
    <t>385-573-8074</t>
  </si>
  <si>
    <t>C125700</t>
  </si>
  <si>
    <t>FLX0665</t>
  </si>
  <si>
    <t>Beatriz Hernandez</t>
  </si>
  <si>
    <t>Selena Morales / P2654581</t>
  </si>
  <si>
    <t>C125701</t>
  </si>
  <si>
    <t>FLX0666</t>
  </si>
  <si>
    <t>Nguyen T Nguyen / P2658703</t>
  </si>
  <si>
    <t>C125791</t>
  </si>
  <si>
    <t>FLX0667</t>
  </si>
  <si>
    <t>DANIEL FUENTES</t>
  </si>
  <si>
    <t>Leydi Sanchez / P5001520</t>
  </si>
  <si>
    <t>342-13-5382</t>
  </si>
  <si>
    <t>C125703</t>
  </si>
  <si>
    <t>FLX0668</t>
  </si>
  <si>
    <t>Karen A Rodriguez Monroy / P2700719</t>
  </si>
  <si>
    <t>662-51-8652</t>
  </si>
  <si>
    <t>Sibel parra</t>
  </si>
  <si>
    <t>C125792</t>
  </si>
  <si>
    <t>FLX0669</t>
  </si>
  <si>
    <t>Deja Atwood</t>
  </si>
  <si>
    <t>Yufrecka Bersovine / P2688520</t>
  </si>
  <si>
    <t>275-57-7013</t>
  </si>
  <si>
    <t>Liliana Ramirez Ernst</t>
  </si>
  <si>
    <t>C125705</t>
  </si>
  <si>
    <t>FLX0670</t>
  </si>
  <si>
    <t>Kary L Carter / P2727312</t>
  </si>
  <si>
    <t>634-46-5650</t>
  </si>
  <si>
    <t>Jose Castellano Suarez</t>
  </si>
  <si>
    <t>C125708</t>
  </si>
  <si>
    <t>C125710</t>
  </si>
  <si>
    <t>FLX0672</t>
  </si>
  <si>
    <t>Itzayana Maupouje</t>
  </si>
  <si>
    <t>Milagros Bastardo / P2687512</t>
  </si>
  <si>
    <t>326-39-7550</t>
  </si>
  <si>
    <t>(786) 906-3080</t>
  </si>
  <si>
    <t>C125711</t>
  </si>
  <si>
    <t>English/Bilingual Starts ONLY</t>
  </si>
  <si>
    <t>P2743634</t>
  </si>
  <si>
    <t>FLX0626</t>
  </si>
  <si>
    <t>C125592</t>
  </si>
  <si>
    <t>P2743633</t>
  </si>
  <si>
    <t>FLX0627</t>
  </si>
  <si>
    <t>647-98-7139</t>
  </si>
  <si>
    <t>C125596</t>
  </si>
  <si>
    <t>P2743632</t>
  </si>
  <si>
    <t>FLX0628</t>
  </si>
  <si>
    <t>C125597</t>
  </si>
  <si>
    <t>P2743631</t>
  </si>
  <si>
    <t>FLX0629</t>
  </si>
  <si>
    <t>C125635</t>
  </si>
  <si>
    <t>Willian Piccone</t>
  </si>
  <si>
    <t>C125600</t>
  </si>
  <si>
    <t>P2743629</t>
  </si>
  <si>
    <t>FLX0631</t>
  </si>
  <si>
    <t>888-18-4458</t>
  </si>
  <si>
    <t>Miguel Rivas</t>
  </si>
  <si>
    <t>385-580-4318</t>
  </si>
  <si>
    <t>XXXXL</t>
  </si>
  <si>
    <t>C125610</t>
  </si>
  <si>
    <t>P2743628</t>
  </si>
  <si>
    <t>FLX0632</t>
  </si>
  <si>
    <t>C125636</t>
  </si>
  <si>
    <t>C125633</t>
  </si>
  <si>
    <t>P2743624</t>
  </si>
  <si>
    <t>FLX0636</t>
  </si>
  <si>
    <t>C125632</t>
  </si>
  <si>
    <t>P2743623</t>
  </si>
  <si>
    <t>FLX0637</t>
  </si>
  <si>
    <t>647-06-3213</t>
  </si>
  <si>
    <t>C125629</t>
  </si>
  <si>
    <t>P2743622</t>
  </si>
  <si>
    <t>FLX0638</t>
  </si>
  <si>
    <t>C125631</t>
  </si>
  <si>
    <t>P2743621</t>
  </si>
  <si>
    <t>FLX0639</t>
  </si>
  <si>
    <t>XXXL</t>
  </si>
  <si>
    <t>C125634</t>
  </si>
  <si>
    <t>P2743620</t>
  </si>
  <si>
    <t>FLX0640</t>
  </si>
  <si>
    <t>647-50-0764</t>
  </si>
  <si>
    <t>C125611</t>
  </si>
  <si>
    <t>P2743619</t>
  </si>
  <si>
    <t>FLX0641</t>
  </si>
  <si>
    <t>C125612</t>
  </si>
  <si>
    <t>P2743618</t>
  </si>
  <si>
    <t>FLX0642</t>
  </si>
  <si>
    <t>647-94-5480</t>
  </si>
  <si>
    <t>C125609</t>
  </si>
  <si>
    <t>P2743617</t>
  </si>
  <si>
    <t>FLX0643</t>
  </si>
  <si>
    <t>385-267-5635</t>
  </si>
  <si>
    <t>C125607</t>
  </si>
  <si>
    <t>P2743616</t>
  </si>
  <si>
    <t>FLX0644</t>
  </si>
  <si>
    <t>646-66-6521</t>
  </si>
  <si>
    <t>C125604</t>
  </si>
  <si>
    <t>P2743615</t>
  </si>
  <si>
    <t>FLX0645</t>
  </si>
  <si>
    <t>C125602</t>
  </si>
  <si>
    <t>P2743614</t>
  </si>
  <si>
    <t>FLX0646</t>
  </si>
  <si>
    <t>C125601</t>
  </si>
  <si>
    <t>C125627</t>
  </si>
  <si>
    <t>792-35-1566</t>
  </si>
  <si>
    <t>C125603</t>
  </si>
  <si>
    <t>C125605</t>
  </si>
  <si>
    <t>P2743603</t>
  </si>
  <si>
    <t>FLX0657</t>
  </si>
  <si>
    <t>Jamoson Lomax</t>
  </si>
  <si>
    <t>C125606</t>
  </si>
  <si>
    <t>C125608</t>
  </si>
  <si>
    <t>P2743381</t>
  </si>
  <si>
    <t>FLX0564</t>
  </si>
  <si>
    <t>C125542</t>
  </si>
  <si>
    <t>P2743399</t>
  </si>
  <si>
    <t>FLX0546</t>
  </si>
  <si>
    <t>C125515</t>
  </si>
  <si>
    <t xml:space="preserve">861-47-7196 </t>
  </si>
  <si>
    <t>P2743397</t>
  </si>
  <si>
    <t>FLX0548</t>
  </si>
  <si>
    <t>C125518</t>
  </si>
  <si>
    <t>P2743395</t>
  </si>
  <si>
    <t>FLX0550</t>
  </si>
  <si>
    <t>C125525</t>
  </si>
  <si>
    <t>222-73-0641</t>
  </si>
  <si>
    <t>P2743376</t>
  </si>
  <si>
    <t>FLX0581</t>
  </si>
  <si>
    <t>Cindy P Rosero</t>
  </si>
  <si>
    <t>C125551</t>
  </si>
  <si>
    <t>097-37-6703</t>
  </si>
  <si>
    <t>P2743418</t>
  </si>
  <si>
    <t>FLX0526</t>
  </si>
  <si>
    <t>Criz D Luna</t>
  </si>
  <si>
    <t>801-205-8158</t>
  </si>
  <si>
    <t>C125459</t>
  </si>
  <si>
    <t>646-74-9269</t>
  </si>
  <si>
    <t>P2743415</t>
  </si>
  <si>
    <t>FLX0529</t>
  </si>
  <si>
    <t>Daniela Guadalupe Barranco</t>
  </si>
  <si>
    <t>C125462</t>
  </si>
  <si>
    <t>P2743416</t>
  </si>
  <si>
    <t>FLX0528</t>
  </si>
  <si>
    <t xml:space="preserve">Ericka Galeana Lopez </t>
  </si>
  <si>
    <t>C125461</t>
  </si>
  <si>
    <t>P2743401</t>
  </si>
  <si>
    <t>FLX0544</t>
  </si>
  <si>
    <t>C125506</t>
  </si>
  <si>
    <t>P2743422</t>
  </si>
  <si>
    <t>FLX0522</t>
  </si>
  <si>
    <t>C125456</t>
  </si>
  <si>
    <t>P2743406</t>
  </si>
  <si>
    <t>FLX0538</t>
  </si>
  <si>
    <t>Itzayana Maupouje (1224330)</t>
  </si>
  <si>
    <t>C125479</t>
  </si>
  <si>
    <t>P2743385</t>
  </si>
  <si>
    <t>FLX0560</t>
  </si>
  <si>
    <t>Gabriela Aguilar Gentil</t>
  </si>
  <si>
    <t>C125558</t>
  </si>
  <si>
    <t>P2743392</t>
  </si>
  <si>
    <t>FLX0553</t>
  </si>
  <si>
    <t>C125531</t>
  </si>
  <si>
    <t>C125521</t>
  </si>
  <si>
    <t>P2743417</t>
  </si>
  <si>
    <t>FLX0527</t>
  </si>
  <si>
    <t>Gledy J Camcaho Lambrano</t>
  </si>
  <si>
    <t>C125460</t>
  </si>
  <si>
    <t>P2743403</t>
  </si>
  <si>
    <t>FLX0542</t>
  </si>
  <si>
    <t xml:space="preserve">Ilia Romero Linares </t>
  </si>
  <si>
    <t>C125487</t>
  </si>
  <si>
    <t>202-25-8303</t>
  </si>
  <si>
    <t>P2743372</t>
  </si>
  <si>
    <t>FLX0585</t>
  </si>
  <si>
    <t>C125555</t>
  </si>
  <si>
    <t>726-70-9956</t>
  </si>
  <si>
    <t>P2743390</t>
  </si>
  <si>
    <t>FLX0555</t>
  </si>
  <si>
    <t>XS</t>
  </si>
  <si>
    <t>C125533</t>
  </si>
  <si>
    <t>368-49-1236</t>
  </si>
  <si>
    <t>P2743371</t>
  </si>
  <si>
    <t>FLX0586</t>
  </si>
  <si>
    <t>C125556</t>
  </si>
  <si>
    <t>P2743383</t>
  </si>
  <si>
    <t>FLX0562</t>
  </si>
  <si>
    <t xml:space="preserve">Jessica Paez </t>
  </si>
  <si>
    <t>C125540</t>
  </si>
  <si>
    <t>P2743410</t>
  </si>
  <si>
    <t>FLX0534</t>
  </si>
  <si>
    <t>DANIEL FUENTES (1198897)</t>
  </si>
  <si>
    <t xml:space="preserve">Jesus Villarreal Blanco </t>
  </si>
  <si>
    <t>C125475</t>
  </si>
  <si>
    <t>P2743394</t>
  </si>
  <si>
    <t>FLX0551</t>
  </si>
  <si>
    <t>Juan A La Rosa</t>
  </si>
  <si>
    <t>C125527</t>
  </si>
  <si>
    <t>742-11-7691</t>
  </si>
  <si>
    <t>P2743405</t>
  </si>
  <si>
    <t>FLX0540</t>
  </si>
  <si>
    <t>C125482</t>
  </si>
  <si>
    <t xml:space="preserve">Juleisy R Gorozabel </t>
  </si>
  <si>
    <t>C125538</t>
  </si>
  <si>
    <t xml:space="preserve">BG Pending </t>
  </si>
  <si>
    <t>P2743421</t>
  </si>
  <si>
    <t>FLX0523</t>
  </si>
  <si>
    <t>C125445</t>
  </si>
  <si>
    <t>646-90-5389</t>
  </si>
  <si>
    <t>P2743414</t>
  </si>
  <si>
    <t>FLX0530</t>
  </si>
  <si>
    <t xml:space="preserve">Kimberly Barranco </t>
  </si>
  <si>
    <t>C125463</t>
  </si>
  <si>
    <t>322-89-0316</t>
  </si>
  <si>
    <t>P2743413</t>
  </si>
  <si>
    <t>FLX0531</t>
  </si>
  <si>
    <t>C125465</t>
  </si>
  <si>
    <t>156-53-2151</t>
  </si>
  <si>
    <t>Luis Suarez</t>
  </si>
  <si>
    <t>C125490</t>
  </si>
  <si>
    <t>279-47-6243</t>
  </si>
  <si>
    <t>P2743370</t>
  </si>
  <si>
    <t>FLX0587</t>
  </si>
  <si>
    <t>Marco Antonio Leon Cedeno</t>
  </si>
  <si>
    <t>C125557</t>
  </si>
  <si>
    <t>324-13-2898</t>
  </si>
  <si>
    <t>Maria Aray</t>
  </si>
  <si>
    <t>(385)215-5995</t>
  </si>
  <si>
    <t>C125541</t>
  </si>
  <si>
    <t>018-39-2444</t>
  </si>
  <si>
    <t>P2743375</t>
  </si>
  <si>
    <t>FLX0582</t>
  </si>
  <si>
    <t>C125552</t>
  </si>
  <si>
    <t>299-89-7798</t>
  </si>
  <si>
    <t>P2743412</t>
  </si>
  <si>
    <t>FLX0532</t>
  </si>
  <si>
    <t>C125466</t>
  </si>
  <si>
    <t>385 536 0473</t>
  </si>
  <si>
    <t>C125553</t>
  </si>
  <si>
    <t>243-87-3618</t>
  </si>
  <si>
    <t>P2743409</t>
  </si>
  <si>
    <t>FLX0535</t>
  </si>
  <si>
    <t>Miriam Gonzalez Ortega</t>
  </si>
  <si>
    <t>C125476</t>
  </si>
  <si>
    <t>P2743388</t>
  </si>
  <si>
    <t>FLX0557</t>
  </si>
  <si>
    <t>C125536</t>
  </si>
  <si>
    <t>797-48-9157</t>
  </si>
  <si>
    <t>P2743393</t>
  </si>
  <si>
    <t>FLX0552</t>
  </si>
  <si>
    <t>C125529</t>
  </si>
  <si>
    <t>P2743400</t>
  </si>
  <si>
    <t>FLX0545</t>
  </si>
  <si>
    <t>C125513</t>
  </si>
  <si>
    <t>003-61-0657</t>
  </si>
  <si>
    <t>C125547</t>
  </si>
  <si>
    <t>P2743407</t>
  </si>
  <si>
    <t>FLX0537</t>
  </si>
  <si>
    <t>NIcolas Rodriguez Galvis</t>
  </si>
  <si>
    <t>801-635-9892</t>
  </si>
  <si>
    <t>C125510</t>
  </si>
  <si>
    <t>P2743423</t>
  </si>
  <si>
    <t>FLX0521</t>
  </si>
  <si>
    <t>Omar Gomez Moreno</t>
  </si>
  <si>
    <t>C125422</t>
  </si>
  <si>
    <t>P2743420</t>
  </si>
  <si>
    <t>FLX0524</t>
  </si>
  <si>
    <t>Orlando Rivero Perez</t>
  </si>
  <si>
    <t>C125457</t>
  </si>
  <si>
    <t>P2743411</t>
  </si>
  <si>
    <t>FLX0533</t>
  </si>
  <si>
    <t>Richard Rios</t>
  </si>
  <si>
    <t>C125474</t>
  </si>
  <si>
    <t>P2743379</t>
  </si>
  <si>
    <t>FLX0566</t>
  </si>
  <si>
    <t>Yaritza Garza (1155856)</t>
  </si>
  <si>
    <t xml:space="preserve">Rojelio Facio </t>
  </si>
  <si>
    <t>C125549</t>
  </si>
  <si>
    <t>P2743389</t>
  </si>
  <si>
    <t>FLX0556</t>
  </si>
  <si>
    <t>Rosa Oscanoa</t>
  </si>
  <si>
    <t>C125534</t>
  </si>
  <si>
    <t>P2743408</t>
  </si>
  <si>
    <t>FLX0536</t>
  </si>
  <si>
    <t>Sonia Oscano</t>
  </si>
  <si>
    <t>C125477</t>
  </si>
  <si>
    <t>125-99-4316</t>
  </si>
  <si>
    <t>P2743398</t>
  </si>
  <si>
    <t>FLX0547</t>
  </si>
  <si>
    <t>C125516</t>
  </si>
  <si>
    <t>P2743419</t>
  </si>
  <si>
    <t>FLX0525</t>
  </si>
  <si>
    <t xml:space="preserve">Sylvia S Molina </t>
  </si>
  <si>
    <t>C125458</t>
  </si>
  <si>
    <t>C125486</t>
  </si>
  <si>
    <t>P2743373</t>
  </si>
  <si>
    <t>FLX0584</t>
  </si>
  <si>
    <t>C125554</t>
  </si>
  <si>
    <t>P2743378</t>
  </si>
  <si>
    <t>FLX0579</t>
  </si>
  <si>
    <t>Yajayra N Chávez Mateo</t>
  </si>
  <si>
    <t>C125550</t>
  </si>
  <si>
    <t>P2743380</t>
  </si>
  <si>
    <t>FLX0565</t>
  </si>
  <si>
    <t>(551) 323-7110</t>
  </si>
  <si>
    <t>C125545</t>
  </si>
  <si>
    <t>691-74-8336</t>
  </si>
  <si>
    <t>P2730497</t>
  </si>
  <si>
    <t>FLX0478</t>
  </si>
  <si>
    <t>Braulio Antonio Querales Ocando (1154827)</t>
  </si>
  <si>
    <t>C121621</t>
  </si>
  <si>
    <t>P2730496</t>
  </si>
  <si>
    <t>FLX0479</t>
  </si>
  <si>
    <t>C121622</t>
  </si>
  <si>
    <t>P2730495</t>
  </si>
  <si>
    <t>FLX0480</t>
  </si>
  <si>
    <t>C121708</t>
  </si>
  <si>
    <t>P2730494</t>
  </si>
  <si>
    <t>FLX0481</t>
  </si>
  <si>
    <t>C121623</t>
  </si>
  <si>
    <t>828-82-8605</t>
  </si>
  <si>
    <t>P2730493</t>
  </si>
  <si>
    <t>FLX0482</t>
  </si>
  <si>
    <t>C121682</t>
  </si>
  <si>
    <t>752-54-0638</t>
  </si>
  <si>
    <t>P2730488</t>
  </si>
  <si>
    <t>FLX0501</t>
  </si>
  <si>
    <t xml:space="preserve">Fabiana de los Angeles Rivas </t>
  </si>
  <si>
    <t>C121683</t>
  </si>
  <si>
    <t>P2730487</t>
  </si>
  <si>
    <t>FLX0502</t>
  </si>
  <si>
    <t>C121680</t>
  </si>
  <si>
    <t>P2730486</t>
  </si>
  <si>
    <t>FLX0503</t>
  </si>
  <si>
    <t>C121699</t>
  </si>
  <si>
    <t>P2730483</t>
  </si>
  <si>
    <t>FLX0512</t>
  </si>
  <si>
    <t>C121705</t>
  </si>
  <si>
    <t>P2730482</t>
  </si>
  <si>
    <t>FLX0513</t>
  </si>
  <si>
    <t>C121710</t>
  </si>
  <si>
    <t>P2730481</t>
  </si>
  <si>
    <t>FLX0514</t>
  </si>
  <si>
    <t>C121709</t>
  </si>
  <si>
    <t>350-31-8311</t>
  </si>
  <si>
    <t>P2730480</t>
  </si>
  <si>
    <t>FLX0515</t>
  </si>
  <si>
    <t>Alejandro Castro (1213569)</t>
  </si>
  <si>
    <t>C121673</t>
  </si>
  <si>
    <t>801-89-1019</t>
  </si>
  <si>
    <t>P2730479</t>
  </si>
  <si>
    <t>FLX0516</t>
  </si>
  <si>
    <t>C121703</t>
  </si>
  <si>
    <t>803-77-0577</t>
  </si>
  <si>
    <t>P2730478</t>
  </si>
  <si>
    <t>FLX0517</t>
  </si>
  <si>
    <t>C121695</t>
  </si>
  <si>
    <t>P2730477</t>
  </si>
  <si>
    <t>FLX0518</t>
  </si>
  <si>
    <t>C121697</t>
  </si>
  <si>
    <t>158-65-4105</t>
  </si>
  <si>
    <t>P2730476</t>
  </si>
  <si>
    <t>FLX0519</t>
  </si>
  <si>
    <t>C121692</t>
  </si>
  <si>
    <t>P2730475</t>
  </si>
  <si>
    <t>FLX0520</t>
  </si>
  <si>
    <t>C121691</t>
  </si>
  <si>
    <t>882-35-4192</t>
  </si>
  <si>
    <t>P2730474</t>
  </si>
  <si>
    <t>FLX0455</t>
  </si>
  <si>
    <t>Christopher Villanueva (1172510)</t>
  </si>
  <si>
    <t>Production Specialist 1 -  Inventory Control</t>
  </si>
  <si>
    <t>C121563</t>
  </si>
  <si>
    <t>P2730473</t>
  </si>
  <si>
    <t>FLX0456</t>
  </si>
  <si>
    <t xml:space="preserve">William Palmer </t>
  </si>
  <si>
    <t>C121564</t>
  </si>
  <si>
    <t>P2730472</t>
  </si>
  <si>
    <t>FLX0457</t>
  </si>
  <si>
    <t>C121565</t>
  </si>
  <si>
    <t>068-47-4851</t>
  </si>
  <si>
    <t>P2730471</t>
  </si>
  <si>
    <t>FLX0458</t>
  </si>
  <si>
    <t>LUIS LEON CABALLERO (1182844)</t>
  </si>
  <si>
    <t>Luis Huincho Arango</t>
  </si>
  <si>
    <t>C121580</t>
  </si>
  <si>
    <t>P2730470</t>
  </si>
  <si>
    <t>FLX0459</t>
  </si>
  <si>
    <t>C121585</t>
  </si>
  <si>
    <t>P2730469</t>
  </si>
  <si>
    <t>FLX0460</t>
  </si>
  <si>
    <t>C121586</t>
  </si>
  <si>
    <t>506-79-6282</t>
  </si>
  <si>
    <t>P2730468</t>
  </si>
  <si>
    <t>FLX0461</t>
  </si>
  <si>
    <t>Michael Baron Cabezas</t>
  </si>
  <si>
    <t>C121587</t>
  </si>
  <si>
    <t>P2730467</t>
  </si>
  <si>
    <t>FLX0462</t>
  </si>
  <si>
    <t>C121588</t>
  </si>
  <si>
    <t>828-07-9365</t>
  </si>
  <si>
    <t>P2730466</t>
  </si>
  <si>
    <t>FLX0463</t>
  </si>
  <si>
    <t>Sandra Ruiz Salgado</t>
  </si>
  <si>
    <t>C121589</t>
  </si>
  <si>
    <t>P2730465</t>
  </si>
  <si>
    <t>FLX0464</t>
  </si>
  <si>
    <t>Keily Solorzano Torrealba</t>
  </si>
  <si>
    <t>C121590</t>
  </si>
  <si>
    <t>181-35-1192</t>
  </si>
  <si>
    <t>P2730464</t>
  </si>
  <si>
    <t>FLX0465</t>
  </si>
  <si>
    <t>C121591</t>
  </si>
  <si>
    <t>P2730463</t>
  </si>
  <si>
    <t>FLX0466</t>
  </si>
  <si>
    <t>Anayelli Diaz Esparza</t>
  </si>
  <si>
    <t>C121592</t>
  </si>
  <si>
    <t>P2730462</t>
  </si>
  <si>
    <t>FLX0467</t>
  </si>
  <si>
    <t>C121593</t>
  </si>
  <si>
    <t>P2730461</t>
  </si>
  <si>
    <t>FLX0468</t>
  </si>
  <si>
    <t>C121594</t>
  </si>
  <si>
    <t>612-54-4947</t>
  </si>
  <si>
    <t>P2730460</t>
  </si>
  <si>
    <t>FLX0469</t>
  </si>
  <si>
    <t>Priscilla Castillo</t>
  </si>
  <si>
    <t>C121595</t>
  </si>
  <si>
    <t>761-88-3062</t>
  </si>
  <si>
    <t>P2730505</t>
  </si>
  <si>
    <t>FLX0470</t>
  </si>
  <si>
    <t>C121596</t>
  </si>
  <si>
    <t>726-37-6439</t>
  </si>
  <si>
    <t>P2730504</t>
  </si>
  <si>
    <t>FLX0471</t>
  </si>
  <si>
    <t>C121597</t>
  </si>
  <si>
    <t>P2730503</t>
  </si>
  <si>
    <t>FLX0472</t>
  </si>
  <si>
    <t>Jorge Villarreal Lung</t>
  </si>
  <si>
    <t>C121598</t>
  </si>
  <si>
    <t>P2730502</t>
  </si>
  <si>
    <t>FLX0473</t>
  </si>
  <si>
    <t>C121599</t>
  </si>
  <si>
    <t>P2730501</t>
  </si>
  <si>
    <t>FLX0474</t>
  </si>
  <si>
    <t>C121600</t>
  </si>
  <si>
    <t>394-99-3058</t>
  </si>
  <si>
    <t>P2730500</t>
  </si>
  <si>
    <t>FLX0475</t>
  </si>
  <si>
    <t>C121601</t>
  </si>
  <si>
    <t>P2730499</t>
  </si>
  <si>
    <t>FLX0476</t>
  </si>
  <si>
    <t>C121602</t>
  </si>
  <si>
    <t>P2730498</t>
  </si>
  <si>
    <t>FLX0477</t>
  </si>
  <si>
    <t>C121603</t>
  </si>
  <si>
    <t>889-68-4289</t>
  </si>
  <si>
    <t>P2730492</t>
  </si>
  <si>
    <t>FLX0483</t>
  </si>
  <si>
    <t>C121604</t>
  </si>
  <si>
    <t>P2730491</t>
  </si>
  <si>
    <t>FLX0492</t>
  </si>
  <si>
    <t>Gledys Camacho lambrano</t>
  </si>
  <si>
    <t>635-55-4867</t>
  </si>
  <si>
    <t>P2730490</t>
  </si>
  <si>
    <t>FLX0493</t>
  </si>
  <si>
    <t>C121605</t>
  </si>
  <si>
    <t>289-33-9089</t>
  </si>
  <si>
    <t>P2730489</t>
  </si>
  <si>
    <t>FLX0500</t>
  </si>
  <si>
    <t>Production Specialist 1 - Debug Cold Room L2</t>
  </si>
  <si>
    <t>C121606</t>
  </si>
  <si>
    <t>886-28-5490</t>
  </si>
  <si>
    <t>P2730485</t>
  </si>
  <si>
    <t>FLX0504</t>
  </si>
  <si>
    <t>Sonia Guerrero Pena</t>
  </si>
  <si>
    <t>C121607</t>
  </si>
  <si>
    <t>850-04-6318</t>
  </si>
  <si>
    <t>P2730484</t>
  </si>
  <si>
    <t>FLX0505</t>
  </si>
  <si>
    <t>C121608</t>
  </si>
  <si>
    <t xml:space="preserve">   </t>
  </si>
  <si>
    <t>P2727332</t>
  </si>
  <si>
    <t>FLX0365</t>
  </si>
  <si>
    <t>C121017</t>
  </si>
  <si>
    <t>P2727331</t>
  </si>
  <si>
    <t>FLX0366</t>
  </si>
  <si>
    <t>C121018</t>
  </si>
  <si>
    <t xml:space="preserve">    </t>
  </si>
  <si>
    <t>P2721659 </t>
  </si>
  <si>
    <t>FLX0308</t>
  </si>
  <si>
    <t>+1 (385) 252-2185</t>
  </si>
  <si>
    <t>C120700</t>
  </si>
  <si>
    <t>P5001547 </t>
  </si>
  <si>
    <t>FLX0333</t>
  </si>
  <si>
    <t>Gerardo Barboza</t>
  </si>
  <si>
    <t>385-471-6153</t>
  </si>
  <si>
    <t>C120694</t>
  </si>
  <si>
    <t>P2727333</t>
  </si>
  <si>
    <t>FLX0364</t>
  </si>
  <si>
    <t>Dulce M Lopez</t>
  </si>
  <si>
    <t>C120820</t>
  </si>
  <si>
    <t>C120821</t>
  </si>
  <si>
    <t>C120822</t>
  </si>
  <si>
    <t>655-29-6742</t>
  </si>
  <si>
    <t>P2727330</t>
  </si>
  <si>
    <t>FLX0383</t>
  </si>
  <si>
    <t>Sanel Kudic (1148108)</t>
  </si>
  <si>
    <t>C120823</t>
  </si>
  <si>
    <t>786-16-8517</t>
  </si>
  <si>
    <t>P2727329</t>
  </si>
  <si>
    <t>FLX0384</t>
  </si>
  <si>
    <t xml:space="preserve">Maira Colmenarez	</t>
  </si>
  <si>
    <t>C120825</t>
  </si>
  <si>
    <t>644-51-4709</t>
  </si>
  <si>
    <t>P2727328</t>
  </si>
  <si>
    <t>FLX0385</t>
  </si>
  <si>
    <t>C120826</t>
  </si>
  <si>
    <t>286-61-8127</t>
  </si>
  <si>
    <t>P2727327</t>
  </si>
  <si>
    <t>FLX0386</t>
  </si>
  <si>
    <t>C120827</t>
  </si>
  <si>
    <t>P2723364</t>
  </si>
  <si>
    <t>FLX0318</t>
  </si>
  <si>
    <t>Angel Tirado (1179499)</t>
  </si>
  <si>
    <t>C120828</t>
  </si>
  <si>
    <t>297-98-5702</t>
  </si>
  <si>
    <t>P2725272</t>
  </si>
  <si>
    <t>FLX0272</t>
  </si>
  <si>
    <t>C120395</t>
  </si>
  <si>
    <t>646-26-8312</t>
  </si>
  <si>
    <t>P2725266</t>
  </si>
  <si>
    <t>FLX0282</t>
  </si>
  <si>
    <t>Austin Wheelwright</t>
  </si>
  <si>
    <t>385-225-5273</t>
  </si>
  <si>
    <t>C120396</t>
  </si>
  <si>
    <t>899-68-8599</t>
  </si>
  <si>
    <t>P2725264</t>
  </si>
  <si>
    <t>FLX0284</t>
  </si>
  <si>
    <t>C120397</t>
  </si>
  <si>
    <t>838-51-6513</t>
  </si>
  <si>
    <t>P2720966 </t>
  </si>
  <si>
    <t>FLX0321</t>
  </si>
  <si>
    <t>Alberto Sardi</t>
  </si>
  <si>
    <t>Ruth Cuicapuza Alfoncio</t>
  </si>
  <si>
    <t>C120398</t>
  </si>
  <si>
    <t>841-47-7814</t>
  </si>
  <si>
    <t>P2692072</t>
  </si>
  <si>
    <t>FLX0322</t>
  </si>
  <si>
    <t>Hernan Reyes</t>
  </si>
  <si>
    <t>C120399</t>
  </si>
  <si>
    <t>737-35-4828</t>
  </si>
  <si>
    <t>P2704159  </t>
  </si>
  <si>
    <t>FLX0323</t>
  </si>
  <si>
    <t>C120400</t>
  </si>
  <si>
    <t>218-53-3665</t>
  </si>
  <si>
    <t>P2613300 </t>
  </si>
  <si>
    <t>FLX0324</t>
  </si>
  <si>
    <t>C120401</t>
  </si>
  <si>
    <t>882-96-3874</t>
  </si>
  <si>
    <t>P2719507 </t>
  </si>
  <si>
    <t>FLX0325</t>
  </si>
  <si>
    <t>Yeimar Hernandez Molina</t>
  </si>
  <si>
    <t>C120402</t>
  </si>
  <si>
    <t>750-46-8437</t>
  </si>
  <si>
    <t>P2721706</t>
  </si>
  <si>
    <t>FLX0326</t>
  </si>
  <si>
    <t>C120403</t>
  </si>
  <si>
    <t>346-49-6275</t>
  </si>
  <si>
    <t>P2670014 </t>
  </si>
  <si>
    <t>FLX0329</t>
  </si>
  <si>
    <t>C120412</t>
  </si>
  <si>
    <t>578-89-6575</t>
  </si>
  <si>
    <t>P2722729 </t>
  </si>
  <si>
    <t>FLX0331</t>
  </si>
  <si>
    <t>Samir Moron</t>
  </si>
  <si>
    <t>C120404</t>
  </si>
  <si>
    <t>C120405</t>
  </si>
  <si>
    <t>003-71-7801</t>
  </si>
  <si>
    <t>P2723350 </t>
  </si>
  <si>
    <t>FLX0337</t>
  </si>
  <si>
    <t>C120406</t>
  </si>
  <si>
    <t>837-48-9416</t>
  </si>
  <si>
    <t>P2688523 </t>
  </si>
  <si>
    <t>FLX0338</t>
  </si>
  <si>
    <t>C120407</t>
  </si>
  <si>
    <t>735-91-2672</t>
  </si>
  <si>
    <t>P2722733 </t>
  </si>
  <si>
    <t>FLX0341</t>
  </si>
  <si>
    <t>C120408</t>
  </si>
  <si>
    <t>131-97-0395</t>
  </si>
  <si>
    <t>P2689192 </t>
  </si>
  <si>
    <t>FLX0342</t>
  </si>
  <si>
    <t>C120409</t>
  </si>
  <si>
    <t>644-53-4315</t>
  </si>
  <si>
    <t>P2700724 </t>
  </si>
  <si>
    <t>FLX0344</t>
  </si>
  <si>
    <t>C120410</t>
  </si>
  <si>
    <t>P2720913 </t>
  </si>
  <si>
    <t>FLX0352</t>
  </si>
  <si>
    <t>C120411</t>
  </si>
  <si>
    <t>646-96-2885</t>
  </si>
  <si>
    <t>P2720939 </t>
  </si>
  <si>
    <t>FLX0298</t>
  </si>
  <si>
    <t xml:space="preserve">3856459882	</t>
  </si>
  <si>
    <t>C120276</t>
  </si>
  <si>
    <t>009-94-0971</t>
  </si>
  <si>
    <t xml:space="preserve">P2699450  </t>
  </si>
  <si>
    <t>FLX0304</t>
  </si>
  <si>
    <t>C120277</t>
  </si>
  <si>
    <t>101-47-9358</t>
  </si>
  <si>
    <t>P2655451 </t>
  </si>
  <si>
    <t>FLX0305</t>
  </si>
  <si>
    <t>C120278</t>
  </si>
  <si>
    <t>027-39-4525</t>
  </si>
  <si>
    <t>P2725299</t>
  </si>
  <si>
    <t>FLX0306</t>
  </si>
  <si>
    <t>Alfredo Medina Rodriguez (1182519)</t>
  </si>
  <si>
    <t xml:space="preserve">Karla Lopez </t>
  </si>
  <si>
    <t>C120308</t>
  </si>
  <si>
    <t>090-71-0946</t>
  </si>
  <si>
    <t>P2720950 </t>
  </si>
  <si>
    <t>FLX0307</t>
  </si>
  <si>
    <t>C120298</t>
  </si>
  <si>
    <t>C120299</t>
  </si>
  <si>
    <t xml:space="preserve">P2716002 </t>
  </si>
  <si>
    <t>FLX0309</t>
  </si>
  <si>
    <t>C120279</t>
  </si>
  <si>
    <t>P2718131 </t>
  </si>
  <si>
    <t>FLX0310</t>
  </si>
  <si>
    <t>C120280</t>
  </si>
  <si>
    <t>879-70-4504</t>
  </si>
  <si>
    <t>P2720911 </t>
  </si>
  <si>
    <t>FLX0311</t>
  </si>
  <si>
    <t>C120283</t>
  </si>
  <si>
    <t>673-84-8054</t>
  </si>
  <si>
    <t xml:space="preserve">P2720909 </t>
  </si>
  <si>
    <t>FLX0312</t>
  </si>
  <si>
    <t>C120284</t>
  </si>
  <si>
    <t>812-98-0561</t>
  </si>
  <si>
    <t>P2721686 </t>
  </si>
  <si>
    <t>FLX0313</t>
  </si>
  <si>
    <t>C120285</t>
  </si>
  <si>
    <t xml:space="preserve">P2717040  </t>
  </si>
  <si>
    <t>FLX0314</t>
  </si>
  <si>
    <t>C120287</t>
  </si>
  <si>
    <t>636-51-4236</t>
  </si>
  <si>
    <t>P2718836 </t>
  </si>
  <si>
    <t>FLX0315</t>
  </si>
  <si>
    <t xml:space="preserve">Wilmery Molina </t>
  </si>
  <si>
    <t>C120290</t>
  </si>
  <si>
    <t>P2722696 </t>
  </si>
  <si>
    <t>FLX0316</t>
  </si>
  <si>
    <t>C120309</t>
  </si>
  <si>
    <t>764-51-0674</t>
  </si>
  <si>
    <t>P2722727 </t>
  </si>
  <si>
    <t>FLX0317</t>
  </si>
  <si>
    <t>C120295</t>
  </si>
  <si>
    <t>P2723364 </t>
  </si>
  <si>
    <t>C120296</t>
  </si>
  <si>
    <t xml:space="preserve">P2723365 </t>
  </si>
  <si>
    <t>FLX0319</t>
  </si>
  <si>
    <t xml:space="preserve">3855478120	</t>
  </si>
  <si>
    <t>C120297</t>
  </si>
  <si>
    <t>P2725275</t>
  </si>
  <si>
    <t>FLX0269</t>
  </si>
  <si>
    <t>C120006</t>
  </si>
  <si>
    <t>P2725274</t>
  </si>
  <si>
    <t>FLX0270</t>
  </si>
  <si>
    <t>C120007</t>
  </si>
  <si>
    <t>P2725273</t>
  </si>
  <si>
    <t>FLX0271</t>
  </si>
  <si>
    <t>C120008</t>
  </si>
  <si>
    <t>C120009</t>
  </si>
  <si>
    <t>P2725271</t>
  </si>
  <si>
    <t>FLX0273</t>
  </si>
  <si>
    <t>C120048</t>
  </si>
  <si>
    <t>P2725270</t>
  </si>
  <si>
    <t>FLX0274</t>
  </si>
  <si>
    <t>C120049</t>
  </si>
  <si>
    <t>P2725269</t>
  </si>
  <si>
    <t>FLX0275</t>
  </si>
  <si>
    <t>C120050</t>
  </si>
  <si>
    <t>P2725268</t>
  </si>
  <si>
    <t>FLX0280</t>
  </si>
  <si>
    <t>C120051</t>
  </si>
  <si>
    <t>747-35-4336</t>
  </si>
  <si>
    <t>P2725267</t>
  </si>
  <si>
    <t>FLX0281</t>
  </si>
  <si>
    <t xml:space="preserve">Aurora Gongora Melchor </t>
  </si>
  <si>
    <t>C120052</t>
  </si>
  <si>
    <t>C120053</t>
  </si>
  <si>
    <t>P2725265</t>
  </si>
  <si>
    <t>FLX0283</t>
  </si>
  <si>
    <t>C120073</t>
  </si>
  <si>
    <t>C120075</t>
  </si>
  <si>
    <t>028-47-1909</t>
  </si>
  <si>
    <t>P2725263</t>
  </si>
  <si>
    <t>FLX0287</t>
  </si>
  <si>
    <t>Waldir Hernandez Martinez</t>
  </si>
  <si>
    <t>Production Specialist 1 - Debug Cold Room L3</t>
  </si>
  <si>
    <t>C120101</t>
  </si>
  <si>
    <t>P2725262</t>
  </si>
  <si>
    <t>FLX0288</t>
  </si>
  <si>
    <t>C120102</t>
  </si>
  <si>
    <t>P2725261</t>
  </si>
  <si>
    <t>FLX0300</t>
  </si>
  <si>
    <t>C120103</t>
  </si>
  <si>
    <t>P2725260</t>
  </si>
  <si>
    <t>FLX0301</t>
  </si>
  <si>
    <t>Sharis R Luna</t>
  </si>
  <si>
    <t>C120104</t>
  </si>
  <si>
    <t>P2725259</t>
  </si>
  <si>
    <t>FLX0302</t>
  </si>
  <si>
    <t>Maria Aidee lopez Perez</t>
  </si>
  <si>
    <t>C120105</t>
  </si>
  <si>
    <t>P2721658</t>
  </si>
  <si>
    <t>FLX0074</t>
  </si>
  <si>
    <t>C119696</t>
  </si>
  <si>
    <t>P2723344</t>
  </si>
  <si>
    <t>FLX0212</t>
  </si>
  <si>
    <t xml:space="preserve">Monica Reales	</t>
  </si>
  <si>
    <t>385-228-2660</t>
  </si>
  <si>
    <t>C119699</t>
  </si>
  <si>
    <t>P2723343</t>
  </si>
  <si>
    <t>FLX0213</t>
  </si>
  <si>
    <t>Bilianny C Arocha</t>
  </si>
  <si>
    <t>C119700</t>
  </si>
  <si>
    <t>P2722736</t>
  </si>
  <si>
    <t>FLX0228</t>
  </si>
  <si>
    <t>C119701</t>
  </si>
  <si>
    <t>P2723340</t>
  </si>
  <si>
    <t>FLX0229</t>
  </si>
  <si>
    <t>Daniel Ferreira Marcano</t>
  </si>
  <si>
    <t>C119823</t>
  </si>
  <si>
    <t>P2725258</t>
  </si>
  <si>
    <t>FLX0230</t>
  </si>
  <si>
    <t>C119824</t>
  </si>
  <si>
    <t>P2725257</t>
  </si>
  <si>
    <t>FLX0231</t>
  </si>
  <si>
    <t xml:space="preserve">Lilibeth J González </t>
  </si>
  <si>
    <t>C119825</t>
  </si>
  <si>
    <t>P2725256</t>
  </si>
  <si>
    <t>FLX0232</t>
  </si>
  <si>
    <t xml:space="preserve">Dubaldo Chiquito </t>
  </si>
  <si>
    <t>C119827</t>
  </si>
  <si>
    <t>P2725279</t>
  </si>
  <si>
    <t>FLX0234</t>
  </si>
  <si>
    <t>C119833</t>
  </si>
  <si>
    <t>P2725278</t>
  </si>
  <si>
    <t>FLX0235</t>
  </si>
  <si>
    <t>C119835</t>
  </si>
  <si>
    <t>P2725277</t>
  </si>
  <si>
    <t>FLX0236</t>
  </si>
  <si>
    <t xml:space="preserve">Javierio Hernandez </t>
  </si>
  <si>
    <t>C119837</t>
  </si>
  <si>
    <t>P2725276</t>
  </si>
  <si>
    <t>FLX0245</t>
  </si>
  <si>
    <t xml:space="preserve">Nelfrailis Gonzalez </t>
  </si>
  <si>
    <t>C119840</t>
  </si>
  <si>
    <t xml:space="preserve">P2716801 </t>
  </si>
  <si>
    <t>FLX0290</t>
  </si>
  <si>
    <t>C119867</t>
  </si>
  <si>
    <t xml:space="preserve">P2717036 </t>
  </si>
  <si>
    <t>FLX0291</t>
  </si>
  <si>
    <t>Ana Hernandez Espana</t>
  </si>
  <si>
    <t>C119873</t>
  </si>
  <si>
    <t xml:space="preserve">P2719718 </t>
  </si>
  <si>
    <t>FLX0292</t>
  </si>
  <si>
    <t>C119874</t>
  </si>
  <si>
    <t>P2720908 </t>
  </si>
  <si>
    <t>FLX0293</t>
  </si>
  <si>
    <t>C119875</t>
  </si>
  <si>
    <t>P2722713 </t>
  </si>
  <si>
    <t>FLX0294</t>
  </si>
  <si>
    <t>C119877</t>
  </si>
  <si>
    <t xml:space="preserve">P2703118 </t>
  </si>
  <si>
    <t>FLX0295</t>
  </si>
  <si>
    <t>C119905</t>
  </si>
  <si>
    <t xml:space="preserve">P2703593 </t>
  </si>
  <si>
    <t>FLX0296</t>
  </si>
  <si>
    <t>C119906</t>
  </si>
  <si>
    <t xml:space="preserve">P2718852 </t>
  </si>
  <si>
    <t>FLX0297</t>
  </si>
  <si>
    <t>C119907</t>
  </si>
  <si>
    <t>C119908</t>
  </si>
  <si>
    <t xml:space="preserve">P2723352 </t>
  </si>
  <si>
    <t>FLX0299</t>
  </si>
  <si>
    <t>C119886</t>
  </si>
  <si>
    <t>P2722727</t>
  </si>
  <si>
    <t>FLX0127</t>
  </si>
  <si>
    <t>C119079</t>
  </si>
  <si>
    <t>P2723353</t>
  </si>
  <si>
    <t>FLX0192</t>
  </si>
  <si>
    <t>Francys Gates-Jimenez (1154554)</t>
  </si>
  <si>
    <t>Marlyn Obregon</t>
  </si>
  <si>
    <t>C119160</t>
  </si>
  <si>
    <t>P2723352</t>
  </si>
  <si>
    <t>FLX0193</t>
  </si>
  <si>
    <t xml:space="preserve">Taylor Taliaivao	</t>
  </si>
  <si>
    <t>C119161</t>
  </si>
  <si>
    <t>P2723351</t>
  </si>
  <si>
    <t>FLX0194</t>
  </si>
  <si>
    <t>Harry Sanchez</t>
  </si>
  <si>
    <t>(385) 236-7319</t>
  </si>
  <si>
    <t>C119162</t>
  </si>
  <si>
    <t>P2723350</t>
  </si>
  <si>
    <t>FLX0195</t>
  </si>
  <si>
    <t>C119163</t>
  </si>
  <si>
    <t>P2723349</t>
  </si>
  <si>
    <t>FLX0200</t>
  </si>
  <si>
    <t>Luisana Pirela</t>
  </si>
  <si>
    <t>C119164</t>
  </si>
  <si>
    <t>P2723348</t>
  </si>
  <si>
    <t>FLX0201</t>
  </si>
  <si>
    <t>C119165</t>
  </si>
  <si>
    <t>P2723347</t>
  </si>
  <si>
    <t>FLX0202</t>
  </si>
  <si>
    <t>Nohely Ferrer Moreno</t>
  </si>
  <si>
    <t>C119167</t>
  </si>
  <si>
    <t>P2723346</t>
  </si>
  <si>
    <t>FLX0203</t>
  </si>
  <si>
    <t>C119168</t>
  </si>
  <si>
    <t>P2723345</t>
  </si>
  <si>
    <t>FLX0204</t>
  </si>
  <si>
    <t>C119169</t>
  </si>
  <si>
    <t>Edelis Pena Patiarroy</t>
  </si>
  <si>
    <t>C119170</t>
  </si>
  <si>
    <t>C119172</t>
  </si>
  <si>
    <t>P2723342</t>
  </si>
  <si>
    <t>FLX0214</t>
  </si>
  <si>
    <t>C119174</t>
  </si>
  <si>
    <t>P2723341</t>
  </si>
  <si>
    <t>FLX0215</t>
  </si>
  <si>
    <t>C119176</t>
  </si>
  <si>
    <t>`</t>
  </si>
  <si>
    <t>P2721671</t>
  </si>
  <si>
    <t>FLX0051</t>
  </si>
  <si>
    <t>Lidianis Alarcon</t>
  </si>
  <si>
    <t>C119084</t>
  </si>
  <si>
    <t>750-07-1023</t>
  </si>
  <si>
    <t>P2721670</t>
  </si>
  <si>
    <t>FLX0057</t>
  </si>
  <si>
    <t>Faaupega Sauileone</t>
  </si>
  <si>
    <t>C119038</t>
  </si>
  <si>
    <t>P2721668</t>
  </si>
  <si>
    <t>FLX0059</t>
  </si>
  <si>
    <t>Carla Flores Loreto</t>
  </si>
  <si>
    <t>C119042</t>
  </si>
  <si>
    <t>P2721667</t>
  </si>
  <si>
    <t>FLX0060</t>
  </si>
  <si>
    <t>Amalia De Antonis</t>
  </si>
  <si>
    <t>C119085</t>
  </si>
  <si>
    <t>P2721659</t>
  </si>
  <si>
    <t>FLX0073</t>
  </si>
  <si>
    <t xml:space="preserve">Leidis Valiente Mendoza </t>
  </si>
  <si>
    <t>C119048</t>
  </si>
  <si>
    <t>C119051</t>
  </si>
  <si>
    <t>P2721657</t>
  </si>
  <si>
    <t>FLX0075</t>
  </si>
  <si>
    <t>C119058</t>
  </si>
  <si>
    <t>P2721655</t>
  </si>
  <si>
    <t>FLX0077</t>
  </si>
  <si>
    <t>C119063</t>
  </si>
  <si>
    <t>P2721652</t>
  </si>
  <si>
    <t>FLX0080</t>
  </si>
  <si>
    <t>Gillian Maza Reyes</t>
  </si>
  <si>
    <t>C119065</t>
  </si>
  <si>
    <t>P2722732</t>
  </si>
  <si>
    <t>FLX0107</t>
  </si>
  <si>
    <t>C119071</t>
  </si>
  <si>
    <t>P2721697</t>
  </si>
  <si>
    <t>FLX0184</t>
  </si>
  <si>
    <t>Yulibeth Parra Iguaran</t>
  </si>
  <si>
    <t>C119096</t>
  </si>
  <si>
    <t>P2723354</t>
  </si>
  <si>
    <t>FLX0103</t>
  </si>
  <si>
    <t>Yonathan Morales Molla</t>
  </si>
  <si>
    <t>C119094</t>
  </si>
  <si>
    <t xml:space="preserve">Employee Name </t>
  </si>
  <si>
    <t>P2722731</t>
  </si>
  <si>
    <t>FLX0123</t>
  </si>
  <si>
    <t>Jadugley Lucena Rojas</t>
  </si>
  <si>
    <t>C118899</t>
  </si>
  <si>
    <t>612-97-6299</t>
  </si>
  <si>
    <t>P2722730</t>
  </si>
  <si>
    <t>FLX0124</t>
  </si>
  <si>
    <t xml:space="preserve">Lisneth Pichardo </t>
  </si>
  <si>
    <t>C118902</t>
  </si>
  <si>
    <t>748-34-2315</t>
  </si>
  <si>
    <t>P2722729</t>
  </si>
  <si>
    <t>FLX0125</t>
  </si>
  <si>
    <t>C118904</t>
  </si>
  <si>
    <t>077-53-2603</t>
  </si>
  <si>
    <t>P2722728</t>
  </si>
  <si>
    <t>FLX0126</t>
  </si>
  <si>
    <t>Yanet Leyva Toledo</t>
  </si>
  <si>
    <t>C118906</t>
  </si>
  <si>
    <t>C118908</t>
  </si>
  <si>
    <t>842-03-9265</t>
  </si>
  <si>
    <t>P2722726</t>
  </si>
  <si>
    <t>FLX0133</t>
  </si>
  <si>
    <t>Adriana Collazos Olaya</t>
  </si>
  <si>
    <t>C118910</t>
  </si>
  <si>
    <t>P2722725</t>
  </si>
  <si>
    <t>FLX0134</t>
  </si>
  <si>
    <t xml:space="preserve">
3854922143</t>
  </si>
  <si>
    <t>C118911</t>
  </si>
  <si>
    <t>P2722724</t>
  </si>
  <si>
    <t>FLX0135</t>
  </si>
  <si>
    <t>C118912</t>
  </si>
  <si>
    <t>755-63-6946</t>
  </si>
  <si>
    <t>P2722723</t>
  </si>
  <si>
    <t>FLX0136</t>
  </si>
  <si>
    <t>C118913</t>
  </si>
  <si>
    <t>700-51-8623</t>
  </si>
  <si>
    <t>P2722722</t>
  </si>
  <si>
    <t>FLX0137</t>
  </si>
  <si>
    <t>C118914</t>
  </si>
  <si>
    <t>321-45-4869</t>
  </si>
  <si>
    <t>P2722721</t>
  </si>
  <si>
    <t>FLX0143</t>
  </si>
  <si>
    <t>C118915</t>
  </si>
  <si>
    <t>205-99-6140</t>
  </si>
  <si>
    <t>P2722720</t>
  </si>
  <si>
    <t>FLX0144</t>
  </si>
  <si>
    <t>Hernani De Jesus Martinez</t>
  </si>
  <si>
    <t>C118916</t>
  </si>
  <si>
    <t>478-55-8595</t>
  </si>
  <si>
    <t>P2722719</t>
  </si>
  <si>
    <t>FLX0145</t>
  </si>
  <si>
    <t xml:space="preserve">Yuleicy Gonzalez </t>
  </si>
  <si>
    <t>C118917</t>
  </si>
  <si>
    <t>P2722718</t>
  </si>
  <si>
    <t>FLX0146</t>
  </si>
  <si>
    <t>C118918</t>
  </si>
  <si>
    <t>798-57-1189</t>
  </si>
  <si>
    <t>P2722717</t>
  </si>
  <si>
    <t>FLX0147</t>
  </si>
  <si>
    <t>C118919</t>
  </si>
  <si>
    <t>P2716816</t>
  </si>
  <si>
    <t>FLX0093</t>
  </si>
  <si>
    <t>385-598-9446</t>
  </si>
  <si>
    <t>C118759</t>
  </si>
  <si>
    <t>P2716812</t>
  </si>
  <si>
    <t>FLX0094</t>
  </si>
  <si>
    <t>C118761</t>
  </si>
  <si>
    <t>P2717022</t>
  </si>
  <si>
    <t>FLX0095</t>
  </si>
  <si>
    <t>Eversis Urdaneta</t>
  </si>
  <si>
    <t>C118762</t>
  </si>
  <si>
    <t>P2718134</t>
  </si>
  <si>
    <t>FLX0096</t>
  </si>
  <si>
    <t>Milenis Suarez</t>
  </si>
  <si>
    <t>C118769</t>
  </si>
  <si>
    <t>P2718867</t>
  </si>
  <si>
    <t>FLX0097</t>
  </si>
  <si>
    <t>C118771</t>
  </si>
  <si>
    <t>P2718865</t>
  </si>
  <si>
    <t>C118772</t>
  </si>
  <si>
    <t>P2719720</t>
  </si>
  <si>
    <t>C118773</t>
  </si>
  <si>
    <t>P2720902</t>
  </si>
  <si>
    <t>Juan Petit</t>
  </si>
  <si>
    <t>C118774</t>
  </si>
  <si>
    <t>P2720894</t>
  </si>
  <si>
    <t>C118775</t>
  </si>
  <si>
    <t>P2722737</t>
  </si>
  <si>
    <t>C118829</t>
  </si>
  <si>
    <t>C118830</t>
  </si>
  <si>
    <t>P2722735</t>
  </si>
  <si>
    <t>FLX0104</t>
  </si>
  <si>
    <t>Yenly Aguila Berrabe</t>
  </si>
  <si>
    <t>C118831</t>
  </si>
  <si>
    <t>P2722734</t>
  </si>
  <si>
    <t>FLX0105</t>
  </si>
  <si>
    <t>Virmania Moreira Berrabe</t>
  </si>
  <si>
    <t>C118832</t>
  </si>
  <si>
    <t>017-73-1019</t>
  </si>
  <si>
    <t>P2722733</t>
  </si>
  <si>
    <t>FLX0106</t>
  </si>
  <si>
    <t>C118833</t>
  </si>
  <si>
    <t>C118835</t>
  </si>
  <si>
    <t>P2721675</t>
  </si>
  <si>
    <t>FLX0047</t>
  </si>
  <si>
    <t>C118638</t>
  </si>
  <si>
    <t>724-63-9874</t>
  </si>
  <si>
    <t>P2721674</t>
  </si>
  <si>
    <t>FLX0048</t>
  </si>
  <si>
    <t>C118639</t>
  </si>
  <si>
    <t>835-38-2336</t>
  </si>
  <si>
    <t>P2721673</t>
  </si>
  <si>
    <t>FLX0049</t>
  </si>
  <si>
    <t>Gerardo Pacheco</t>
  </si>
  <si>
    <t>C118640</t>
  </si>
  <si>
    <t>646-32-1390</t>
  </si>
  <si>
    <t>P2721672</t>
  </si>
  <si>
    <t>FLX0050</t>
  </si>
  <si>
    <t>(385) 256-4165</t>
  </si>
  <si>
    <t>C118644</t>
  </si>
  <si>
    <t>C118661</t>
  </si>
  <si>
    <t>C118660</t>
  </si>
  <si>
    <t>575-79-4556</t>
  </si>
  <si>
    <t>P2721669</t>
  </si>
  <si>
    <t>FLX0058</t>
  </si>
  <si>
    <t>C118659</t>
  </si>
  <si>
    <t>Jaiverio Hernandez</t>
  </si>
  <si>
    <t>C118662</t>
  </si>
  <si>
    <t>800-79-8685</t>
  </si>
  <si>
    <t>C118658</t>
  </si>
  <si>
    <t>751-07-3060</t>
  </si>
  <si>
    <t>P2721666</t>
  </si>
  <si>
    <t>FLX0061</t>
  </si>
  <si>
    <t>C118657</t>
  </si>
  <si>
    <t>384-59-3656</t>
  </si>
  <si>
    <t>P2721665</t>
  </si>
  <si>
    <t>FLX0066</t>
  </si>
  <si>
    <t>Denise Padron</t>
  </si>
  <si>
    <t>C118656</t>
  </si>
  <si>
    <t>143-91-5177</t>
  </si>
  <si>
    <t>P2721664</t>
  </si>
  <si>
    <t>FLX0067</t>
  </si>
  <si>
    <t>C118655</t>
  </si>
  <si>
    <t>731-08-0507</t>
  </si>
  <si>
    <t>P2721663</t>
  </si>
  <si>
    <t>FLX0068</t>
  </si>
  <si>
    <t>C118654</t>
  </si>
  <si>
    <t>P2721662</t>
  </si>
  <si>
    <t>FLX0069</t>
  </si>
  <si>
    <t>C118653</t>
  </si>
  <si>
    <t>P2721661</t>
  </si>
  <si>
    <t>FLX0070</t>
  </si>
  <si>
    <t>C118652</t>
  </si>
  <si>
    <t>P2721660</t>
  </si>
  <si>
    <t>FLX0071</t>
  </si>
  <si>
    <t>C118651</t>
  </si>
  <si>
    <t>C118650</t>
  </si>
  <si>
    <t>887-26-7160</t>
  </si>
  <si>
    <t>C118649</t>
  </si>
  <si>
    <t>734-81-8461</t>
  </si>
  <si>
    <t>C118648</t>
  </si>
  <si>
    <t>674-47-0452</t>
  </si>
  <si>
    <t>P2721656</t>
  </si>
  <si>
    <t>FLX0076</t>
  </si>
  <si>
    <t>C118647</t>
  </si>
  <si>
    <t>C118646</t>
  </si>
  <si>
    <t>586-71-5809</t>
  </si>
  <si>
    <t>P2721654</t>
  </si>
  <si>
    <t>FLX0078</t>
  </si>
  <si>
    <t xml:space="preserve">Juan Jose Topete </t>
  </si>
  <si>
    <t>C118645</t>
  </si>
  <si>
    <t>P2721653</t>
  </si>
  <si>
    <t>FLX0079</t>
  </si>
  <si>
    <t>C118643</t>
  </si>
  <si>
    <t>C118642</t>
  </si>
  <si>
    <t>837-71-0444</t>
  </si>
  <si>
    <t>P2721679</t>
  </si>
  <si>
    <t>FLX0081</t>
  </si>
  <si>
    <t>ANNIE CASTILLO (1167296)</t>
  </si>
  <si>
    <t>(801) 300-8786</t>
  </si>
  <si>
    <t>C118641</t>
  </si>
  <si>
    <t>P2721701</t>
  </si>
  <si>
    <t>FLX0007</t>
  </si>
  <si>
    <t>C118494</t>
  </si>
  <si>
    <t>598-84-7062</t>
  </si>
  <si>
    <t>P2721700</t>
  </si>
  <si>
    <t>FLX0008</t>
  </si>
  <si>
    <t>C118495</t>
  </si>
  <si>
    <t>768-81-3142</t>
  </si>
  <si>
    <t>P2721699</t>
  </si>
  <si>
    <t>FLX0009</t>
  </si>
  <si>
    <t xml:space="preserve">Carol Loaiza </t>
  </si>
  <si>
    <t>C118496</t>
  </si>
  <si>
    <t>P2721698</t>
  </si>
  <si>
    <t>FLX0010</t>
  </si>
  <si>
    <t>C118530</t>
  </si>
  <si>
    <t>292-81-5402</t>
  </si>
  <si>
    <t>FLX0011</t>
  </si>
  <si>
    <t>C118542</t>
  </si>
  <si>
    <t>742-96-0353</t>
  </si>
  <si>
    <t>P2721696</t>
  </si>
  <si>
    <t>FLX0012</t>
  </si>
  <si>
    <t>C118515</t>
  </si>
  <si>
    <t>P2721695</t>
  </si>
  <si>
    <t>FLX0013</t>
  </si>
  <si>
    <t>C118517</t>
  </si>
  <si>
    <t>P2721694</t>
  </si>
  <si>
    <t>FLX0021</t>
  </si>
  <si>
    <t>C118520</t>
  </si>
  <si>
    <t>P2721693</t>
  </si>
  <si>
    <t>FLX0022</t>
  </si>
  <si>
    <t>C118521</t>
  </si>
  <si>
    <t>046-45-1927</t>
  </si>
  <si>
    <t>P2721692</t>
  </si>
  <si>
    <t>FLX0023</t>
  </si>
  <si>
    <t>C118523</t>
  </si>
  <si>
    <t>759-90-6356</t>
  </si>
  <si>
    <t>P2721691</t>
  </si>
  <si>
    <t>FLX0024</t>
  </si>
  <si>
    <t>C118524</t>
  </si>
  <si>
    <t>P2721690</t>
  </si>
  <si>
    <t>FLX0025</t>
  </si>
  <si>
    <t>C118525</t>
  </si>
  <si>
    <t>P2721689</t>
  </si>
  <si>
    <t>FLX0026</t>
  </si>
  <si>
    <t>C118526</t>
  </si>
  <si>
    <t>021-89-9376</t>
  </si>
  <si>
    <t>P2721688</t>
  </si>
  <si>
    <t>FLX0027</t>
  </si>
  <si>
    <t>C118529</t>
  </si>
  <si>
    <t>016-59-0310</t>
  </si>
  <si>
    <t>P2721687</t>
  </si>
  <si>
    <t>FLX0028</t>
  </si>
  <si>
    <t>C118527</t>
  </si>
  <si>
    <t>P2721686</t>
  </si>
  <si>
    <t>FLX0029</t>
  </si>
  <si>
    <t>C118528</t>
  </si>
  <si>
    <t>824-91-1439</t>
  </si>
  <si>
    <t>P2721685</t>
  </si>
  <si>
    <t>FLX0030</t>
  </si>
  <si>
    <t>C118531</t>
  </si>
  <si>
    <t>P2721684</t>
  </si>
  <si>
    <t>FLX0031</t>
  </si>
  <si>
    <t>C118532</t>
  </si>
  <si>
    <t>P2721683</t>
  </si>
  <si>
    <t>FLX0032</t>
  </si>
  <si>
    <t>C118533</t>
  </si>
  <si>
    <t>190-61-2852</t>
  </si>
  <si>
    <t>P2721682</t>
  </si>
  <si>
    <t>FLX0033</t>
  </si>
  <si>
    <t>C118535</t>
  </si>
  <si>
    <t>P2721681</t>
  </si>
  <si>
    <t>FLX0034</t>
  </si>
  <si>
    <t>C118536</t>
  </si>
  <si>
    <t>P2721680</t>
  </si>
  <si>
    <t>FLX0035</t>
  </si>
  <si>
    <t>C118538</t>
  </si>
  <si>
    <t>746-69-7310</t>
  </si>
  <si>
    <t>P2721678</t>
  </si>
  <si>
    <t>FLX0036</t>
  </si>
  <si>
    <t xml:space="preserve">Didier Florez </t>
  </si>
  <si>
    <t>C118539</t>
  </si>
  <si>
    <t>P2721677</t>
  </si>
  <si>
    <t>FLX0037</t>
  </si>
  <si>
    <t>Orlesky Curiel Arteaga</t>
  </si>
  <si>
    <t>C118540</t>
  </si>
  <si>
    <t>392-89-0540</t>
  </si>
  <si>
    <t>P2721676</t>
  </si>
  <si>
    <t>FLX0038</t>
  </si>
  <si>
    <t>C118541</t>
  </si>
  <si>
    <t>P2718856</t>
  </si>
  <si>
    <t>FLX2304</t>
  </si>
  <si>
    <t>Production Specialist 1 -  Mechanical Assembly </t>
  </si>
  <si>
    <t> D Shift: Salt Lake City - N - 600pm-600a Rotating Sun,Mon,Thurs, Fri/Tues,Wed,Sat (15% Diff)</t>
  </si>
  <si>
    <t>C118357</t>
  </si>
  <si>
    <t>794-19-8277</t>
  </si>
  <si>
    <t>FLX2388</t>
  </si>
  <si>
    <t> C Shift:  Salt Lake City - O - 600am-600pm Rotating Sun,Mon,Thurs, Fri/Tues,Wed,Sat</t>
  </si>
  <si>
    <t>C118358</t>
  </si>
  <si>
    <t>P2720901</t>
  </si>
  <si>
    <t>FLX2389</t>
  </si>
  <si>
    <t>C118359</t>
  </si>
  <si>
    <t>824-87-2424</t>
  </si>
  <si>
    <t>P2720900</t>
  </si>
  <si>
    <t>FLX2390</t>
  </si>
  <si>
    <t>Jair Balcazar</t>
  </si>
  <si>
    <t>C118360</t>
  </si>
  <si>
    <t>P2720899</t>
  </si>
  <si>
    <t>FLX2391</t>
  </si>
  <si>
    <t>C118361</t>
  </si>
  <si>
    <t>795-70-2782</t>
  </si>
  <si>
    <t>P2720898</t>
  </si>
  <si>
    <t>FLX2392</t>
  </si>
  <si>
    <t>C118362</t>
  </si>
  <si>
    <t>890-51-9367</t>
  </si>
  <si>
    <t>P2720897</t>
  </si>
  <si>
    <t>FLX2398</t>
  </si>
  <si>
    <t xml:space="preserve">Leolena Astucuri </t>
  </si>
  <si>
    <t>C118363</t>
  </si>
  <si>
    <t>P2720896</t>
  </si>
  <si>
    <t>FLX2399</t>
  </si>
  <si>
    <t>C118366</t>
  </si>
  <si>
    <t>P2720895</t>
  </si>
  <si>
    <t>FLX2400</t>
  </si>
  <si>
    <t>C118368</t>
  </si>
  <si>
    <t>FLX2401</t>
  </si>
  <si>
    <t>C118372</t>
  </si>
  <si>
    <t>155-73-6070</t>
  </si>
  <si>
    <t>P2720917</t>
  </si>
  <si>
    <t>FLX2363</t>
  </si>
  <si>
    <t>C118158</t>
  </si>
  <si>
    <t>P2720916</t>
  </si>
  <si>
    <t>FLX2364</t>
  </si>
  <si>
    <t>C118162</t>
  </si>
  <si>
    <t>P2720915</t>
  </si>
  <si>
    <t>FLX2365</t>
  </si>
  <si>
    <t>C118164</t>
  </si>
  <si>
    <t>P2720914</t>
  </si>
  <si>
    <t>FLX2366</t>
  </si>
  <si>
    <t xml:space="preserve">Luiz Fernando Nacarato </t>
  </si>
  <si>
    <t>C118168</t>
  </si>
  <si>
    <t>P2720913</t>
  </si>
  <si>
    <t>FLX2367</t>
  </si>
  <si>
    <t>C118171</t>
  </si>
  <si>
    <t>647-88-6838</t>
  </si>
  <si>
    <t>P2720912</t>
  </si>
  <si>
    <t>FLX2368</t>
  </si>
  <si>
    <t>C118173</t>
  </si>
  <si>
    <t>188-94-0768</t>
  </si>
  <si>
    <t>P2720911</t>
  </si>
  <si>
    <t>FLX2369</t>
  </si>
  <si>
    <t>Ruth Leydey Garay</t>
  </si>
  <si>
    <t>C118179</t>
  </si>
  <si>
    <t>286-43-4235</t>
  </si>
  <si>
    <t>P2720910</t>
  </si>
  <si>
    <t>FLX2370</t>
  </si>
  <si>
    <t>Maryisel Villasmil</t>
  </si>
  <si>
    <t>C118180</t>
  </si>
  <si>
    <t>176-81-4190</t>
  </si>
  <si>
    <t>P2720909</t>
  </si>
  <si>
    <t>FLX2371</t>
  </si>
  <si>
    <t>Nayiber Bohorquez</t>
  </si>
  <si>
    <t>C118181</t>
  </si>
  <si>
    <t>051-95-7154</t>
  </si>
  <si>
    <t>P2720908</t>
  </si>
  <si>
    <t>FLX2372</t>
  </si>
  <si>
    <t>Julio Maribal</t>
  </si>
  <si>
    <t>C118183</t>
  </si>
  <si>
    <t>P2720907</t>
  </si>
  <si>
    <t>FLX2383</t>
  </si>
  <si>
    <t>C118184</t>
  </si>
  <si>
    <t>P2720906</t>
  </si>
  <si>
    <t>FLX2384</t>
  </si>
  <si>
    <t>C118185</t>
  </si>
  <si>
    <t>P2720905</t>
  </si>
  <si>
    <t>FLX2385</t>
  </si>
  <si>
    <t>C118187</t>
  </si>
  <si>
    <t>P2720904</t>
  </si>
  <si>
    <t>FLX2386</t>
  </si>
  <si>
    <t>C118188</t>
  </si>
  <si>
    <t>P2720903</t>
  </si>
  <si>
    <t>FLX2387</t>
  </si>
  <si>
    <t>C118189</t>
  </si>
  <si>
    <t>FLX2325</t>
  </si>
  <si>
    <t>C117927</t>
  </si>
  <si>
    <t>P2719719</t>
  </si>
  <si>
    <t>FLX2326</t>
  </si>
  <si>
    <t>C117930</t>
  </si>
  <si>
    <t>P2719718</t>
  </si>
  <si>
    <t>FLX2327</t>
  </si>
  <si>
    <t>C117932</t>
  </si>
  <si>
    <t>P2719717</t>
  </si>
  <si>
    <t>FLX2328</t>
  </si>
  <si>
    <t>Oneida Prado Miranda</t>
  </si>
  <si>
    <t>C117935</t>
  </si>
  <si>
    <t>P2719716</t>
  </si>
  <si>
    <t>FLX2329</t>
  </si>
  <si>
    <t>C117938</t>
  </si>
  <si>
    <t>P2719715</t>
  </si>
  <si>
    <t>FLX2330</t>
  </si>
  <si>
    <t>Luis Torres Bautista</t>
  </si>
  <si>
    <t>C117940</t>
  </si>
  <si>
    <t>P2719714</t>
  </si>
  <si>
    <t>FLX2331</t>
  </si>
  <si>
    <t>Doriana Calis</t>
  </si>
  <si>
    <t>C117944</t>
  </si>
  <si>
    <t>P2719713</t>
  </si>
  <si>
    <t>FLX2343</t>
  </si>
  <si>
    <t>Iraidis Castillo</t>
  </si>
  <si>
    <t>C117947</t>
  </si>
  <si>
    <t>P2719712</t>
  </si>
  <si>
    <t>FLX2344</t>
  </si>
  <si>
    <t>Maria J Sifuentes</t>
  </si>
  <si>
    <t>C117950</t>
  </si>
  <si>
    <t>P2719711</t>
  </si>
  <si>
    <t>FLX2345</t>
  </si>
  <si>
    <t>Maribel Valencia Fuentes</t>
  </si>
  <si>
    <t>C117951</t>
  </si>
  <si>
    <t>P2719710</t>
  </si>
  <si>
    <t>FLX2346</t>
  </si>
  <si>
    <t>C117953</t>
  </si>
  <si>
    <t>P2719709</t>
  </si>
  <si>
    <t>FLX2347</t>
  </si>
  <si>
    <t>C117955</t>
  </si>
  <si>
    <t>P2719708</t>
  </si>
  <si>
    <t>FLX2348</t>
  </si>
  <si>
    <t>C117957</t>
  </si>
  <si>
    <t>P2719707</t>
  </si>
  <si>
    <t>FLX2349</t>
  </si>
  <si>
    <t>Gabriela Reyes Garcia</t>
  </si>
  <si>
    <t>C117958</t>
  </si>
  <si>
    <t>P2719706</t>
  </si>
  <si>
    <t>FLX2350</t>
  </si>
  <si>
    <t>Teresa Calderon</t>
  </si>
  <si>
    <t>C117959</t>
  </si>
  <si>
    <t>P2717020</t>
  </si>
  <si>
    <t>FLX2216</t>
  </si>
  <si>
    <t>Valerie Aristizabal</t>
  </si>
  <si>
    <t>C117870</t>
  </si>
  <si>
    <t>FLX2273</t>
  </si>
  <si>
    <t>Simon Sanchez</t>
  </si>
  <si>
    <t>C117871</t>
  </si>
  <si>
    <t>P2718866</t>
  </si>
  <si>
    <t>FLX2274</t>
  </si>
  <si>
    <t>C117872</t>
  </si>
  <si>
    <t>FLX2275</t>
  </si>
  <si>
    <t>C117873</t>
  </si>
  <si>
    <t>P2718864</t>
  </si>
  <si>
    <t>FLX2276</t>
  </si>
  <si>
    <t>C117874</t>
  </si>
  <si>
    <t>P2718863</t>
  </si>
  <si>
    <t>FLX2277</t>
  </si>
  <si>
    <t>Marlene Rodriguez Caballero</t>
  </si>
  <si>
    <t>C117876</t>
  </si>
  <si>
    <t>P2718862</t>
  </si>
  <si>
    <t>FLX2293</t>
  </si>
  <si>
    <t>Yelitza Soto Plaza</t>
  </si>
  <si>
    <t>C117877</t>
  </si>
  <si>
    <t>P2718861</t>
  </si>
  <si>
    <t>FLX2294</t>
  </si>
  <si>
    <t>C117878</t>
  </si>
  <si>
    <t>P2718860</t>
  </si>
  <si>
    <t>FLX2295</t>
  </si>
  <si>
    <t>C117879</t>
  </si>
  <si>
    <t>P2718859</t>
  </si>
  <si>
    <t>FLX2296</t>
  </si>
  <si>
    <t>C117880</t>
  </si>
  <si>
    <t>P2718858</t>
  </si>
  <si>
    <t>FLX2297</t>
  </si>
  <si>
    <t>Isacni Gonzalez Fray</t>
  </si>
  <si>
    <t>C117881</t>
  </si>
  <si>
    <t>P2718857</t>
  </si>
  <si>
    <t>FLX2303</t>
  </si>
  <si>
    <t>C117882</t>
  </si>
  <si>
    <t>C117883</t>
  </si>
  <si>
    <t>P2718855</t>
  </si>
  <si>
    <t>FLX2305</t>
  </si>
  <si>
    <t>Allison Silva Alvarez</t>
  </si>
  <si>
    <t>C117884</t>
  </si>
  <si>
    <t>P2718854</t>
  </si>
  <si>
    <t>FLX2306</t>
  </si>
  <si>
    <t>C117885</t>
  </si>
  <si>
    <t>P2718853</t>
  </si>
  <si>
    <t>FLX2307</t>
  </si>
  <si>
    <t>C117886</t>
  </si>
  <si>
    <t>FLX2233</t>
  </si>
  <si>
    <t>C117680</t>
  </si>
  <si>
    <t>P2718132</t>
  </si>
  <si>
    <t>FLX2235</t>
  </si>
  <si>
    <t>C117693</t>
  </si>
  <si>
    <t>P2718133</t>
  </si>
  <si>
    <t>FLX2234</t>
  </si>
  <si>
    <t>C117738</t>
  </si>
  <si>
    <t>P2718131</t>
  </si>
  <si>
    <t>FLX2236</t>
  </si>
  <si>
    <t>C117694</t>
  </si>
  <si>
    <t>P2718130</t>
  </si>
  <si>
    <t>FLX2237</t>
  </si>
  <si>
    <t>Carlos Herrera Gonzalez</t>
  </si>
  <si>
    <t>C117695</t>
  </si>
  <si>
    <t>P2718129</t>
  </si>
  <si>
    <t>FLX2253</t>
  </si>
  <si>
    <t>Kayla Avila Hernandez</t>
  </si>
  <si>
    <t>C117696</t>
  </si>
  <si>
    <t>P2718128</t>
  </si>
  <si>
    <t>FLX2254</t>
  </si>
  <si>
    <t>C117697</t>
  </si>
  <si>
    <t>P2718127</t>
  </si>
  <si>
    <t>FLX2255</t>
  </si>
  <si>
    <t>C117698</t>
  </si>
  <si>
    <t>P2718126</t>
  </si>
  <si>
    <t>FLX2256</t>
  </si>
  <si>
    <t>C117699</t>
  </si>
  <si>
    <t>P2718125</t>
  </si>
  <si>
    <t>FLX2257</t>
  </si>
  <si>
    <t>C117737</t>
  </si>
  <si>
    <t>P2716806</t>
  </si>
  <si>
    <t>FLX2197</t>
  </si>
  <si>
    <t>C117613</t>
  </si>
  <si>
    <t>Y</t>
  </si>
  <si>
    <t>P2717021</t>
  </si>
  <si>
    <t>FLX2215</t>
  </si>
  <si>
    <t>Jose Benavides</t>
  </si>
  <si>
    <t>C117608</t>
  </si>
  <si>
    <t>C117610</t>
  </si>
  <si>
    <t>P2717014</t>
  </si>
  <si>
    <t>FLX2226</t>
  </si>
  <si>
    <t>Isaac Lugo</t>
  </si>
  <si>
    <t>C117611</t>
  </si>
  <si>
    <t>P2717012</t>
  </si>
  <si>
    <t>FLX2230</t>
  </si>
  <si>
    <t>C117612</t>
  </si>
  <si>
    <t>Column1</t>
  </si>
  <si>
    <t>Column2</t>
  </si>
  <si>
    <t>P2717017</t>
  </si>
  <si>
    <t>FLX2223</t>
  </si>
  <si>
    <t>Prado</t>
  </si>
  <si>
    <t>P2717016</t>
  </si>
  <si>
    <t>FLX2224</t>
  </si>
  <si>
    <t>Adrianza</t>
  </si>
  <si>
    <t>C117445</t>
  </si>
  <si>
    <t>P2717015</t>
  </si>
  <si>
    <t>FLX2225</t>
  </si>
  <si>
    <t>molleja</t>
  </si>
  <si>
    <t>C117446</t>
  </si>
  <si>
    <t>Yulibet Baptista</t>
  </si>
  <si>
    <t>C117448</t>
  </si>
  <si>
    <t>P2717013</t>
  </si>
  <si>
    <t>FLX2227</t>
  </si>
  <si>
    <t>Mejia</t>
  </si>
  <si>
    <t>C117449</t>
  </si>
  <si>
    <t>292-49-2195</t>
  </si>
  <si>
    <t>P2717025</t>
  </si>
  <si>
    <t>FLX2211</t>
  </si>
  <si>
    <t>Chacon</t>
  </si>
  <si>
    <t>C117437</t>
  </si>
  <si>
    <t>P2717024</t>
  </si>
  <si>
    <t>FLX2212</t>
  </si>
  <si>
    <t>Arias</t>
  </si>
  <si>
    <t>C117438</t>
  </si>
  <si>
    <t>823-91-9998</t>
  </si>
  <si>
    <t>P2717023</t>
  </si>
  <si>
    <t>FLX2213</t>
  </si>
  <si>
    <t>Luis Leon Ordonez</t>
  </si>
  <si>
    <t>Leon</t>
  </si>
  <si>
    <t>3856089928/3856152801</t>
  </si>
  <si>
    <t>C117439</t>
  </si>
  <si>
    <t>709-32-8336</t>
  </si>
  <si>
    <t>FLX2214</t>
  </si>
  <si>
    <t>Rosa Giraldo Barrios</t>
  </si>
  <si>
    <t>Barrios</t>
  </si>
  <si>
    <t>(801) 472-5480</t>
  </si>
  <si>
    <t>C108932</t>
  </si>
  <si>
    <t>C117440</t>
  </si>
  <si>
    <t>(801) 864-2338</t>
  </si>
  <si>
    <t>C112408</t>
  </si>
  <si>
    <t>P2717011</t>
  </si>
  <si>
    <t>FLX2231</t>
  </si>
  <si>
    <t>Castillo</t>
  </si>
  <si>
    <t>C117450</t>
  </si>
  <si>
    <t>C117441</t>
  </si>
  <si>
    <t>P2717019</t>
  </si>
  <si>
    <t>FLX2217</t>
  </si>
  <si>
    <t>Calderon</t>
  </si>
  <si>
    <t>C117442</t>
  </si>
  <si>
    <t>P2717018</t>
  </si>
  <si>
    <t>FLX2218</t>
  </si>
  <si>
    <t>Palma</t>
  </si>
  <si>
    <t>C117443</t>
  </si>
  <si>
    <t>Column3</t>
  </si>
  <si>
    <t>P2716819</t>
  </si>
  <si>
    <t>FLX2169</t>
  </si>
  <si>
    <t>C117341</t>
  </si>
  <si>
    <t>077-08-6941</t>
  </si>
  <si>
    <t>P2716818</t>
  </si>
  <si>
    <t>FLX2170</t>
  </si>
  <si>
    <t>Kelin Torres</t>
  </si>
  <si>
    <t>(385) 401-9085</t>
  </si>
  <si>
    <t>C117342</t>
  </si>
  <si>
    <t>P2716817</t>
  </si>
  <si>
    <t>FLX2171</t>
  </si>
  <si>
    <t>C117344</t>
  </si>
  <si>
    <t>P2716814</t>
  </si>
  <si>
    <t>FLX2180</t>
  </si>
  <si>
    <t>C117351</t>
  </si>
  <si>
    <t>728-16-4252</t>
  </si>
  <si>
    <t>P2716813</t>
  </si>
  <si>
    <t>FLX2181</t>
  </si>
  <si>
    <t>Jesus A Caraballo</t>
  </si>
  <si>
    <t>C117353</t>
  </si>
  <si>
    <t>839-47-3260</t>
  </si>
  <si>
    <t>FLX2182</t>
  </si>
  <si>
    <t>Alejandro J Carrizo</t>
  </si>
  <si>
    <t>J</t>
  </si>
  <si>
    <t>(689) 296-9207</t>
  </si>
  <si>
    <t>C97559</t>
  </si>
  <si>
    <t>P2716811</t>
  </si>
  <si>
    <t>FLX2183</t>
  </si>
  <si>
    <t>C108516</t>
  </si>
  <si>
    <t>115-02-2577</t>
  </si>
  <si>
    <t>P2716810</t>
  </si>
  <si>
    <t>FLX2184</t>
  </si>
  <si>
    <t>Jorge E Brizuela</t>
  </si>
  <si>
    <t>E</t>
  </si>
  <si>
    <t>C117356</t>
  </si>
  <si>
    <t>646-82-9247</t>
  </si>
  <si>
    <t>P2689807</t>
  </si>
  <si>
    <t>FLX2200</t>
  </si>
  <si>
    <t>Romero</t>
  </si>
  <si>
    <t>Production Specialist 1 - Quality</t>
  </si>
  <si>
    <t>C117367</t>
  </si>
  <si>
    <t>682-74-6728</t>
  </si>
  <si>
    <t>P2617611</t>
  </si>
  <si>
    <t>FLX2201</t>
  </si>
  <si>
    <t>C117368</t>
  </si>
  <si>
    <t>P2638592</t>
  </si>
  <si>
    <t>FLX2166</t>
  </si>
  <si>
    <t>C96134</t>
  </si>
  <si>
    <t>Jose Antonio Munguia</t>
  </si>
  <si>
    <t>C117362</t>
  </si>
  <si>
    <t>849-43-5061</t>
  </si>
  <si>
    <t>FLX2178</t>
  </si>
  <si>
    <t>C112720</t>
  </si>
  <si>
    <t>576-41-2191</t>
  </si>
  <si>
    <t>P2716815</t>
  </si>
  <si>
    <t>FLX2179</t>
  </si>
  <si>
    <t>C117348</t>
  </si>
  <si>
    <t>388-95-0646</t>
  </si>
  <si>
    <t>P2716805</t>
  </si>
  <si>
    <t>FLX2198</t>
  </si>
  <si>
    <t>Yerardina Salazar</t>
  </si>
  <si>
    <t>C108851</t>
  </si>
  <si>
    <t>789-67-1824</t>
  </si>
  <si>
    <t>P2716809</t>
  </si>
  <si>
    <t>FLX2194</t>
  </si>
  <si>
    <t>C96908</t>
  </si>
  <si>
    <t>P2716808</t>
  </si>
  <si>
    <t>FLX2195</t>
  </si>
  <si>
    <t>C117360</t>
  </si>
  <si>
    <t>P2716807</t>
  </si>
  <si>
    <t>FLX2196</t>
  </si>
  <si>
    <t>C117361</t>
  </si>
  <si>
    <t>844-02-3441</t>
  </si>
  <si>
    <t>P2715986</t>
  </si>
  <si>
    <t>FLX2142</t>
  </si>
  <si>
    <t xml:space="preserve">Oviedo </t>
  </si>
  <si>
    <t>385-415-4741</t>
  </si>
  <si>
    <t>Salt Lake City - O - 600am-600pm Rotating Sun,Mon,Thurs, Fri/Tues,Wed,Sat</t>
  </si>
  <si>
    <t>C117339</t>
  </si>
  <si>
    <t>P2687538</t>
  </si>
  <si>
    <t>FLX2135</t>
  </si>
  <si>
    <t>C117139</t>
  </si>
  <si>
    <t>822-72-7590</t>
  </si>
  <si>
    <t>P2715988</t>
  </si>
  <si>
    <t>FLX2138</t>
  </si>
  <si>
    <t>C108857</t>
  </si>
  <si>
    <t>096-27-2057</t>
  </si>
  <si>
    <t>P2715987</t>
  </si>
  <si>
    <t>FLX2139</t>
  </si>
  <si>
    <t>Salt Lake City - Q - 600am-600pm Rotating Tues,Wed,Sat/Sun,Mon, Thurs,Fri</t>
  </si>
  <si>
    <t>C108508</t>
  </si>
  <si>
    <t>C117140</t>
  </si>
  <si>
    <t>P2715985</t>
  </si>
  <si>
    <t>FLX2143</t>
  </si>
  <si>
    <t>Chethic J Malek</t>
  </si>
  <si>
    <t>C117141</t>
  </si>
  <si>
    <t>744-76-5271</t>
  </si>
  <si>
    <t>P2715984</t>
  </si>
  <si>
    <t>FLX2144</t>
  </si>
  <si>
    <t>Jorge D Hernandez</t>
  </si>
  <si>
    <t>.C117142</t>
  </si>
  <si>
    <t>055-77-9254</t>
  </si>
  <si>
    <t>P2715983</t>
  </si>
  <si>
    <t>FLX2145</t>
  </si>
  <si>
    <t>.C117143</t>
  </si>
  <si>
    <t>017-04-4349</t>
  </si>
  <si>
    <t>P2715982</t>
  </si>
  <si>
    <t>FLX2147</t>
  </si>
  <si>
    <t>Ludmila R Da Silva</t>
  </si>
  <si>
    <t>(385) 346-8226</t>
  </si>
  <si>
    <t>C102085</t>
  </si>
  <si>
    <t>P2715981</t>
  </si>
  <si>
    <t>FLX2148</t>
  </si>
  <si>
    <t>C117144</t>
  </si>
  <si>
    <t>676-48-5622</t>
  </si>
  <si>
    <t>P2715980</t>
  </si>
  <si>
    <t>FLX2155</t>
  </si>
  <si>
    <t>Jesbel Ramirez</t>
  </si>
  <si>
    <t>C96379</t>
  </si>
  <si>
    <t>324-65-8182</t>
  </si>
  <si>
    <t>P2715979</t>
  </si>
  <si>
    <t>FLX2156</t>
  </si>
  <si>
    <t>Yeral Quintero</t>
  </si>
  <si>
    <t>385-556-8934</t>
  </si>
  <si>
    <t>C106166</t>
  </si>
  <si>
    <t>P2715978</t>
  </si>
  <si>
    <t>FLX2157</t>
  </si>
  <si>
    <t>C117146</t>
  </si>
  <si>
    <t>P2715977</t>
  </si>
  <si>
    <t>FLX2158</t>
  </si>
  <si>
    <t>C117148</t>
  </si>
  <si>
    <t>P2715976</t>
  </si>
  <si>
    <t>FLX2159</t>
  </si>
  <si>
    <t>C117149</t>
  </si>
  <si>
    <t>P2715975</t>
  </si>
  <si>
    <t>FLX2160</t>
  </si>
  <si>
    <t>C117147</t>
  </si>
  <si>
    <t>848-94-2390</t>
  </si>
  <si>
    <t>P2715974</t>
  </si>
  <si>
    <t>FLX2161</t>
  </si>
  <si>
    <t>C117145</t>
  </si>
  <si>
    <t>P2672679</t>
  </si>
  <si>
    <t>FLX2131</t>
  </si>
  <si>
    <t>Beatriz Hernandez (1180304)</t>
  </si>
  <si>
    <t>Maria N Reyes</t>
  </si>
  <si>
    <t>C116021</t>
  </si>
  <si>
    <t>Column19</t>
  </si>
  <si>
    <t>283-21-7877</t>
  </si>
  <si>
    <t xml:space="preserve">P2672445 </t>
  </si>
  <si>
    <t>FLX2107</t>
  </si>
  <si>
    <t>Angelica Rivera Lopez</t>
  </si>
  <si>
    <t xml:space="preserve">
3854367954</t>
  </si>
  <si>
    <t>C113850</t>
  </si>
  <si>
    <t xml:space="preserve">P2613961 </t>
  </si>
  <si>
    <t>FLX2080</t>
  </si>
  <si>
    <t>Miguel Angel Virgen Jimenez</t>
  </si>
  <si>
    <t>780-33-3411</t>
  </si>
  <si>
    <t>Production Specialist 1 -  Test Room</t>
  </si>
  <si>
    <t>C113855</t>
  </si>
  <si>
    <t xml:space="preserve">P2690270 </t>
  </si>
  <si>
    <t>FLX2119</t>
  </si>
  <si>
    <t>375-99-6752</t>
  </si>
  <si>
    <t>C113871</t>
  </si>
  <si>
    <t xml:space="preserve">P2657896 </t>
  </si>
  <si>
    <t>FLX2121</t>
  </si>
  <si>
    <t>606-50-2273</t>
  </si>
  <si>
    <t>.C113868</t>
  </si>
  <si>
    <t xml:space="preserve">P2672641 </t>
  </si>
  <si>
    <t>FLX2111</t>
  </si>
  <si>
    <t>318-13-7980</t>
  </si>
  <si>
    <t>C113860</t>
  </si>
  <si>
    <t xml:space="preserve">P2703586 </t>
  </si>
  <si>
    <t>FLX2122</t>
  </si>
  <si>
    <t>896-71-4656</t>
  </si>
  <si>
    <t>.C113872</t>
  </si>
  <si>
    <t xml:space="preserve">P2703588 </t>
  </si>
  <si>
    <t>FLX2091</t>
  </si>
  <si>
    <t>C113863</t>
  </si>
  <si>
    <t xml:space="preserve">P2687530 </t>
  </si>
  <si>
    <t>FLX2124</t>
  </si>
  <si>
    <t>C113858</t>
  </si>
  <si>
    <t>P2299388</t>
  </si>
  <si>
    <t>FLX2106</t>
  </si>
  <si>
    <t>C113847</t>
  </si>
  <si>
    <t xml:space="preserve">P2700763 </t>
  </si>
  <si>
    <t>FLX2113</t>
  </si>
  <si>
    <t>767-13-9226</t>
  </si>
  <si>
    <t>C113862</t>
  </si>
  <si>
    <t xml:space="preserve">P2655448 </t>
  </si>
  <si>
    <t>FLX2114</t>
  </si>
  <si>
    <t>748-18-1978</t>
  </si>
  <si>
    <t>C113864</t>
  </si>
  <si>
    <t xml:space="preserve">P2670535 </t>
  </si>
  <si>
    <t>FLX2112</t>
  </si>
  <si>
    <t>C113859</t>
  </si>
  <si>
    <t xml:space="preserve">P2699461 </t>
  </si>
  <si>
    <t>FLX2120</t>
  </si>
  <si>
    <t>164-88-5452</t>
  </si>
  <si>
    <t>.C113873</t>
  </si>
  <si>
    <t xml:space="preserve">P2670601 </t>
  </si>
  <si>
    <t>FLX2125</t>
  </si>
  <si>
    <t>C113866</t>
  </si>
  <si>
    <t>P2669417</t>
  </si>
  <si>
    <t>FLX2118</t>
  </si>
  <si>
    <t>300-35-8989</t>
  </si>
  <si>
    <t>C113870</t>
  </si>
  <si>
    <t>*</t>
  </si>
  <si>
    <t xml:space="preserve">P2620368 </t>
  </si>
  <si>
    <t>FLX2110</t>
  </si>
  <si>
    <t>007-55-2426</t>
  </si>
  <si>
    <t>C113857</t>
  </si>
  <si>
    <t xml:space="preserve">P2688527 </t>
  </si>
  <si>
    <t>FLX2108</t>
  </si>
  <si>
    <t>C113854</t>
  </si>
  <si>
    <t xml:space="preserve">P2540668 </t>
  </si>
  <si>
    <t>FLX2109</t>
  </si>
  <si>
    <t>C113856</t>
  </si>
  <si>
    <t xml:space="preserve">P2617568 </t>
  </si>
  <si>
    <t>FLX2123</t>
  </si>
  <si>
    <t>C113861</t>
  </si>
  <si>
    <t xml:space="preserve">P2689209 </t>
  </si>
  <si>
    <t>FLX2115</t>
  </si>
  <si>
    <t>C113865</t>
  </si>
  <si>
    <t xml:space="preserve">P2686851 </t>
  </si>
  <si>
    <t>FLX2117</t>
  </si>
  <si>
    <t>360-49-0479</t>
  </si>
  <si>
    <t>C113869</t>
  </si>
  <si>
    <t xml:space="preserve">P2670004 </t>
  </si>
  <si>
    <t>FLX2116</t>
  </si>
  <si>
    <t>503-69-3317</t>
  </si>
  <si>
    <t>C113867</t>
  </si>
  <si>
    <t>P2703960</t>
  </si>
  <si>
    <t>FLX1748</t>
  </si>
  <si>
    <t>C113163</t>
  </si>
  <si>
    <t xml:space="preserve">P2703124 </t>
  </si>
  <si>
    <t>FLX2089</t>
  </si>
  <si>
    <t>893-15-9224</t>
  </si>
  <si>
    <t>C113162</t>
  </si>
  <si>
    <t>P2703965</t>
  </si>
  <si>
    <t>FLX1753</t>
  </si>
  <si>
    <t>Katterin Barrios Martinez (1155860)</t>
  </si>
  <si>
    <t>647-78-1840</t>
  </si>
  <si>
    <t>C113116</t>
  </si>
  <si>
    <t xml:space="preserve">P2587190 </t>
  </si>
  <si>
    <t>FLX2090</t>
  </si>
  <si>
    <t>865-87-4043</t>
  </si>
  <si>
    <t>C113164</t>
  </si>
  <si>
    <t xml:space="preserve">P2670025 </t>
  </si>
  <si>
    <t>FLX1585</t>
  </si>
  <si>
    <t>171-59-1065</t>
  </si>
  <si>
    <t>C113107</t>
  </si>
  <si>
    <t>P2704015</t>
  </si>
  <si>
    <t>FLX1803</t>
  </si>
  <si>
    <t>197-02-2694</t>
  </si>
  <si>
    <t>C113111</t>
  </si>
  <si>
    <t>P2664035</t>
  </si>
  <si>
    <t>FLX1570</t>
  </si>
  <si>
    <t>C113170</t>
  </si>
  <si>
    <t>P2703966</t>
  </si>
  <si>
    <t>FLX1754</t>
  </si>
  <si>
    <t>C113118</t>
  </si>
  <si>
    <t xml:space="preserve">P2699419 </t>
  </si>
  <si>
    <t>FLX2088</t>
  </si>
  <si>
    <t>C113161</t>
  </si>
  <si>
    <t>C113150</t>
  </si>
  <si>
    <t>C113166</t>
  </si>
  <si>
    <t xml:space="preserve">P2687487 </t>
  </si>
  <si>
    <t>FLX2047</t>
  </si>
  <si>
    <t>Jorge Mora Diaz</t>
  </si>
  <si>
    <t>C104014</t>
  </si>
  <si>
    <t>P2704082</t>
  </si>
  <si>
    <t>FLX1970</t>
  </si>
  <si>
    <t>C113126</t>
  </si>
  <si>
    <t>P2704117</t>
  </si>
  <si>
    <t>FLX1855</t>
  </si>
  <si>
    <t>C113122</t>
  </si>
  <si>
    <t xml:space="preserve">P2670574 </t>
  </si>
  <si>
    <t>FLX2092</t>
  </si>
  <si>
    <t>C113167</t>
  </si>
  <si>
    <t xml:space="preserve">P2687187 </t>
  </si>
  <si>
    <t>FLX2082</t>
  </si>
  <si>
    <t>C113155</t>
  </si>
  <si>
    <t xml:space="preserve">P2670520 </t>
  </si>
  <si>
    <t>FLX2024</t>
  </si>
  <si>
    <t>C113134</t>
  </si>
  <si>
    <t xml:space="preserve">P2686847 </t>
  </si>
  <si>
    <t>FLX2077</t>
  </si>
  <si>
    <t>C113141</t>
  </si>
  <si>
    <t xml:space="preserve">P2691135 </t>
  </si>
  <si>
    <t>FLX2051</t>
  </si>
  <si>
    <t>Luz Cespedes</t>
  </si>
  <si>
    <t>C113135</t>
  </si>
  <si>
    <t>P2703967</t>
  </si>
  <si>
    <t>FLX1755</t>
  </si>
  <si>
    <t>Maria Molina</t>
  </si>
  <si>
    <t>385-423-8672</t>
  </si>
  <si>
    <t>C113110</t>
  </si>
  <si>
    <t xml:space="preserve">P2672660 </t>
  </si>
  <si>
    <t>FLX2094</t>
  </si>
  <si>
    <t>C113165</t>
  </si>
  <si>
    <t xml:space="preserve">P2699488 </t>
  </si>
  <si>
    <t>FLX2076</t>
  </si>
  <si>
    <t>C113139</t>
  </si>
  <si>
    <t xml:space="preserve">P2655450 </t>
  </si>
  <si>
    <t>FLX2086</t>
  </si>
  <si>
    <t>C113157</t>
  </si>
  <si>
    <t>P2704115</t>
  </si>
  <si>
    <t>FLX1853</t>
  </si>
  <si>
    <t>C113120</t>
  </si>
  <si>
    <t xml:space="preserve">P2703961 </t>
  </si>
  <si>
    <t>FLX2063</t>
  </si>
  <si>
    <t>C113112</t>
  </si>
  <si>
    <t xml:space="preserve">P2699358 </t>
  </si>
  <si>
    <t>FLX2087</t>
  </si>
  <si>
    <t>C113160</t>
  </si>
  <si>
    <t xml:space="preserve">P2595301 </t>
  </si>
  <si>
    <t>FLX2081</t>
  </si>
  <si>
    <t>C113152</t>
  </si>
  <si>
    <t xml:space="preserve">P2670514 </t>
  </si>
  <si>
    <t>FLX2093</t>
  </si>
  <si>
    <t>C113168</t>
  </si>
  <si>
    <t xml:space="preserve">P2699479 </t>
  </si>
  <si>
    <t>FLX2070</t>
  </si>
  <si>
    <t>C113136</t>
  </si>
  <si>
    <t xml:space="preserve">P2670014 </t>
  </si>
  <si>
    <t>FLX2095</t>
  </si>
  <si>
    <t>C113169</t>
  </si>
  <si>
    <t xml:space="preserve">P2539490 </t>
  </si>
  <si>
    <t>FLX2049</t>
  </si>
  <si>
    <t>646-02-6433</t>
  </si>
  <si>
    <t>C112927</t>
  </si>
  <si>
    <t xml:space="preserve">P2687488 </t>
  </si>
  <si>
    <t>FLX2068</t>
  </si>
  <si>
    <t>703-87-6007</t>
  </si>
  <si>
    <t>C112917</t>
  </si>
  <si>
    <t xml:space="preserve">P2703959 </t>
  </si>
  <si>
    <t>FLX2061</t>
  </si>
  <si>
    <t>340-27-2627</t>
  </si>
  <si>
    <t>C112922</t>
  </si>
  <si>
    <t xml:space="preserve">P2692077 </t>
  </si>
  <si>
    <t>FLX2064</t>
  </si>
  <si>
    <t>Eglee Salcedo</t>
  </si>
  <si>
    <t>793-93-0423</t>
  </si>
  <si>
    <t>(385) 588-6059</t>
  </si>
  <si>
    <t>C109249</t>
  </si>
  <si>
    <t xml:space="preserve">P2703146 </t>
  </si>
  <si>
    <t>FLX2069</t>
  </si>
  <si>
    <t>703-97-2050</t>
  </si>
  <si>
    <t>C112916</t>
  </si>
  <si>
    <t xml:space="preserve">P2690264 </t>
  </si>
  <si>
    <t>FLX2036</t>
  </si>
  <si>
    <t>189-25-3994</t>
  </si>
  <si>
    <t>C112738</t>
  </si>
  <si>
    <t xml:space="preserve">P2670501 </t>
  </si>
  <si>
    <t>FLX2067</t>
  </si>
  <si>
    <t>C112918</t>
  </si>
  <si>
    <t xml:space="preserve">P2699468 </t>
  </si>
  <si>
    <t>FLX2066</t>
  </si>
  <si>
    <t>153-13-7766</t>
  </si>
  <si>
    <t>C112919</t>
  </si>
  <si>
    <t xml:space="preserve">P2687491 </t>
  </si>
  <si>
    <t>FLX2072</t>
  </si>
  <si>
    <t>Leonel Arrieta</t>
  </si>
  <si>
    <t>785-61-1385</t>
  </si>
  <si>
    <t>C112914</t>
  </si>
  <si>
    <t xml:space="preserve">P2687495 </t>
  </si>
  <si>
    <t>FLX2065</t>
  </si>
  <si>
    <t>687-87-1143</t>
  </si>
  <si>
    <t>C112920</t>
  </si>
  <si>
    <t>C112928</t>
  </si>
  <si>
    <t xml:space="preserve">P2674830 </t>
  </si>
  <si>
    <t>FLX2050</t>
  </si>
  <si>
    <t>695-53-9145</t>
  </si>
  <si>
    <t>C112925</t>
  </si>
  <si>
    <t>P2689834</t>
  </si>
  <si>
    <t>FLX2062</t>
  </si>
  <si>
    <t>Patricia Jimenez</t>
  </si>
  <si>
    <t>529-83-5144</t>
  </si>
  <si>
    <t>C112921</t>
  </si>
  <si>
    <t xml:space="preserve">P2692073 </t>
  </si>
  <si>
    <t>FLX2074</t>
  </si>
  <si>
    <t>160-51-3994</t>
  </si>
  <si>
    <t>C112912</t>
  </si>
  <si>
    <t xml:space="preserve">P2670021 </t>
  </si>
  <si>
    <t>FLX2073</t>
  </si>
  <si>
    <t>Sorianny Gutierrez</t>
  </si>
  <si>
    <t>273-95-0460</t>
  </si>
  <si>
    <t>C112913</t>
  </si>
  <si>
    <t xml:space="preserve">P2670585 </t>
  </si>
  <si>
    <t>FLX2060</t>
  </si>
  <si>
    <t>738-79-8566</t>
  </si>
  <si>
    <t>C112923</t>
  </si>
  <si>
    <t xml:space="preserve">P5001536 </t>
  </si>
  <si>
    <t>FLX2059</t>
  </si>
  <si>
    <t>734-87-9426</t>
  </si>
  <si>
    <t>C112924</t>
  </si>
  <si>
    <t xml:space="preserve">P2481870 </t>
  </si>
  <si>
    <t>FLX2071</t>
  </si>
  <si>
    <t>808-40-8394</t>
  </si>
  <si>
    <t>C112915</t>
  </si>
  <si>
    <t xml:space="preserve">Karen Rodriguez Sierra / P2703125 </t>
  </si>
  <si>
    <t>FLX2046</t>
  </si>
  <si>
    <t>364-89-4321</t>
  </si>
  <si>
    <t>C112731</t>
  </si>
  <si>
    <t xml:space="preserve">P2689833 </t>
  </si>
  <si>
    <t>FLX2022</t>
  </si>
  <si>
    <t>659-42-9814</t>
  </si>
  <si>
    <t>C112709</t>
  </si>
  <si>
    <t xml:space="preserve">P2670028 </t>
  </si>
  <si>
    <t>FLX2020</t>
  </si>
  <si>
    <t>659-01-8405</t>
  </si>
  <si>
    <t>C112712</t>
  </si>
  <si>
    <t xml:space="preserve">Jilyn Valdez / P2654605 </t>
  </si>
  <si>
    <t>FLX2026</t>
  </si>
  <si>
    <t>C112730</t>
  </si>
  <si>
    <t xml:space="preserve">Luiz A Borges / P2393285 </t>
  </si>
  <si>
    <t>FLX2025</t>
  </si>
  <si>
    <t>C112737</t>
  </si>
  <si>
    <t xml:space="preserve">P2669415 </t>
  </si>
  <si>
    <t>FLX2023</t>
  </si>
  <si>
    <t>505-71-1198</t>
  </si>
  <si>
    <t>C112714</t>
  </si>
  <si>
    <t>Eric Arzola-Saldivar / P2687537</t>
  </si>
  <si>
    <t>FLX2032</t>
  </si>
  <si>
    <t>C112724</t>
  </si>
  <si>
    <t xml:space="preserve">Brayan Flores / P2669990 </t>
  </si>
  <si>
    <t>FLX2031</t>
  </si>
  <si>
    <t>C112723</t>
  </si>
  <si>
    <t xml:space="preserve">Braiden Kiter / P2687192 </t>
  </si>
  <si>
    <t>FLX2045</t>
  </si>
  <si>
    <t>398-55-3361</t>
  </si>
  <si>
    <t>Production Specialist 1 - Moonshine</t>
  </si>
  <si>
    <t>C112739</t>
  </si>
  <si>
    <t xml:space="preserve">Ana Branez / P2691128 </t>
  </si>
  <si>
    <t>FLX2039</t>
  </si>
  <si>
    <t>655-98-4100</t>
  </si>
  <si>
    <t>C112710</t>
  </si>
  <si>
    <t xml:space="preserve">P2691123 </t>
  </si>
  <si>
    <t>FLX2018</t>
  </si>
  <si>
    <t>317-75-4295</t>
  </si>
  <si>
    <t>C112719</t>
  </si>
  <si>
    <t xml:space="preserve">Brisa Alba / P2699600 </t>
  </si>
  <si>
    <t>FLX2043</t>
  </si>
  <si>
    <t>Maria E Suarez</t>
  </si>
  <si>
    <t>C112725</t>
  </si>
  <si>
    <t xml:space="preserve">Sosaia T Tauteoli / P2670535 </t>
  </si>
  <si>
    <t>FLX2030</t>
  </si>
  <si>
    <t>688-36-1055</t>
  </si>
  <si>
    <t>C112722</t>
  </si>
  <si>
    <t xml:space="preserve">Valeria Fernandez / P2657111 </t>
  </si>
  <si>
    <t>FLX2028</t>
  </si>
  <si>
    <t xml:space="preserve">Toya Reynolds / P2607027 </t>
  </si>
  <si>
    <t>FLX2033</t>
  </si>
  <si>
    <t>297-87-7451</t>
  </si>
  <si>
    <t>C112726</t>
  </si>
  <si>
    <t xml:space="preserve">Chelvis V Perez / P2670515 </t>
  </si>
  <si>
    <t>FLX2034</t>
  </si>
  <si>
    <t>Sergio Martinez</t>
  </si>
  <si>
    <t>588-32-6713</t>
  </si>
  <si>
    <t>C112727</t>
  </si>
  <si>
    <t xml:space="preserve">Raquel Flores / P2699360 </t>
  </si>
  <si>
    <t>FLX2027</t>
  </si>
  <si>
    <t>C112736</t>
  </si>
  <si>
    <t xml:space="preserve">Simon Romero / P2689200 </t>
  </si>
  <si>
    <t>FLX2029</t>
  </si>
  <si>
    <t>796-57-7437</t>
  </si>
  <si>
    <t>C112721</t>
  </si>
  <si>
    <t xml:space="preserve">P2687505 </t>
  </si>
  <si>
    <t>FLX2019</t>
  </si>
  <si>
    <t>C112741</t>
  </si>
  <si>
    <t xml:space="preserve">Dayana Garzon / P2700720 </t>
  </si>
  <si>
    <t>FLX2040</t>
  </si>
  <si>
    <t>763-30-5569</t>
  </si>
  <si>
    <t>C112716</t>
  </si>
  <si>
    <t xml:space="preserve">P2672682 </t>
  </si>
  <si>
    <t>FLX2041</t>
  </si>
  <si>
    <t>688-69-1017</t>
  </si>
  <si>
    <t xml:space="preserve">Moria Hairinous / P2700721 </t>
  </si>
  <si>
    <t>FLX2042</t>
  </si>
  <si>
    <t>131-49-9612</t>
  </si>
  <si>
    <t>C112733</t>
  </si>
  <si>
    <t>FLX2021</t>
  </si>
  <si>
    <t>Soaollah Max Behinahein</t>
  </si>
  <si>
    <t>631-98-4844</t>
  </si>
  <si>
    <t>C112742</t>
  </si>
  <si>
    <t xml:space="preserve">Shahryar Ahmen / P2654557 </t>
  </si>
  <si>
    <t>FLX2037</t>
  </si>
  <si>
    <t>273-51-0841</t>
  </si>
  <si>
    <t>C112740</t>
  </si>
  <si>
    <t xml:space="preserve">Ana Briceno / P2519071 </t>
  </si>
  <si>
    <t>FLX2038</t>
  </si>
  <si>
    <t>282-35-1187</t>
  </si>
  <si>
    <t>C112711</t>
  </si>
  <si>
    <t xml:space="preserve">Ana Rivera / P2583652 </t>
  </si>
  <si>
    <t>FLX2044</t>
  </si>
  <si>
    <t>363-97-6017</t>
  </si>
  <si>
    <t>C112745</t>
  </si>
  <si>
    <t xml:space="preserve">Andris Camargo / P2689236 </t>
  </si>
  <si>
    <t>FLX2048</t>
  </si>
  <si>
    <t>825-53-3137</t>
  </si>
  <si>
    <t>C112717</t>
  </si>
  <si>
    <t xml:space="preserve">Maybert Ferrer / P2689227 </t>
  </si>
  <si>
    <t>FLX2052</t>
  </si>
  <si>
    <t>C112728</t>
  </si>
  <si>
    <t xml:space="preserve">Jose Salazar Vera /P2699398 </t>
  </si>
  <si>
    <t>FLX2053</t>
  </si>
  <si>
    <t>710-89-4684</t>
  </si>
  <si>
    <t>C112729</t>
  </si>
  <si>
    <t>SSN2</t>
  </si>
  <si>
    <t>Maria Suarez</t>
  </si>
  <si>
    <t>746-94-5345</t>
  </si>
  <si>
    <t>C112647</t>
  </si>
  <si>
    <t>C112595</t>
  </si>
  <si>
    <t xml:space="preserve">P2657910 </t>
  </si>
  <si>
    <t>FLX1581</t>
  </si>
  <si>
    <t>Yusbely Alvarado</t>
  </si>
  <si>
    <t>481-93-9777</t>
  </si>
  <si>
    <t>C112594</t>
  </si>
  <si>
    <t>P2704168</t>
  </si>
  <si>
    <t>FLX1906</t>
  </si>
  <si>
    <t>751-01-8498</t>
  </si>
  <si>
    <t>C112642</t>
  </si>
  <si>
    <t xml:space="preserve">P2672681 </t>
  </si>
  <si>
    <t>FLX1591</t>
  </si>
  <si>
    <t>701-82-9590</t>
  </si>
  <si>
    <t>C112596</t>
  </si>
  <si>
    <t xml:space="preserve">P2672672 </t>
  </si>
  <si>
    <t>FLX1593</t>
  </si>
  <si>
    <t>857-16-8830</t>
  </si>
  <si>
    <t>C112597</t>
  </si>
  <si>
    <t>P2703961</t>
  </si>
  <si>
    <t>FLX1749</t>
  </si>
  <si>
    <t>646-58-9677</t>
  </si>
  <si>
    <t>C112598</t>
  </si>
  <si>
    <t>P2703963</t>
  </si>
  <si>
    <t>FLX1751</t>
  </si>
  <si>
    <t>716-69-1283</t>
  </si>
  <si>
    <t>C112599</t>
  </si>
  <si>
    <t>P2703964</t>
  </si>
  <si>
    <t>FLX1752</t>
  </si>
  <si>
    <t>502-25-8686</t>
  </si>
  <si>
    <t>C112600</t>
  </si>
  <si>
    <t>763-38-3965</t>
  </si>
  <si>
    <t>C112607</t>
  </si>
  <si>
    <t>C112608</t>
  </si>
  <si>
    <t>C112610</t>
  </si>
  <si>
    <t>P2704012</t>
  </si>
  <si>
    <t>FLX1800</t>
  </si>
  <si>
    <t>Andersson Jose Mendoza</t>
  </si>
  <si>
    <t>661-83-0301</t>
  </si>
  <si>
    <t>C112615</t>
  </si>
  <si>
    <t>P2704013</t>
  </si>
  <si>
    <t>FLX1801</t>
  </si>
  <si>
    <t>646-74-6400</t>
  </si>
  <si>
    <t>C112617</t>
  </si>
  <si>
    <t>P2704014</t>
  </si>
  <si>
    <t>FLX1802</t>
  </si>
  <si>
    <t>529-55-4289</t>
  </si>
  <si>
    <t>C112618</t>
  </si>
  <si>
    <t>C112624</t>
  </si>
  <si>
    <t>P2704016</t>
  </si>
  <si>
    <t>FLX1804</t>
  </si>
  <si>
    <t>034-41-0040</t>
  </si>
  <si>
    <t>C112628</t>
  </si>
  <si>
    <t>P2704169</t>
  </si>
  <si>
    <t>FLX1907</t>
  </si>
  <si>
    <t>637-97-4013</t>
  </si>
  <si>
    <t>C112643</t>
  </si>
  <si>
    <t>P2672661</t>
  </si>
  <si>
    <t>FLX1568</t>
  </si>
  <si>
    <t>813-54-7577</t>
  </si>
  <si>
    <t>C112646</t>
  </si>
  <si>
    <t>P2704114</t>
  </si>
  <si>
    <t>FLX1852</t>
  </si>
  <si>
    <t>647-94-1179</t>
  </si>
  <si>
    <t>C112630</t>
  </si>
  <si>
    <t>C112632</t>
  </si>
  <si>
    <t>P2704116</t>
  </si>
  <si>
    <t>FLX1854</t>
  </si>
  <si>
    <t>618-55-1121</t>
  </si>
  <si>
    <t>C112633</t>
  </si>
  <si>
    <t>C112634</t>
  </si>
  <si>
    <t>P2704165</t>
  </si>
  <si>
    <t>FLX1903</t>
  </si>
  <si>
    <t>Juan Mendez</t>
  </si>
  <si>
    <t>616-90-5428</t>
  </si>
  <si>
    <t>C112639</t>
  </si>
  <si>
    <t>P2704166</t>
  </si>
  <si>
    <t>FLX1904</t>
  </si>
  <si>
    <t>605-94-0905</t>
  </si>
  <si>
    <t>C112640</t>
  </si>
  <si>
    <t>P2704167</t>
  </si>
  <si>
    <t>FLX1905</t>
  </si>
  <si>
    <t>646-92-1321</t>
  </si>
  <si>
    <t>C112641</t>
  </si>
  <si>
    <t>P2704118</t>
  </si>
  <si>
    <t>FLX1856</t>
  </si>
  <si>
    <t>Sandra Aristizabal</t>
  </si>
  <si>
    <t>038-53-1464</t>
  </si>
  <si>
    <t>C112635</t>
  </si>
  <si>
    <t>P2704119</t>
  </si>
  <si>
    <t>FLX1857</t>
  </si>
  <si>
    <t>747-69-4813</t>
  </si>
  <si>
    <t>C112637</t>
  </si>
  <si>
    <t>P2704120</t>
  </si>
  <si>
    <t>FLX1858</t>
  </si>
  <si>
    <t>Miguel Valera</t>
  </si>
  <si>
    <t>033-96-5527</t>
  </si>
  <si>
    <t>C112638</t>
  </si>
  <si>
    <t>Morales</t>
  </si>
  <si>
    <t>C112644</t>
  </si>
  <si>
    <t>P2699362</t>
  </si>
  <si>
    <t>FLX1576</t>
  </si>
  <si>
    <t>Blaymir J Aguilar</t>
  </si>
  <si>
    <t>283-45-4042</t>
  </si>
  <si>
    <t>C112349</t>
  </si>
  <si>
    <t xml:space="preserve">P2699604 </t>
  </si>
  <si>
    <t>FLX1577</t>
  </si>
  <si>
    <t>Ana Maria Medina</t>
  </si>
  <si>
    <t>353-79-6207</t>
  </si>
  <si>
    <t>C112350</t>
  </si>
  <si>
    <t xml:space="preserve">P2393285 </t>
  </si>
  <si>
    <t>FLX1580</t>
  </si>
  <si>
    <t>Luiz A Borges</t>
  </si>
  <si>
    <t>C112351</t>
  </si>
  <si>
    <t xml:space="preserve">Ana Aldana Martinez </t>
  </si>
  <si>
    <t>(385) 252-2991</t>
  </si>
  <si>
    <t>C112354</t>
  </si>
  <si>
    <t>FLX1583</t>
  </si>
  <si>
    <t>078-29-5901</t>
  </si>
  <si>
    <t>C112355</t>
  </si>
  <si>
    <t xml:space="preserve">P2689196 </t>
  </si>
  <si>
    <t>FLX1590</t>
  </si>
  <si>
    <t>Collin Thai</t>
  </si>
  <si>
    <t>646-70-2658</t>
  </si>
  <si>
    <t>C112356</t>
  </si>
  <si>
    <t>Eduard Caballero</t>
  </si>
  <si>
    <t>Mh</t>
  </si>
  <si>
    <t>C112357</t>
  </si>
  <si>
    <t xml:space="preserve">P2559905 </t>
  </si>
  <si>
    <t>FLX1592</t>
  </si>
  <si>
    <t>182-13-9523</t>
  </si>
  <si>
    <t>C112358</t>
  </si>
  <si>
    <t>Erika Ocampo</t>
  </si>
  <si>
    <t>C112359</t>
  </si>
  <si>
    <t>P2703956</t>
  </si>
  <si>
    <t>FLX1744</t>
  </si>
  <si>
    <t>Valentina Faria</t>
  </si>
  <si>
    <t>705-47-4222</t>
  </si>
  <si>
    <t xml:space="preserve"> 
146473196</t>
  </si>
  <si>
    <t>REHIRE</t>
  </si>
  <si>
    <t>C96785</t>
  </si>
  <si>
    <t>P2703957</t>
  </si>
  <si>
    <t>FLX1745</t>
  </si>
  <si>
    <t>Enmanuel Ibarra</t>
  </si>
  <si>
    <t>050-55-4093</t>
  </si>
  <si>
    <t>C112505</t>
  </si>
  <si>
    <t>P2704006</t>
  </si>
  <si>
    <t>FLX1794</t>
  </si>
  <si>
    <t>Dishan Vijayakumar</t>
  </si>
  <si>
    <t>891-43-0873</t>
  </si>
  <si>
    <t>C112506</t>
  </si>
  <si>
    <t>P2704056</t>
  </si>
  <si>
    <t>FLX1944</t>
  </si>
  <si>
    <t>Kimberly Dominguez</t>
  </si>
  <si>
    <t>646-82-1745</t>
  </si>
  <si>
    <t>C112507</t>
  </si>
  <si>
    <t>P2704057</t>
  </si>
  <si>
    <t>FLX1945</t>
  </si>
  <si>
    <t>Natividad Jimenez</t>
  </si>
  <si>
    <t>089-53-1097</t>
  </si>
  <si>
    <t>C112508</t>
  </si>
  <si>
    <t>All Romoved from prep List</t>
  </si>
  <si>
    <t>P2703958</t>
  </si>
  <si>
    <t>FLX1746</t>
  </si>
  <si>
    <t>Porfirio</t>
  </si>
  <si>
    <t>Diaz</t>
  </si>
  <si>
    <t>C112384</t>
  </si>
  <si>
    <t>P2703959</t>
  </si>
  <si>
    <t>FLX1747</t>
  </si>
  <si>
    <t>Gabriela</t>
  </si>
  <si>
    <t>Arrieta</t>
  </si>
  <si>
    <t>C112385</t>
  </si>
  <si>
    <t>Milanyelis</t>
  </si>
  <si>
    <t>Nava</t>
  </si>
  <si>
    <t>C112386</t>
  </si>
  <si>
    <t>Liz</t>
  </si>
  <si>
    <t>Ascencio</t>
  </si>
  <si>
    <t>C112387</t>
  </si>
  <si>
    <t>P2703962</t>
  </si>
  <si>
    <t>FLX1750</t>
  </si>
  <si>
    <t>Ana</t>
  </si>
  <si>
    <t>Rivero</t>
  </si>
  <si>
    <t>C112388</t>
  </si>
  <si>
    <t>P2704007</t>
  </si>
  <si>
    <t>FLX1795</t>
  </si>
  <si>
    <t>Liduvina</t>
  </si>
  <si>
    <t>Aguilera</t>
  </si>
  <si>
    <t>C112389</t>
  </si>
  <si>
    <t>P2704008</t>
  </si>
  <si>
    <t>FLX1796</t>
  </si>
  <si>
    <t>Maria</t>
  </si>
  <si>
    <t>Mendez</t>
  </si>
  <si>
    <t>C112390</t>
  </si>
  <si>
    <t>P2704009</t>
  </si>
  <si>
    <t>FLX1797</t>
  </si>
  <si>
    <t>Giohangeli</t>
  </si>
  <si>
    <t>Bellorin</t>
  </si>
  <si>
    <t>C112391</t>
  </si>
  <si>
    <t>P2704010</t>
  </si>
  <si>
    <t>FLX1798</t>
  </si>
  <si>
    <t>Elizabeth</t>
  </si>
  <si>
    <t>Ocaranza</t>
  </si>
  <si>
    <t>C112392</t>
  </si>
  <si>
    <t>P2704011</t>
  </si>
  <si>
    <t>FLX1799</t>
  </si>
  <si>
    <t>Malespin</t>
  </si>
  <si>
    <t>C112393</t>
  </si>
  <si>
    <t>P2704109</t>
  </si>
  <si>
    <t>FLX1847</t>
  </si>
  <si>
    <t>Yhon</t>
  </si>
  <si>
    <t>Lobo</t>
  </si>
  <si>
    <t>C112394</t>
  </si>
  <si>
    <t>P2704110</t>
  </si>
  <si>
    <t>FLX1848</t>
  </si>
  <si>
    <t>Cecilia</t>
  </si>
  <si>
    <t>385 347 2427</t>
  </si>
  <si>
    <t>C112395</t>
  </si>
  <si>
    <t>P2704111</t>
  </si>
  <si>
    <t>FLX1849</t>
  </si>
  <si>
    <t>Juan</t>
  </si>
  <si>
    <t>Ferrer</t>
  </si>
  <si>
    <t>C112396</t>
  </si>
  <si>
    <t>P2704112</t>
  </si>
  <si>
    <t>FLX1850</t>
  </si>
  <si>
    <t>Kelly</t>
  </si>
  <si>
    <t>Maldonado</t>
  </si>
  <si>
    <t>C112415</t>
  </si>
  <si>
    <t>P2704113</t>
  </si>
  <si>
    <t>FLX1851</t>
  </si>
  <si>
    <t>Yilfredo</t>
  </si>
  <si>
    <t>Escalona</t>
  </si>
  <si>
    <t>C112416</t>
  </si>
  <si>
    <t>P2704160</t>
  </si>
  <si>
    <t>FLX1898</t>
  </si>
  <si>
    <t>Lisbeth</t>
  </si>
  <si>
    <t>Montanez</t>
  </si>
  <si>
    <t>C112417</t>
  </si>
  <si>
    <t>P2704161</t>
  </si>
  <si>
    <t>FLX1899</t>
  </si>
  <si>
    <t>Daniela</t>
  </si>
  <si>
    <t>Campos</t>
  </si>
  <si>
    <t>C112418</t>
  </si>
  <si>
    <t>P2704162</t>
  </si>
  <si>
    <t>FLX1900</t>
  </si>
  <si>
    <t>William</t>
  </si>
  <si>
    <t>Marrufo</t>
  </si>
  <si>
    <t>C112419</t>
  </si>
  <si>
    <t>P2704163</t>
  </si>
  <si>
    <t>FLX1901</t>
  </si>
  <si>
    <t>Jhlonny</t>
  </si>
  <si>
    <t>Herman</t>
  </si>
  <si>
    <t>C112420</t>
  </si>
  <si>
    <t>P2704164</t>
  </si>
  <si>
    <t>FLX1902</t>
  </si>
  <si>
    <t>Martinez</t>
  </si>
  <si>
    <t>C112421</t>
  </si>
  <si>
    <t>P2704081</t>
  </si>
  <si>
    <t>FLX1969</t>
  </si>
  <si>
    <t>Maira</t>
  </si>
  <si>
    <t>Querales</t>
  </si>
  <si>
    <t>C112422</t>
  </si>
  <si>
    <t>Jennifer</t>
  </si>
  <si>
    <t>C112423</t>
  </si>
  <si>
    <t>P2704094</t>
  </si>
  <si>
    <t>FLX1982</t>
  </si>
  <si>
    <t>Jorge</t>
  </si>
  <si>
    <t>Arenales</t>
  </si>
  <si>
    <t>C112424</t>
  </si>
  <si>
    <t>P2704095</t>
  </si>
  <si>
    <t>FLX1983</t>
  </si>
  <si>
    <t>Rubelia</t>
  </si>
  <si>
    <t>Ramirez</t>
  </si>
  <si>
    <t>C112425</t>
  </si>
  <si>
    <t>P2704106</t>
  </si>
  <si>
    <t>FLX1844</t>
  </si>
  <si>
    <t>Sarah</t>
  </si>
  <si>
    <t>Makuach</t>
  </si>
  <si>
    <t>647-08-0618</t>
  </si>
  <si>
    <t>C112370</t>
  </si>
  <si>
    <t>P2704107</t>
  </si>
  <si>
    <t>FLX1845</t>
  </si>
  <si>
    <t>Zack</t>
  </si>
  <si>
    <t>Bleak</t>
  </si>
  <si>
    <t>647-36-6462</t>
  </si>
  <si>
    <t>C112371</t>
  </si>
  <si>
    <t>P2704108</t>
  </si>
  <si>
    <t>FLX1846</t>
  </si>
  <si>
    <t>Josue</t>
  </si>
  <si>
    <t>Hernandez</t>
  </si>
  <si>
    <t>Pacheco</t>
  </si>
  <si>
    <t>647-60-5069</t>
  </si>
  <si>
    <t>C112373</t>
  </si>
  <si>
    <t>P2704156</t>
  </si>
  <si>
    <t>FLX1894</t>
  </si>
  <si>
    <t>Jarol</t>
  </si>
  <si>
    <t>655-39-5680</t>
  </si>
  <si>
    <t>C112372</t>
  </si>
  <si>
    <t>P2704157</t>
  </si>
  <si>
    <t>FLX1895</t>
  </si>
  <si>
    <t>Fatima</t>
  </si>
  <si>
    <t>Briceno</t>
  </si>
  <si>
    <t>845-27-1864</t>
  </si>
  <si>
    <t>C112374</t>
  </si>
  <si>
    <t>P2704158</t>
  </si>
  <si>
    <t>FLX1896</t>
  </si>
  <si>
    <t>Marvin</t>
  </si>
  <si>
    <t>Delgado</t>
  </si>
  <si>
    <t>792-73-0868</t>
  </si>
  <si>
    <t>C112375</t>
  </si>
  <si>
    <t>P2704159</t>
  </si>
  <si>
    <t>FLX1897</t>
  </si>
  <si>
    <t>Joel</t>
  </si>
  <si>
    <t>693-80-8365</t>
  </si>
  <si>
    <t>C112376</t>
  </si>
  <si>
    <t>P2704069</t>
  </si>
  <si>
    <t>FLX1957</t>
  </si>
  <si>
    <t>Oscar</t>
  </si>
  <si>
    <t>Sanchez</t>
  </si>
  <si>
    <t>876-96-3230</t>
  </si>
  <si>
    <t>C112377</t>
  </si>
  <si>
    <t>P2704070</t>
  </si>
  <si>
    <t>FLX1958</t>
  </si>
  <si>
    <t>Eduardo</t>
  </si>
  <si>
    <t>Alana</t>
  </si>
  <si>
    <t>273-23-8812</t>
  </si>
  <si>
    <t>AV</t>
  </si>
  <si>
    <t>C95541</t>
  </si>
  <si>
    <t>P2704071</t>
  </si>
  <si>
    <t>FLX1959</t>
  </si>
  <si>
    <t>Jesus</t>
  </si>
  <si>
    <t>Avila</t>
  </si>
  <si>
    <t>646-78-7373</t>
  </si>
  <si>
    <t>C112378</t>
  </si>
  <si>
    <t xml:space="preserve">Orientation </t>
  </si>
  <si>
    <t xml:space="preserve">P2700731 </t>
  </si>
  <si>
    <t>FLX1479</t>
  </si>
  <si>
    <t>Juliana Aguilar</t>
  </si>
  <si>
    <t>C112235</t>
  </si>
  <si>
    <t xml:space="preserve">P2654605 </t>
  </si>
  <si>
    <t>FLX1480</t>
  </si>
  <si>
    <t>Jilyn Valdez</t>
  </si>
  <si>
    <t>C112236</t>
  </si>
  <si>
    <t xml:space="preserve">P2700746 </t>
  </si>
  <si>
    <t>FLX1551</t>
  </si>
  <si>
    <t>Jose Romero</t>
  </si>
  <si>
    <t>C112237</t>
  </si>
  <si>
    <t xml:space="preserve">P2686830 </t>
  </si>
  <si>
    <t>FLX1552</t>
  </si>
  <si>
    <t>Rofranklin J Hernandez</t>
  </si>
  <si>
    <t>C109473</t>
  </si>
  <si>
    <t xml:space="preserve">P2699453 </t>
  </si>
  <si>
    <t>FLX1553</t>
  </si>
  <si>
    <t>Jennifer Arevalo</t>
  </si>
  <si>
    <t>C112238</t>
  </si>
  <si>
    <t xml:space="preserve">P2699425 </t>
  </si>
  <si>
    <t>FLX1554</t>
  </si>
  <si>
    <t>Glorimar Machado</t>
  </si>
  <si>
    <t>C112239</t>
  </si>
  <si>
    <t xml:space="preserve">P2700743 </t>
  </si>
  <si>
    <t>FLX1555</t>
  </si>
  <si>
    <t xml:space="preserve">Nervis Contreras </t>
  </si>
  <si>
    <t>C112240</t>
  </si>
  <si>
    <t xml:space="preserve">P2700740 </t>
  </si>
  <si>
    <t>FLX1556</t>
  </si>
  <si>
    <t>Yojaira Barrios</t>
  </si>
  <si>
    <t>C112241</t>
  </si>
  <si>
    <t xml:space="preserve">P2700737 </t>
  </si>
  <si>
    <t>FLX1557</t>
  </si>
  <si>
    <t>Karla Landaeta</t>
  </si>
  <si>
    <t>C112242</t>
  </si>
  <si>
    <t xml:space="preserve">P5010846 </t>
  </si>
  <si>
    <t>FLX1558</t>
  </si>
  <si>
    <t>Nattaly Delgado</t>
  </si>
  <si>
    <t>C112244</t>
  </si>
  <si>
    <t>FLX1559</t>
  </si>
  <si>
    <t xml:space="preserve">Luis Valbuena </t>
  </si>
  <si>
    <t>C112245</t>
  </si>
  <si>
    <t>P2690252</t>
  </si>
  <si>
    <t>FLX1571</t>
  </si>
  <si>
    <t>Hillary Soto</t>
  </si>
  <si>
    <t>385-302-4416</t>
  </si>
  <si>
    <t>MH</t>
  </si>
  <si>
    <t>C112255</t>
  </si>
  <si>
    <t xml:space="preserve">P2689212 </t>
  </si>
  <si>
    <t>FLX1572</t>
  </si>
  <si>
    <t>Elena Ibarra</t>
  </si>
  <si>
    <t>C112256</t>
  </si>
  <si>
    <t xml:space="preserve">P2699414 </t>
  </si>
  <si>
    <t>FLX1573</t>
  </si>
  <si>
    <t xml:space="preserve">Carmen Munoz Garzon </t>
  </si>
  <si>
    <t>C112260</t>
  </si>
  <si>
    <t xml:space="preserve">P2658835 </t>
  </si>
  <si>
    <t>Jose Acevedo</t>
  </si>
  <si>
    <t>C112251</t>
  </si>
  <si>
    <t xml:space="preserve">P2689234 </t>
  </si>
  <si>
    <t>FLX1574</t>
  </si>
  <si>
    <t>Manuel Malasque</t>
  </si>
  <si>
    <t>C112263</t>
  </si>
  <si>
    <t xml:space="preserve">P2670471 </t>
  </si>
  <si>
    <t>FLX1584</t>
  </si>
  <si>
    <t>Johana Galvan</t>
  </si>
  <si>
    <t>C112257</t>
  </si>
  <si>
    <t xml:space="preserve">P2670521 </t>
  </si>
  <si>
    <t>FLX1587</t>
  </si>
  <si>
    <t>Alejandro Chacon</t>
  </si>
  <si>
    <t>C112248</t>
  </si>
  <si>
    <t xml:space="preserve">P2690258 </t>
  </si>
  <si>
    <t>FLX1475</t>
  </si>
  <si>
    <t>Maricela Avila</t>
  </si>
  <si>
    <t>801-403-7551</t>
  </si>
  <si>
    <t>C112234</t>
  </si>
  <si>
    <t xml:space="preserve">P2501360 </t>
  </si>
  <si>
    <t>FLX1562</t>
  </si>
  <si>
    <t>Jackselys Nunez</t>
  </si>
  <si>
    <t>C112247</t>
  </si>
  <si>
    <t xml:space="preserve">P2689200 </t>
  </si>
  <si>
    <t>FLX1569</t>
  </si>
  <si>
    <t>Simon Romero</t>
  </si>
  <si>
    <t>C112253</t>
  </si>
  <si>
    <t xml:space="preserve">P2689812 </t>
  </si>
  <si>
    <t>FLX1575</t>
  </si>
  <si>
    <t>C112262</t>
  </si>
  <si>
    <t xml:space="preserve">P2691137 </t>
  </si>
  <si>
    <t>NASHELY DOMINGUEZ</t>
  </si>
  <si>
    <t>C112254</t>
  </si>
  <si>
    <t xml:space="preserve">P2669985 </t>
  </si>
  <si>
    <t>FLX1578</t>
  </si>
  <si>
    <t>Viviana Calderón</t>
  </si>
  <si>
    <t>C112261</t>
  </si>
  <si>
    <t xml:space="preserve">P2669989 </t>
  </si>
  <si>
    <t>FLX1579</t>
  </si>
  <si>
    <t>Ana A Medina</t>
  </si>
  <si>
    <t>C112259</t>
  </si>
  <si>
    <t xml:space="preserve">
8013309103</t>
  </si>
  <si>
    <t>C112252</t>
  </si>
  <si>
    <t xml:space="preserve">P2686854 </t>
  </si>
  <si>
    <t>FLX1586</t>
  </si>
  <si>
    <t>C112250</t>
  </si>
  <si>
    <t xml:space="preserve">P2657902 </t>
  </si>
  <si>
    <t>FLX1589</t>
  </si>
  <si>
    <t>Katerine Infante</t>
  </si>
  <si>
    <t>919-258-8668</t>
  </si>
  <si>
    <t>C112243</t>
  </si>
  <si>
    <t xml:space="preserve">P2670598 </t>
  </si>
  <si>
    <t>FLX1582</t>
  </si>
  <si>
    <t>Alba Garcia</t>
  </si>
  <si>
    <t>C112258</t>
  </si>
  <si>
    <t xml:space="preserve">P2656501 </t>
  </si>
  <si>
    <t>FLX1588</t>
  </si>
  <si>
    <t xml:space="preserve">Anyi Losada </t>
  </si>
  <si>
    <t>C112246</t>
  </si>
  <si>
    <t xml:space="preserve">P2689843 </t>
  </si>
  <si>
    <t>FLX1566</t>
  </si>
  <si>
    <t>C112249</t>
  </si>
  <si>
    <t>P2407103</t>
  </si>
  <si>
    <t>FLX1470</t>
  </si>
  <si>
    <t>Yessyca Figuera</t>
  </si>
  <si>
    <t>279-95-7655</t>
  </si>
  <si>
    <t>(C112118)[C]</t>
  </si>
  <si>
    <t>P2692077 </t>
  </si>
  <si>
    <t>FLX1543</t>
  </si>
  <si>
    <t>Jessica Lopez</t>
  </si>
  <si>
    <t>648-60-3122</t>
  </si>
  <si>
    <t>(C112185)[C]</t>
  </si>
  <si>
    <t xml:space="preserve">P2700747 </t>
  </si>
  <si>
    <t>FLX1550</t>
  </si>
  <si>
    <t>Delwyn J Rojas</t>
  </si>
  <si>
    <t>721-29-3405</t>
  </si>
  <si>
    <t>JIG</t>
  </si>
  <si>
    <t>C112180</t>
  </si>
  <si>
    <t xml:space="preserve">P2687190 </t>
  </si>
  <si>
    <t>FLX1544</t>
  </si>
  <si>
    <t>Ninibeth Cristancho</t>
  </si>
  <si>
    <t>022-27-3819</t>
  </si>
  <si>
    <t>C112134</t>
  </si>
  <si>
    <t xml:space="preserve">P2505405 </t>
  </si>
  <si>
    <t>FLX1560</t>
  </si>
  <si>
    <t>Temistocle Gonzalez</t>
  </si>
  <si>
    <t>204-71-6078</t>
  </si>
  <si>
    <t>C112181</t>
  </si>
  <si>
    <t xml:space="preserve">P2670045 </t>
  </si>
  <si>
    <t>FLX1561</t>
  </si>
  <si>
    <t>Deysi Ruiz</t>
  </si>
  <si>
    <t>727-71-7494</t>
  </si>
  <si>
    <t>C112182</t>
  </si>
  <si>
    <t xml:space="preserve">P2670262 </t>
  </si>
  <si>
    <t>FLX1564</t>
  </si>
  <si>
    <t>Xavier Martinez</t>
  </si>
  <si>
    <t>457-37-9690</t>
  </si>
  <si>
    <t>(C112178)[C]</t>
  </si>
  <si>
    <t>FLX1565</t>
  </si>
  <si>
    <t>Kevin Stringham</t>
  </si>
  <si>
    <t>528-43-4157</t>
  </si>
  <si>
    <t>C112183</t>
  </si>
  <si>
    <t xml:space="preserve">P2700756 </t>
  </si>
  <si>
    <t>FLX1545</t>
  </si>
  <si>
    <t>Miya Medina</t>
  </si>
  <si>
    <t>646-66-4124</t>
  </si>
  <si>
    <t>C112142</t>
  </si>
  <si>
    <t xml:space="preserve">P2700752 </t>
  </si>
  <si>
    <t>FLX1546</t>
  </si>
  <si>
    <t>Marycruz Hernandez</t>
  </si>
  <si>
    <t>611-15-2381</t>
  </si>
  <si>
    <t>971-224-9495</t>
  </si>
  <si>
    <t>C112133</t>
  </si>
  <si>
    <t xml:space="preserve">P2672679 </t>
  </si>
  <si>
    <t>FLX1547</t>
  </si>
  <si>
    <t>Carlos Lopez</t>
  </si>
  <si>
    <t>647-80-0767</t>
  </si>
  <si>
    <t>mh</t>
  </si>
  <si>
    <t>(C112173)[C]</t>
  </si>
  <si>
    <t xml:space="preserve">P2670016 </t>
  </si>
  <si>
    <t>FLX1548</t>
  </si>
  <si>
    <t>Eurimar Giglione</t>
  </si>
  <si>
    <t>899-75-8648</t>
  </si>
  <si>
    <t>(C112174)[C]</t>
  </si>
  <si>
    <t xml:space="preserve">P2672665 </t>
  </si>
  <si>
    <t>FLX1549</t>
  </si>
  <si>
    <t>Andrea Guerrero</t>
  </si>
  <si>
    <t>601-51-1637</t>
  </si>
  <si>
    <t>+1 385 405 1556</t>
  </si>
  <si>
    <t>C112176</t>
  </si>
  <si>
    <t xml:space="preserve">P2670517 </t>
  </si>
  <si>
    <t>FLX1435</t>
  </si>
  <si>
    <t xml:space="preserve">Nestor Solis </t>
  </si>
  <si>
    <t>647-70-6595</t>
  </si>
  <si>
    <t>(C112163)[C]</t>
  </si>
  <si>
    <t xml:space="preserve">P2642417 </t>
  </si>
  <si>
    <t>FLX1469</t>
  </si>
  <si>
    <t>Frederick Dugarte</t>
  </si>
  <si>
    <t>357-51-1621</t>
  </si>
  <si>
    <t>(C112117)[C]</t>
  </si>
  <si>
    <t xml:space="preserve">P2699620 </t>
  </si>
  <si>
    <t>FLX1563</t>
  </si>
  <si>
    <t>Juan Salas</t>
  </si>
  <si>
    <t>813-27-2053</t>
  </si>
  <si>
    <t>(C112179)[C]</t>
  </si>
  <si>
    <t>Wuidmey Garcia</t>
  </si>
  <si>
    <t>112-47-7408</t>
  </si>
  <si>
    <t>C112184</t>
  </si>
  <si>
    <t>P2703109</t>
  </si>
  <si>
    <t>FLX1515</t>
  </si>
  <si>
    <t>Desiree Alexandra Herrison</t>
  </si>
  <si>
    <t>667-06-0387</t>
  </si>
  <si>
    <t>C112073</t>
  </si>
  <si>
    <t>P2703110</t>
  </si>
  <si>
    <t>FLX1516</t>
  </si>
  <si>
    <t>Felipa Oropeza</t>
  </si>
  <si>
    <t>897-39-8237</t>
  </si>
  <si>
    <t>801 414 2610</t>
  </si>
  <si>
    <t>C112074</t>
  </si>
  <si>
    <t>P2703111</t>
  </si>
  <si>
    <t>FLX1517</t>
  </si>
  <si>
    <t>MILAGROS ORTEGA</t>
  </si>
  <si>
    <t>803-83-7103</t>
  </si>
  <si>
    <t>C112075</t>
  </si>
  <si>
    <t>P2703112</t>
  </si>
  <si>
    <t>FLX1518</t>
  </si>
  <si>
    <t>ANGELO LEON</t>
  </si>
  <si>
    <t>846-55-6478</t>
  </si>
  <si>
    <t>C112076</t>
  </si>
  <si>
    <t>P2703113</t>
  </si>
  <si>
    <t>FLX1519</t>
  </si>
  <si>
    <t>Leiby Lora</t>
  </si>
  <si>
    <t>800-39-2342</t>
  </si>
  <si>
    <t>C112077</t>
  </si>
  <si>
    <t>P2703114</t>
  </si>
  <si>
    <t>FLX1520</t>
  </si>
  <si>
    <t>Grettel Rodriguez</t>
  </si>
  <si>
    <t>340-49-1564</t>
  </si>
  <si>
    <t>C112078</t>
  </si>
  <si>
    <t>P2703115</t>
  </si>
  <si>
    <t>FLX1521</t>
  </si>
  <si>
    <t>Yoryely Garcia</t>
  </si>
  <si>
    <t>850-58-9255</t>
  </si>
  <si>
    <t>C112079</t>
  </si>
  <si>
    <t>P2703116</t>
  </si>
  <si>
    <t>FLX1522</t>
  </si>
  <si>
    <t>Gladys Araque</t>
  </si>
  <si>
    <t>268-25-1111</t>
  </si>
  <si>
    <t>(801) 361-1938</t>
  </si>
  <si>
    <t>C112080</t>
  </si>
  <si>
    <t>P2703132</t>
  </si>
  <si>
    <t>FLX1526</t>
  </si>
  <si>
    <t>Desire Ramanazi</t>
  </si>
  <si>
    <t>185-93-9187</t>
  </si>
  <si>
    <t>(C112040)[C]</t>
  </si>
  <si>
    <t>P2703133</t>
  </si>
  <si>
    <t>FLX1527</t>
  </si>
  <si>
    <t>Kelvin Caldera</t>
  </si>
  <si>
    <t>703-24-6786</t>
  </si>
  <si>
    <t>909 2699998</t>
  </si>
  <si>
    <t>(C112041)[C]</t>
  </si>
  <si>
    <t>P2703134</t>
  </si>
  <si>
    <t>FLX1528</t>
  </si>
  <si>
    <t>Vanessa Sierra</t>
  </si>
  <si>
    <t>848-13-8598</t>
  </si>
  <si>
    <t>(C112042)[C]</t>
  </si>
  <si>
    <t>P2703135</t>
  </si>
  <si>
    <t>FLX1529</t>
  </si>
  <si>
    <t>Gillian Jimenez</t>
  </si>
  <si>
    <t>343-81-6168</t>
  </si>
  <si>
    <t>(C112043)[C]</t>
  </si>
  <si>
    <t>P2703136</t>
  </si>
  <si>
    <t>FLX1530</t>
  </si>
  <si>
    <t>Maria Valera</t>
  </si>
  <si>
    <t>164-92-1599</t>
  </si>
  <si>
    <t>385-588-4395</t>
  </si>
  <si>
    <t>C112046</t>
  </si>
  <si>
    <t>P2703137</t>
  </si>
  <si>
    <t>FLX1531</t>
  </si>
  <si>
    <t>Gladys Valencia</t>
  </si>
  <si>
    <t>777-57-9852</t>
  </si>
  <si>
    <t>(C112048)[C]</t>
  </si>
  <si>
    <t>P2703138</t>
  </si>
  <si>
    <t>FLX1532</t>
  </si>
  <si>
    <t>John Molina</t>
  </si>
  <si>
    <t>839-63-8858</t>
  </si>
  <si>
    <t>(C112050)[C]</t>
  </si>
  <si>
    <t>P2703139</t>
  </si>
  <si>
    <t>FLX1533</t>
  </si>
  <si>
    <t>Luis Rodriguez</t>
  </si>
  <si>
    <t>646-38-1019</t>
  </si>
  <si>
    <t>385 264 1140</t>
  </si>
  <si>
    <t>(C112054)[C]</t>
  </si>
  <si>
    <t>P2703140</t>
  </si>
  <si>
    <t>FLX1534</t>
  </si>
  <si>
    <t xml:space="preserve">Luis Carrero </t>
  </si>
  <si>
    <t>675-11-8243</t>
  </si>
  <si>
    <t>(C112056)[C]</t>
  </si>
  <si>
    <t>P2703141</t>
  </si>
  <si>
    <t>FLX1535</t>
  </si>
  <si>
    <t>Parker O'Bray</t>
  </si>
  <si>
    <t>646-34-5409</t>
  </si>
  <si>
    <t>C112060</t>
  </si>
  <si>
    <t>P2703142</t>
  </si>
  <si>
    <t>FLX1536</t>
  </si>
  <si>
    <t>Carlos Olivarez</t>
  </si>
  <si>
    <t>143-63-8744</t>
  </si>
  <si>
    <t>C112057</t>
  </si>
  <si>
    <t>P2703143</t>
  </si>
  <si>
    <t>FLX1537</t>
  </si>
  <si>
    <t>Naytza Torres</t>
  </si>
  <si>
    <t>776-17-1847</t>
  </si>
  <si>
    <t>C112053</t>
  </si>
  <si>
    <t>P2703144</t>
  </si>
  <si>
    <t>FLX1538</t>
  </si>
  <si>
    <t>Leonardo Lopez</t>
  </si>
  <si>
    <t>093-59-8148</t>
  </si>
  <si>
    <t>C112051</t>
  </si>
  <si>
    <t>P2703145</t>
  </si>
  <si>
    <t>FLX1539</t>
  </si>
  <si>
    <t xml:space="preserve">Cristian Daniel Flores </t>
  </si>
  <si>
    <t>659-31-1173</t>
  </si>
  <si>
    <t>C112044</t>
  </si>
  <si>
    <t>P2703146</t>
  </si>
  <si>
    <t>FLX1540</t>
  </si>
  <si>
    <t>Ibrahim Khamis</t>
  </si>
  <si>
    <t>577-87-5205</t>
  </si>
  <si>
    <t>C112045</t>
  </si>
  <si>
    <t>P2703147</t>
  </si>
  <si>
    <t>FLX1541</t>
  </si>
  <si>
    <t>Robert Steggall</t>
  </si>
  <si>
    <t>479-15-3571</t>
  </si>
  <si>
    <t>C112047</t>
  </si>
  <si>
    <t>P2703148</t>
  </si>
  <si>
    <t>FLX1542</t>
  </si>
  <si>
    <t>751-12-1793</t>
  </si>
  <si>
    <t>385 430 7464</t>
  </si>
  <si>
    <t>C112049</t>
  </si>
  <si>
    <t xml:space="preserve">P2689834 </t>
  </si>
  <si>
    <t>FLX1478</t>
  </si>
  <si>
    <t>Yohana Freitez</t>
  </si>
  <si>
    <t>C111989</t>
  </si>
  <si>
    <t>Kayla Julius</t>
  </si>
  <si>
    <t>(385) 242-4607</t>
  </si>
  <si>
    <t>C111990</t>
  </si>
  <si>
    <t>Adelimar Briceno</t>
  </si>
  <si>
    <t>C111991</t>
  </si>
  <si>
    <t>FLX1481</t>
  </si>
  <si>
    <t>Mercedes Mojica</t>
  </si>
  <si>
    <t>808-78-3419</t>
  </si>
  <si>
    <t>C111992</t>
  </si>
  <si>
    <t xml:space="preserve">P2543215 </t>
  </si>
  <si>
    <t>FLX1482</t>
  </si>
  <si>
    <t>Maria Jose Costa Yamunaque</t>
  </si>
  <si>
    <t>C112001</t>
  </si>
  <si>
    <t xml:space="preserve">P2690255 </t>
  </si>
  <si>
    <t>FLX1483</t>
  </si>
  <si>
    <t>Mileidy Noguera</t>
  </si>
  <si>
    <t>756-25-9207</t>
  </si>
  <si>
    <t>C112002</t>
  </si>
  <si>
    <t xml:space="preserve">P2687477 </t>
  </si>
  <si>
    <t>FLX1484</t>
  </si>
  <si>
    <t>Abdulkadir Amin</t>
  </si>
  <si>
    <t>273-19-0240</t>
  </si>
  <si>
    <t>C111993</t>
  </si>
  <si>
    <t xml:space="preserve">P5001524 </t>
  </si>
  <si>
    <t>FLX1485</t>
  </si>
  <si>
    <t>Henry Mejillones</t>
  </si>
  <si>
    <t>716-02-8608</t>
  </si>
  <si>
    <t>C111994</t>
  </si>
  <si>
    <t xml:space="preserve">P2690271 </t>
  </si>
  <si>
    <t>FLX1486</t>
  </si>
  <si>
    <t>Aaliyah K AhChing</t>
  </si>
  <si>
    <t>534-59-8433</t>
  </si>
  <si>
    <t>C111988</t>
  </si>
  <si>
    <t xml:space="preserve">P2687473 </t>
  </si>
  <si>
    <t>FLX1501</t>
  </si>
  <si>
    <t>Carmar Diaz</t>
  </si>
  <si>
    <t>128-75-4220</t>
  </si>
  <si>
    <t>C112003</t>
  </si>
  <si>
    <t>Mariannys Tua</t>
  </si>
  <si>
    <t>C111995</t>
  </si>
  <si>
    <t xml:space="preserve">P2699622 </t>
  </si>
  <si>
    <t>FLX1493</t>
  </si>
  <si>
    <t>Sandra Lucero Sosa</t>
  </si>
  <si>
    <t>069-65-7683</t>
  </si>
  <si>
    <t>(385) 299-0668</t>
  </si>
  <si>
    <t>C111997</t>
  </si>
  <si>
    <t>P2687203</t>
  </si>
  <si>
    <t>FLX1494</t>
  </si>
  <si>
    <t>Miguel  Munoz</t>
  </si>
  <si>
    <t>851-12-3406</t>
  </si>
  <si>
    <t>C111998</t>
  </si>
  <si>
    <t xml:space="preserve">P2689808 </t>
  </si>
  <si>
    <t>FLX1495</t>
  </si>
  <si>
    <t>Claudia V Coca</t>
  </si>
  <si>
    <t>718-67-0826</t>
  </si>
  <si>
    <t>657-242-0266</t>
  </si>
  <si>
    <t>C111999</t>
  </si>
  <si>
    <t xml:space="preserve">P2654583 </t>
  </si>
  <si>
    <t>FLX1496</t>
  </si>
  <si>
    <t>Marc Crider</t>
  </si>
  <si>
    <t>555-53-0700</t>
  </si>
  <si>
    <t>C112000</t>
  </si>
  <si>
    <t xml:space="preserve">P2670477 </t>
  </si>
  <si>
    <t>FLX1500</t>
  </si>
  <si>
    <t>Lorwin Rodriguez</t>
  </si>
  <si>
    <t>166-55-8820</t>
  </si>
  <si>
    <t>(801) 336-8555</t>
  </si>
  <si>
    <t>C108861</t>
  </si>
  <si>
    <t xml:space="preserve">P2687501 </t>
  </si>
  <si>
    <t>FLX1472</t>
  </si>
  <si>
    <t>Yuriana Ochoa</t>
  </si>
  <si>
    <t>060-79-1530</t>
  </si>
  <si>
    <t>C111961</t>
  </si>
  <si>
    <t xml:space="preserve">P2699421 </t>
  </si>
  <si>
    <t>FLX1471</t>
  </si>
  <si>
    <t>Josue Toyo</t>
  </si>
  <si>
    <t>743-46-8592</t>
  </si>
  <si>
    <t>C111960</t>
  </si>
  <si>
    <t xml:space="preserve">P2513400 </t>
  </si>
  <si>
    <t>FLX1489</t>
  </si>
  <si>
    <t>Onier Rodriguez</t>
  </si>
  <si>
    <t>893-76-1050</t>
  </si>
  <si>
    <t>385-513-9218</t>
  </si>
  <si>
    <t>C111969</t>
  </si>
  <si>
    <t xml:space="preserve">P2692065 </t>
  </si>
  <si>
    <t>FLX1491</t>
  </si>
  <si>
    <t>Zaquiel Roman</t>
  </si>
  <si>
    <t>492-73-9128</t>
  </si>
  <si>
    <t>C111973</t>
  </si>
  <si>
    <t xml:space="preserve">P2692066 </t>
  </si>
  <si>
    <t>FLX1492</t>
  </si>
  <si>
    <t>Yoselin Melendez</t>
  </si>
  <si>
    <t>072-43-3429</t>
  </si>
  <si>
    <t>C111971</t>
  </si>
  <si>
    <t xml:space="preserve">P2687499 </t>
  </si>
  <si>
    <t>FLX1473</t>
  </si>
  <si>
    <t>Zulimar Tellez</t>
  </si>
  <si>
    <t>289-76-711</t>
  </si>
  <si>
    <t>C111962</t>
  </si>
  <si>
    <t xml:space="preserve">P2686859 </t>
  </si>
  <si>
    <t>FLX1474</t>
  </si>
  <si>
    <t>Yelver Torres</t>
  </si>
  <si>
    <t>738-54-6779</t>
  </si>
  <si>
    <t>C111963</t>
  </si>
  <si>
    <t xml:space="preserve">P2686855 </t>
  </si>
  <si>
    <t>FLX1488</t>
  </si>
  <si>
    <t>154-71-6565</t>
  </si>
  <si>
    <t>C111967</t>
  </si>
  <si>
    <t xml:space="preserve">P2527176 </t>
  </si>
  <si>
    <t>FLX1490</t>
  </si>
  <si>
    <t>Ernel Finales</t>
  </si>
  <si>
    <t>785-49-6226</t>
  </si>
  <si>
    <t>C111972</t>
  </si>
  <si>
    <t xml:space="preserve">P2699463 </t>
  </si>
  <si>
    <t>FLX1502</t>
  </si>
  <si>
    <t xml:space="preserve">Mei Chu Gunn </t>
  </si>
  <si>
    <t>647-11-8893</t>
  </si>
  <si>
    <t>C111965</t>
  </si>
  <si>
    <t xml:space="preserve">P5010832 </t>
  </si>
  <si>
    <t>FLX1498</t>
  </si>
  <si>
    <t>Alicia Contreras</t>
  </si>
  <si>
    <t>647-42-8043</t>
  </si>
  <si>
    <t>C111968</t>
  </si>
  <si>
    <t xml:space="preserve">P2687516 </t>
  </si>
  <si>
    <t>FLX1476</t>
  </si>
  <si>
    <t>Bianca Contreras</t>
  </si>
  <si>
    <t>827-73-7230</t>
  </si>
  <si>
    <t>C111964</t>
  </si>
  <si>
    <t xml:space="preserve">P2669980 </t>
  </si>
  <si>
    <t>FLX1497</t>
  </si>
  <si>
    <t xml:space="preserve">Aileen Salle </t>
  </si>
  <si>
    <t>646-54-4217</t>
  </si>
  <si>
    <t>(801) 647-6714</t>
  </si>
  <si>
    <t>C111970</t>
  </si>
  <si>
    <t xml:space="preserve">P2699601 </t>
  </si>
  <si>
    <t>FLX1487</t>
  </si>
  <si>
    <t xml:space="preserve">Levi Arrona </t>
  </si>
  <si>
    <t>646-80-7610</t>
  </si>
  <si>
    <t>385 321 1506</t>
  </si>
  <si>
    <t>C111966</t>
  </si>
  <si>
    <t xml:space="preserve">Yorman Yanez / P2670586 </t>
  </si>
  <si>
    <t>FLX1336</t>
  </si>
  <si>
    <t>Jesse Taylor</t>
  </si>
  <si>
    <t>C111927</t>
  </si>
  <si>
    <t>P2700726</t>
  </si>
  <si>
    <t>FLX1411</t>
  </si>
  <si>
    <t>Gabriel Ruiz</t>
  </si>
  <si>
    <t>C111890</t>
  </si>
  <si>
    <t xml:space="preserve">Oromaikar Rodriguez / P5001515 </t>
  </si>
  <si>
    <t>FLX1428</t>
  </si>
  <si>
    <t>385) 225-5273</t>
  </si>
  <si>
    <t>C111928</t>
  </si>
  <si>
    <t xml:space="preserve">Athanase Kamayirese / P2670517 </t>
  </si>
  <si>
    <t>Zachariah Gill</t>
  </si>
  <si>
    <t>C111929</t>
  </si>
  <si>
    <t xml:space="preserve">P2672673 </t>
  </si>
  <si>
    <t>FLX1100</t>
  </si>
  <si>
    <t>Yaser Perez</t>
  </si>
  <si>
    <t>797-45-8579</t>
  </si>
  <si>
    <t>385 463-8176</t>
  </si>
  <si>
    <t>C111724</t>
  </si>
  <si>
    <t>P2699442</t>
  </si>
  <si>
    <t>FLX1182</t>
  </si>
  <si>
    <t>Casandra Aranguren</t>
  </si>
  <si>
    <t>186-79-9610</t>
  </si>
  <si>
    <t>cch</t>
  </si>
  <si>
    <t>C111726</t>
  </si>
  <si>
    <t xml:space="preserve">P2670483 </t>
  </si>
  <si>
    <t>FLX1252</t>
  </si>
  <si>
    <t>Lisbeth Lozano</t>
  </si>
  <si>
    <t>747-26-3522</t>
  </si>
  <si>
    <t>C111727</t>
  </si>
  <si>
    <t>P2699437</t>
  </si>
  <si>
    <t>FLX1179</t>
  </si>
  <si>
    <t>Paola Ospino</t>
  </si>
  <si>
    <t>111-25-1861</t>
  </si>
  <si>
    <t>385 347 2702</t>
  </si>
  <si>
    <t>C111725</t>
  </si>
  <si>
    <t>Social Security Number</t>
  </si>
  <si>
    <t>P2699438</t>
  </si>
  <si>
    <t>FLX1139</t>
  </si>
  <si>
    <t>Yennis Román</t>
  </si>
  <si>
    <t>Roman</t>
  </si>
  <si>
    <t>696-27-8463</t>
  </si>
  <si>
    <t>C111356</t>
  </si>
  <si>
    <t xml:space="preserve">P2670588 </t>
  </si>
  <si>
    <t>FLX1247</t>
  </si>
  <si>
    <t>Fred Tonise</t>
  </si>
  <si>
    <t>Tonise</t>
  </si>
  <si>
    <t>575-41-8116</t>
  </si>
  <si>
    <t>C111357</t>
  </si>
  <si>
    <t xml:space="preserve">P2687523 </t>
  </si>
  <si>
    <t>FLX1248</t>
  </si>
  <si>
    <t>Keila De Jesús Rojas</t>
  </si>
  <si>
    <t>Jesus Rojas</t>
  </si>
  <si>
    <t>835-02-7546</t>
  </si>
  <si>
    <t>(801) 413-9837</t>
  </si>
  <si>
    <t>C111358</t>
  </si>
  <si>
    <t xml:space="preserve">P2687503 </t>
  </si>
  <si>
    <t>FLX1249</t>
  </si>
  <si>
    <t>Laura Castellanos</t>
  </si>
  <si>
    <t>Castellanos</t>
  </si>
  <si>
    <t>441-51-0143</t>
  </si>
  <si>
    <t>C111359</t>
  </si>
  <si>
    <t xml:space="preserve">P2687489 </t>
  </si>
  <si>
    <t>FLX1253</t>
  </si>
  <si>
    <t>Richar Hernández</t>
  </si>
  <si>
    <t>865-21-4107</t>
  </si>
  <si>
    <t>C111360</t>
  </si>
  <si>
    <t xml:space="preserve">P2607027 </t>
  </si>
  <si>
    <t>FLX1255</t>
  </si>
  <si>
    <t>Toya Reynolds</t>
  </si>
  <si>
    <t>Reynolds</t>
  </si>
  <si>
    <t>528-13-0884</t>
  </si>
  <si>
    <t>385-371-5424</t>
  </si>
  <si>
    <t>C111361</t>
  </si>
  <si>
    <t xml:space="preserve">P2689844 </t>
  </si>
  <si>
    <t>FLX1259</t>
  </si>
  <si>
    <t>Mini Ferrer</t>
  </si>
  <si>
    <t>325-61-6157</t>
  </si>
  <si>
    <t>C111362</t>
  </si>
  <si>
    <t xml:space="preserve">P2523879 </t>
  </si>
  <si>
    <t>FLX1260</t>
  </si>
  <si>
    <t>Arianna Bautista</t>
  </si>
  <si>
    <t>Bautista</t>
  </si>
  <si>
    <t>799-72-4061</t>
  </si>
  <si>
    <t>C111363</t>
  </si>
  <si>
    <t>FLX1261</t>
  </si>
  <si>
    <t>Rocio Ponce</t>
  </si>
  <si>
    <t>Ponce</t>
  </si>
  <si>
    <t>647-44-4562</t>
  </si>
  <si>
    <t>C111364</t>
  </si>
  <si>
    <t xml:space="preserve">P2670599 </t>
  </si>
  <si>
    <t>FLX1262</t>
  </si>
  <si>
    <t>Yarianys Urena</t>
  </si>
  <si>
    <t>Urena</t>
  </si>
  <si>
    <t>118-19-3231</t>
  </si>
  <si>
    <t>C111365</t>
  </si>
  <si>
    <t>P2699365</t>
  </si>
  <si>
    <t>FLX1108</t>
  </si>
  <si>
    <t>Elianys Delgado</t>
  </si>
  <si>
    <t>035-85-2776</t>
  </si>
  <si>
    <t>C111284</t>
  </si>
  <si>
    <t>P2699367</t>
  </si>
  <si>
    <t>FLX1112</t>
  </si>
  <si>
    <t>Hernan Vazquez</t>
  </si>
  <si>
    <t>509-69-3963</t>
  </si>
  <si>
    <t>C111285</t>
  </si>
  <si>
    <t>P2699423</t>
  </si>
  <si>
    <t>FLX1119</t>
  </si>
  <si>
    <t>Ana Velasquez</t>
  </si>
  <si>
    <t>163-81-6929</t>
  </si>
  <si>
    <t>C111294</t>
  </si>
  <si>
    <t xml:space="preserve">P2687468 </t>
  </si>
  <si>
    <t>FLX1246</t>
  </si>
  <si>
    <t xml:space="preserve"> Edinson R Stuard Ocana (1162312)</t>
  </si>
  <si>
    <t>Aurelio Montiel</t>
  </si>
  <si>
    <t>774-56-4815</t>
  </si>
  <si>
    <t>C111291</t>
  </si>
  <si>
    <t xml:space="preserve">P2687478 </t>
  </si>
  <si>
    <t>FLX1257</t>
  </si>
  <si>
    <t>Renza Bravo</t>
  </si>
  <si>
    <t>859-78-8925</t>
  </si>
  <si>
    <t>C111287</t>
  </si>
  <si>
    <t xml:space="preserve">P2672675 </t>
  </si>
  <si>
    <t>FLX1258</t>
  </si>
  <si>
    <t>Ninoska Portillo</t>
  </si>
  <si>
    <t>296-21-4432</t>
  </si>
  <si>
    <t>C111288</t>
  </si>
  <si>
    <t>Reyna Garcia</t>
  </si>
  <si>
    <t>646-13-9311</t>
  </si>
  <si>
    <t>801-2057582</t>
  </si>
  <si>
    <t>C111263</t>
  </si>
  <si>
    <t xml:space="preserve">P2687531 </t>
  </si>
  <si>
    <t>FLX1250</t>
  </si>
  <si>
    <t>Yngrit Cochachi</t>
  </si>
  <si>
    <t>897-05-2447</t>
  </si>
  <si>
    <t>C111289</t>
  </si>
  <si>
    <t xml:space="preserve">P2670580 </t>
  </si>
  <si>
    <t>FLX1251</t>
  </si>
  <si>
    <t>Josue David Davila</t>
  </si>
  <si>
    <t>(801) 690-1228</t>
  </si>
  <si>
    <t>C111292</t>
  </si>
  <si>
    <t>FLX1254</t>
  </si>
  <si>
    <t>Cayce Hernandez</t>
  </si>
  <si>
    <t>746-62-0825</t>
  </si>
  <si>
    <t>C111286</t>
  </si>
  <si>
    <t>P2699398</t>
  </si>
  <si>
    <t>FLX1228</t>
  </si>
  <si>
    <t>Luiz Nacarato</t>
  </si>
  <si>
    <t>C111278</t>
  </si>
  <si>
    <t>P2699397</t>
  </si>
  <si>
    <t>FLX1229</t>
  </si>
  <si>
    <t>Jose Zamora</t>
  </si>
  <si>
    <t>638-37-2541</t>
  </si>
  <si>
    <t>C111280</t>
  </si>
  <si>
    <t>P2699433</t>
  </si>
  <si>
    <t>FLX1230</t>
  </si>
  <si>
    <t>JohannaI Carranza</t>
  </si>
  <si>
    <t>881-37-3688</t>
  </si>
  <si>
    <t>C111282</t>
  </si>
  <si>
    <t>P2699432</t>
  </si>
  <si>
    <t>FLX1231</t>
  </si>
  <si>
    <t>892-24-9589</t>
  </si>
  <si>
    <t>C111283</t>
  </si>
  <si>
    <t>Ricardo Subero</t>
  </si>
  <si>
    <t>C111293</t>
  </si>
  <si>
    <t xml:space="preserve">Social Security Number </t>
  </si>
  <si>
    <t>P2699359</t>
  </si>
  <si>
    <t>FLX1188</t>
  </si>
  <si>
    <t>Walter Castaneda</t>
  </si>
  <si>
    <t>Walter</t>
  </si>
  <si>
    <t>Castaneda</t>
  </si>
  <si>
    <t>731-92-1305</t>
  </si>
  <si>
    <t>DS</t>
  </si>
  <si>
    <t>C111167</t>
  </si>
  <si>
    <t>P2699358</t>
  </si>
  <si>
    <t>FLX1189</t>
  </si>
  <si>
    <t>Luz Andrango Mean</t>
  </si>
  <si>
    <t>Luz</t>
  </si>
  <si>
    <t>Mean</t>
  </si>
  <si>
    <t>185-33-6074</t>
  </si>
  <si>
    <t>C111168</t>
  </si>
  <si>
    <t>P2699405</t>
  </si>
  <si>
    <t>FLX1190</t>
  </si>
  <si>
    <t>Kenneth Castellanos</t>
  </si>
  <si>
    <t>Kenneth</t>
  </si>
  <si>
    <t>VA</t>
  </si>
  <si>
    <t>C111169</t>
  </si>
  <si>
    <t>P2699414</t>
  </si>
  <si>
    <t>FLX1191</t>
  </si>
  <si>
    <t xml:space="preserve">Maria Avila </t>
  </si>
  <si>
    <t>C111170</t>
  </si>
  <si>
    <t>P2699413</t>
  </si>
  <si>
    <t>FLX1192</t>
  </si>
  <si>
    <t>Jessica Uzcategui</t>
  </si>
  <si>
    <t>Jessica</t>
  </si>
  <si>
    <t>Uzcategui</t>
  </si>
  <si>
    <t>768-14-5027</t>
  </si>
  <si>
    <t>385 229 0872</t>
  </si>
  <si>
    <t>C111173</t>
  </si>
  <si>
    <t>P2699400</t>
  </si>
  <si>
    <t>FLX1208</t>
  </si>
  <si>
    <t>Uriel Andres Salinas</t>
  </si>
  <si>
    <t>Uriel</t>
  </si>
  <si>
    <t>Salinas</t>
  </si>
  <si>
    <t>092-13-7691</t>
  </si>
  <si>
    <t>C111206</t>
  </si>
  <si>
    <t>P2699399</t>
  </si>
  <si>
    <t>FLX1209</t>
  </si>
  <si>
    <t>Nicolle Sandoval</t>
  </si>
  <si>
    <t>Nicholle</t>
  </si>
  <si>
    <t>Sandoval</t>
  </si>
  <si>
    <t>634-91-7124</t>
  </si>
  <si>
    <t>C111176</t>
  </si>
  <si>
    <t>P2699435</t>
  </si>
  <si>
    <t>FLX1210</t>
  </si>
  <si>
    <t>Herlinda Pedraza</t>
  </si>
  <si>
    <t>Herlinda</t>
  </si>
  <si>
    <t>Pedraza</t>
  </si>
  <si>
    <t>839-70-9390</t>
  </si>
  <si>
    <t>C111180</t>
  </si>
  <si>
    <t>P2699434</t>
  </si>
  <si>
    <t>FLX1211</t>
  </si>
  <si>
    <t>Yoeiris Rodriguez</t>
  </si>
  <si>
    <t>Yoeiris</t>
  </si>
  <si>
    <t>Rodriguez</t>
  </si>
  <si>
    <t>739-85-7520</t>
  </si>
  <si>
    <t>C111182</t>
  </si>
  <si>
    <t>P2699361</t>
  </si>
  <si>
    <t>FLX1148</t>
  </si>
  <si>
    <t>Analys Sanchez Delgado</t>
  </si>
  <si>
    <t>877-29-9706</t>
  </si>
  <si>
    <t>801-735-5492</t>
  </si>
  <si>
    <t>C111121</t>
  </si>
  <si>
    <t>P2699360</t>
  </si>
  <si>
    <t>FLX1149</t>
  </si>
  <si>
    <t>077-75-4346</t>
  </si>
  <si>
    <t>C111122</t>
  </si>
  <si>
    <t>P2699366</t>
  </si>
  <si>
    <t>FLX1150</t>
  </si>
  <si>
    <t xml:space="preserve">Carlos Martinez </t>
  </si>
  <si>
    <t>689-29-5151</t>
  </si>
  <si>
    <t>+1 385 560 7414</t>
  </si>
  <si>
    <t>C111123</t>
  </si>
  <si>
    <t>P2699407</t>
  </si>
  <si>
    <t>FLX1151</t>
  </si>
  <si>
    <t>Aracelys Veraza</t>
  </si>
  <si>
    <t>335-73-1206</t>
  </si>
  <si>
    <t>C111124</t>
  </si>
  <si>
    <t>P2699406</t>
  </si>
  <si>
    <t>FLX1152</t>
  </si>
  <si>
    <t>Andry Altuve</t>
  </si>
  <si>
    <t>137-71-9902</t>
  </si>
  <si>
    <t xml:space="preserve"> MH</t>
  </si>
  <si>
    <t>C111139</t>
  </si>
  <si>
    <t>P2699416</t>
  </si>
  <si>
    <t>FLX1153</t>
  </si>
  <si>
    <t>372-77-2331</t>
  </si>
  <si>
    <t>C111127</t>
  </si>
  <si>
    <t>P2699415</t>
  </si>
  <si>
    <t>FLX1154</t>
  </si>
  <si>
    <t>Yeny Faria</t>
  </si>
  <si>
    <t>275-41-6034</t>
  </si>
  <si>
    <t>C111140</t>
  </si>
  <si>
    <t>P2699455</t>
  </si>
  <si>
    <t>FLX1155</t>
  </si>
  <si>
    <t>Luz Beltran</t>
  </si>
  <si>
    <t>319-85-3989</t>
  </si>
  <si>
    <t>(385) 377-2229</t>
  </si>
  <si>
    <t>C111141</t>
  </si>
  <si>
    <t>P2699454</t>
  </si>
  <si>
    <t>FLX1156</t>
  </si>
  <si>
    <t>Rosaura Guzman</t>
  </si>
  <si>
    <t>343-59-4487</t>
  </si>
  <si>
    <t>C111142</t>
  </si>
  <si>
    <t>P2699354</t>
  </si>
  <si>
    <t>FLX1168</t>
  </si>
  <si>
    <t>Maria ALEJANDRA Vargas</t>
  </si>
  <si>
    <t>448-63-8513</t>
  </si>
  <si>
    <t>C111143</t>
  </si>
  <si>
    <t>P2699353</t>
  </si>
  <si>
    <t>FLX1169</t>
  </si>
  <si>
    <t>Kevin Brian Steaven Teti</t>
  </si>
  <si>
    <t>163-74-3931</t>
  </si>
  <si>
    <t>C111146</t>
  </si>
  <si>
    <t>P2699352</t>
  </si>
  <si>
    <t>FLX1170</t>
  </si>
  <si>
    <t>Eduardo Romero</t>
  </si>
  <si>
    <t>076-11-5379</t>
  </si>
  <si>
    <t>C111148</t>
  </si>
  <si>
    <t>P2699402</t>
  </si>
  <si>
    <t>FLX1171</t>
  </si>
  <si>
    <t>Hawa Bisharo</t>
  </si>
  <si>
    <t>646-19-3101</t>
  </si>
  <si>
    <t>C111149</t>
  </si>
  <si>
    <t>P2699401</t>
  </si>
  <si>
    <t>FLX1172</t>
  </si>
  <si>
    <t>Danny Loaiza Barroso</t>
  </si>
  <si>
    <t>631-49-8133</t>
  </si>
  <si>
    <t>(385) 246-6848</t>
  </si>
  <si>
    <t>C111150</t>
  </si>
  <si>
    <t>P2699409</t>
  </si>
  <si>
    <t>FLX1173</t>
  </si>
  <si>
    <t>Francisca Sepulveda</t>
  </si>
  <si>
    <t>196-15-4647</t>
  </si>
  <si>
    <t>C111152</t>
  </si>
  <si>
    <t>P2699408</t>
  </si>
  <si>
    <t>FLX1174</t>
  </si>
  <si>
    <t>Luz Gonzalez</t>
  </si>
  <si>
    <t>647-19-7968</t>
  </si>
  <si>
    <t>(801) 502-0379</t>
  </si>
  <si>
    <t>C111155</t>
  </si>
  <si>
    <t>P2699429</t>
  </si>
  <si>
    <t>FLX1175</t>
  </si>
  <si>
    <t>Jaquelyne Ibarra</t>
  </si>
  <si>
    <t>647-88-3494</t>
  </si>
  <si>
    <t>C111159</t>
  </si>
  <si>
    <t>P2699428</t>
  </si>
  <si>
    <t>FLX1176</t>
  </si>
  <si>
    <t>Claudia Rodriguez</t>
  </si>
  <si>
    <t>086-91-9802</t>
  </si>
  <si>
    <t>C111158</t>
  </si>
  <si>
    <t>P2699427</t>
  </si>
  <si>
    <t>FLX1177</t>
  </si>
  <si>
    <t>Walter Ortiz</t>
  </si>
  <si>
    <t>272-95-2085</t>
  </si>
  <si>
    <t>C111157</t>
  </si>
  <si>
    <t>P2699426</t>
  </si>
  <si>
    <t>FLX1178</t>
  </si>
  <si>
    <t>Darwin Lopez</t>
  </si>
  <si>
    <t>837-15-9262</t>
  </si>
  <si>
    <t xml:space="preserve">
385-3472837</t>
  </si>
  <si>
    <t>C111156</t>
  </si>
  <si>
    <t>P2699436</t>
  </si>
  <si>
    <t>FLX1180</t>
  </si>
  <si>
    <t>Eddiober Portillo</t>
  </si>
  <si>
    <t>505-73-4910</t>
  </si>
  <si>
    <t>C111153</t>
  </si>
  <si>
    <t>P2699440</t>
  </si>
  <si>
    <t>FLX1181</t>
  </si>
  <si>
    <t>Lissette Barroso</t>
  </si>
  <si>
    <t>197-39-5625</t>
  </si>
  <si>
    <t xml:space="preserve"> B Shift: Salt Lake City - p - 600pm-600a Rotating Sun,Mon,Thurs, Fri/Tues,Wed,Sat (15% Diff)</t>
  </si>
  <si>
    <t>C111160</t>
  </si>
  <si>
    <t xml:space="preserve"> C19</t>
  </si>
  <si>
    <t>P2699441</t>
  </si>
  <si>
    <t>FLX1183</t>
  </si>
  <si>
    <t>Tania Gomez Grass</t>
  </si>
  <si>
    <t>871-36-1022</t>
  </si>
  <si>
    <t>C111144</t>
  </si>
  <si>
    <t>C36378539</t>
  </si>
  <si>
    <t>Antoine Dukuzimana</t>
  </si>
  <si>
    <t>873-04-1802</t>
  </si>
  <si>
    <t>C111154</t>
  </si>
  <si>
    <t>Maylin Camacho</t>
  </si>
  <si>
    <t>282-39-2017</t>
  </si>
  <si>
    <t>C111147</t>
  </si>
  <si>
    <t>C08</t>
  </si>
  <si>
    <t>P2699363</t>
  </si>
  <si>
    <t>FLX1110</t>
  </si>
  <si>
    <t>Axel Figueroa</t>
  </si>
  <si>
    <t>647-80-7588</t>
  </si>
  <si>
    <t>C111057</t>
  </si>
  <si>
    <t>FLX1111</t>
  </si>
  <si>
    <t>Patricia Alvarez</t>
  </si>
  <si>
    <t>646-28-0123</t>
  </si>
  <si>
    <t>C111056</t>
  </si>
  <si>
    <t>P2699420</t>
  </si>
  <si>
    <t>FLX1113</t>
  </si>
  <si>
    <t>Flor A Macias</t>
  </si>
  <si>
    <t>345-65-0291</t>
  </si>
  <si>
    <t>C111061</t>
  </si>
  <si>
    <t>P2699419</t>
  </si>
  <si>
    <t>FLX1114</t>
  </si>
  <si>
    <t>Elsy Nohemi Coto</t>
  </si>
  <si>
    <t>273-47-1369</t>
  </si>
  <si>
    <t>C111063</t>
  </si>
  <si>
    <t>P2699418</t>
  </si>
  <si>
    <t>FLX1115</t>
  </si>
  <si>
    <t>Yessy Garay</t>
  </si>
  <si>
    <t>131-43-8500</t>
  </si>
  <si>
    <t xml:space="preserve">
+1 801 410-9859</t>
  </si>
  <si>
    <t>C111064</t>
  </si>
  <si>
    <t>P2699417</t>
  </si>
  <si>
    <t>FLX1116</t>
  </si>
  <si>
    <t>Carmen Nieto</t>
  </si>
  <si>
    <t>662-89-2615</t>
  </si>
  <si>
    <t>C111065</t>
  </si>
  <si>
    <t>P2699425</t>
  </si>
  <si>
    <t>FLX1117</t>
  </si>
  <si>
    <t>Dusadee Bolinder</t>
  </si>
  <si>
    <t>520-51-1805</t>
  </si>
  <si>
    <t>435) 659-4945</t>
  </si>
  <si>
    <t>C111066</t>
  </si>
  <si>
    <t>P2699424</t>
  </si>
  <si>
    <t>FLX1118</t>
  </si>
  <si>
    <t>Andri Palmar</t>
  </si>
  <si>
    <t>716-65-4407</t>
  </si>
  <si>
    <t>C111067</t>
  </si>
  <si>
    <t xml:space="preserve">P2699458 </t>
  </si>
  <si>
    <t>FLX1120</t>
  </si>
  <si>
    <t>Luisannys Rodriguez</t>
  </si>
  <si>
    <t>662-34-6676</t>
  </si>
  <si>
    <t>C111076</t>
  </si>
  <si>
    <t>P2699457</t>
  </si>
  <si>
    <t>FLX1121</t>
  </si>
  <si>
    <t>Humberto Alvarez</t>
  </si>
  <si>
    <t>813-18-7592</t>
  </si>
  <si>
    <t>385-542-6552</t>
  </si>
  <si>
    <t>C111079</t>
  </si>
  <si>
    <t>P2699456</t>
  </si>
  <si>
    <t>FLX1122</t>
  </si>
  <si>
    <t>Rosa Chirinos</t>
  </si>
  <si>
    <t>183-81-9870</t>
  </si>
  <si>
    <t>C111081</t>
  </si>
  <si>
    <t>P2699357</t>
  </si>
  <si>
    <t>FLX1128</t>
  </si>
  <si>
    <t>Brayan Arenas</t>
  </si>
  <si>
    <t>071-41-1456</t>
  </si>
  <si>
    <t>C111085</t>
  </si>
  <si>
    <t>P2699356</t>
  </si>
  <si>
    <t>FLX1129</t>
  </si>
  <si>
    <t>Jhon Rojas</t>
  </si>
  <si>
    <t>082-73-2972</t>
  </si>
  <si>
    <t>C111087</t>
  </si>
  <si>
    <t>P2699355</t>
  </si>
  <si>
    <t>FLX1130</t>
  </si>
  <si>
    <t>Samuel Bruno</t>
  </si>
  <si>
    <t>705-72-8102</t>
  </si>
  <si>
    <t>801 661 9581</t>
  </si>
  <si>
    <t>C111091</t>
  </si>
  <si>
    <t xml:space="preserve">P2699404 </t>
  </si>
  <si>
    <t>FLX1131</t>
  </si>
  <si>
    <t>Alberto Tesillo</t>
  </si>
  <si>
    <t>846-09-7082</t>
  </si>
  <si>
    <t>C111094</t>
  </si>
  <si>
    <t>P2699403</t>
  </si>
  <si>
    <t>FLX1132</t>
  </si>
  <si>
    <t>Yojhan Posada</t>
  </si>
  <si>
    <t>859-82-0363</t>
  </si>
  <si>
    <t>C111095</t>
  </si>
  <si>
    <t>P2699412</t>
  </si>
  <si>
    <t>FLX1133</t>
  </si>
  <si>
    <t>Yehisi Briceno</t>
  </si>
  <si>
    <t>694-70-1784</t>
  </si>
  <si>
    <t xml:space="preserve">FZ </t>
  </si>
  <si>
    <t>C111097</t>
  </si>
  <si>
    <t>P2699411</t>
  </si>
  <si>
    <t>FLX1134</t>
  </si>
  <si>
    <t>Bonheur Nusra</t>
  </si>
  <si>
    <t>815-66-4090</t>
  </si>
  <si>
    <t>C111098</t>
  </si>
  <si>
    <t>P2699410</t>
  </si>
  <si>
    <t>FLX1135</t>
  </si>
  <si>
    <t>Yorelis Quilimaco</t>
  </si>
  <si>
    <t>752-25-8221</t>
  </si>
  <si>
    <t>C111099</t>
  </si>
  <si>
    <t>P2699431</t>
  </si>
  <si>
    <t>FLX1136</t>
  </si>
  <si>
    <t>Juliannys Pantoja</t>
  </si>
  <si>
    <t>829-49-3797</t>
  </si>
  <si>
    <t>C111093</t>
  </si>
  <si>
    <t>P2699430</t>
  </si>
  <si>
    <t>FLX1137</t>
  </si>
  <si>
    <t>Jose Hilario Diaz</t>
  </si>
  <si>
    <t>871-17-4932</t>
  </si>
  <si>
    <t>C111092</t>
  </si>
  <si>
    <t>P2699439</t>
  </si>
  <si>
    <t>FLX1138</t>
  </si>
  <si>
    <t xml:space="preserve">Claudia Martinez </t>
  </si>
  <si>
    <t>773-24-4996</t>
  </si>
  <si>
    <t>C111089</t>
  </si>
  <si>
    <t>P2699422</t>
  </si>
  <si>
    <t>FLX1140</t>
  </si>
  <si>
    <t>Willams Acha</t>
  </si>
  <si>
    <t>842-65-6398</t>
  </si>
  <si>
    <t>C111083</t>
  </si>
  <si>
    <t>FLX1141</t>
  </si>
  <si>
    <t>Jesus Alexis Promotor Coto</t>
  </si>
  <si>
    <t>445-43-1623</t>
  </si>
  <si>
    <t>C111082</t>
  </si>
  <si>
    <t>P2699445</t>
  </si>
  <si>
    <t>FLX1142</t>
  </si>
  <si>
    <t>Maria Florez</t>
  </si>
  <si>
    <t>688-98-8761</t>
  </si>
  <si>
    <t xml:space="preserve"> B Shift: Salt Lake City - N - 600pm-600a Rotating Sun,Mon,Thurs, Fri/Tues,Wed,Sat (15% Diff)</t>
  </si>
  <si>
    <t>C111080</t>
  </si>
  <si>
    <t>P2699443</t>
  </si>
  <si>
    <t>FLX1144</t>
  </si>
  <si>
    <t>Jesus Linares</t>
  </si>
  <si>
    <t>679-89-5984</t>
  </si>
  <si>
    <t>C111077</t>
  </si>
  <si>
    <t>Fernando Cuevas</t>
  </si>
  <si>
    <t>C111096</t>
  </si>
  <si>
    <t>Jose Rojas</t>
  </si>
  <si>
    <t>C111055</t>
  </si>
  <si>
    <t>P2699364</t>
  </si>
  <si>
    <t>FLX1109</t>
  </si>
  <si>
    <t xml:space="preserve">Andrew Castaneda </t>
  </si>
  <si>
    <t>NH</t>
  </si>
  <si>
    <t>C111054</t>
  </si>
  <si>
    <t>P2699444</t>
  </si>
  <si>
    <t>FLX1143</t>
  </si>
  <si>
    <t>647-68-2415</t>
  </si>
  <si>
    <t>C111078</t>
  </si>
  <si>
    <t>Shirley Mojica</t>
  </si>
  <si>
    <t>C111086</t>
  </si>
  <si>
    <t>Yoseany Fuenmayor</t>
  </si>
  <si>
    <t>385-551-5507</t>
  </si>
  <si>
    <t>C111062</t>
  </si>
  <si>
    <t xml:space="preserve">Carlos R Urdaneta </t>
  </si>
  <si>
    <t>C110916</t>
  </si>
  <si>
    <t xml:space="preserve">P2670518 </t>
  </si>
  <si>
    <t>FLX1101</t>
  </si>
  <si>
    <t>Jesus Rosales</t>
  </si>
  <si>
    <t>828-53-2293</t>
  </si>
  <si>
    <t>KB</t>
  </si>
  <si>
    <t>C110918</t>
  </si>
  <si>
    <t xml:space="preserve">P2687546 </t>
  </si>
  <si>
    <t>FLX1102</t>
  </si>
  <si>
    <t>Anthonella H Alvarez</t>
  </si>
  <si>
    <t>043-25-7687</t>
  </si>
  <si>
    <t>C110919</t>
  </si>
  <si>
    <t xml:space="preserve">P2687532 </t>
  </si>
  <si>
    <t>FLX1103</t>
  </si>
  <si>
    <t>Johnathan Van Dusen</t>
  </si>
  <si>
    <t>512-25-0854</t>
  </si>
  <si>
    <t xml:space="preserve"> 801 920 1757</t>
  </si>
  <si>
    <t xml:space="preserve">MH </t>
  </si>
  <si>
    <t>C110922</t>
  </si>
  <si>
    <t xml:space="preserve">P5001530 </t>
  </si>
  <si>
    <t>o</t>
  </si>
  <si>
    <t>Darren Ashdown</t>
  </si>
  <si>
    <t>647-30-0933</t>
  </si>
  <si>
    <t>(775) 340-6606</t>
  </si>
  <si>
    <t>C110936</t>
  </si>
  <si>
    <t xml:space="preserve">P2686845 </t>
  </si>
  <si>
    <t>FLX1105</t>
  </si>
  <si>
    <t>Liseth Carolina Brazao</t>
  </si>
  <si>
    <t>742-13-2066</t>
  </si>
  <si>
    <t>(385) 576-6126</t>
  </si>
  <si>
    <t>C110921</t>
  </si>
  <si>
    <t>P2525913</t>
  </si>
  <si>
    <t>FLX0965</t>
  </si>
  <si>
    <t xml:space="preserve">Andersson Mendoza </t>
  </si>
  <si>
    <t>Gabriel Silva</t>
  </si>
  <si>
    <t>351-25-4256</t>
  </si>
  <si>
    <t>(801) 608-1969</t>
  </si>
  <si>
    <t>Quality Auditor 1</t>
  </si>
  <si>
    <t>C110932</t>
  </si>
  <si>
    <t>FLX1106</t>
  </si>
  <si>
    <t>Claudia Hernandez</t>
  </si>
  <si>
    <t>111-33-0744</t>
  </si>
  <si>
    <t>C110941</t>
  </si>
  <si>
    <t>FLX1107</t>
  </si>
  <si>
    <t>Venus Mora</t>
  </si>
  <si>
    <t>695-98-6589</t>
  </si>
  <si>
    <t>C110943</t>
  </si>
  <si>
    <t>C110739</t>
  </si>
  <si>
    <t>669-24-4815</t>
  </si>
  <si>
    <t>Nuur</t>
  </si>
  <si>
    <t>Aden</t>
  </si>
  <si>
    <t>C110747</t>
  </si>
  <si>
    <t>855-95-1644</t>
  </si>
  <si>
    <t>Johanny</t>
  </si>
  <si>
    <t>Velasquez</t>
  </si>
  <si>
    <t>C110750</t>
  </si>
  <si>
    <t>489-77-1739</t>
  </si>
  <si>
    <t>Mario</t>
  </si>
  <si>
    <t>C110751</t>
  </si>
  <si>
    <t>834-16-3154</t>
  </si>
  <si>
    <t>Derwin</t>
  </si>
  <si>
    <t>P2687192</t>
  </si>
  <si>
    <t>FLX1026</t>
  </si>
  <si>
    <t>Nuur Aden</t>
  </si>
  <si>
    <t xml:space="preserve">P2689204 </t>
  </si>
  <si>
    <t>FLX1029</t>
  </si>
  <si>
    <t>Johanny Velasquez</t>
  </si>
  <si>
    <t xml:space="preserve">P2674828 </t>
  </si>
  <si>
    <t>FLX1031</t>
  </si>
  <si>
    <t>P2670509</t>
  </si>
  <si>
    <t>FLX1039</t>
  </si>
  <si>
    <t>Derwin Leon</t>
  </si>
  <si>
    <t>Column4</t>
  </si>
  <si>
    <t>Column5</t>
  </si>
  <si>
    <t>Column52</t>
  </si>
  <si>
    <t>Column6</t>
  </si>
  <si>
    <t>Column7</t>
  </si>
  <si>
    <t>Column8</t>
  </si>
  <si>
    <t>Column9</t>
  </si>
  <si>
    <t>Column10</t>
  </si>
  <si>
    <t>Column11</t>
  </si>
  <si>
    <t>Column12</t>
  </si>
  <si>
    <t>Column13</t>
  </si>
  <si>
    <t>Column14</t>
  </si>
  <si>
    <t>Column15</t>
  </si>
  <si>
    <t>Column16</t>
  </si>
  <si>
    <t>Column17</t>
  </si>
  <si>
    <t>Column18</t>
  </si>
  <si>
    <t xml:space="preserve">P2672644 </t>
  </si>
  <si>
    <t>FLX0993</t>
  </si>
  <si>
    <t>Alberto O Hidalgo</t>
  </si>
  <si>
    <t>629-37-5030</t>
  </si>
  <si>
    <t>ar</t>
  </si>
  <si>
    <t>C110537</t>
  </si>
  <si>
    <t xml:space="preserve">P2602845 </t>
  </si>
  <si>
    <t>FLX1018</t>
  </si>
  <si>
    <t xml:space="preserve">Yomaira Orozco Carillo </t>
  </si>
  <si>
    <t>835-90-6717</t>
  </si>
  <si>
    <t> 801 514 3161</t>
  </si>
  <si>
    <t>C110540</t>
  </si>
  <si>
    <t xml:space="preserve">P2689205 </t>
  </si>
  <si>
    <t>FLX1019</t>
  </si>
  <si>
    <t>Ayelema E Giorno</t>
  </si>
  <si>
    <t>116-21-7162</t>
  </si>
  <si>
    <t>ER</t>
  </si>
  <si>
    <t>C110541</t>
  </si>
  <si>
    <t xml:space="preserve"> P2687543 </t>
  </si>
  <si>
    <t>FLX1020</t>
  </si>
  <si>
    <t>Ferley Pulido</t>
  </si>
  <si>
    <t>106-85-5796</t>
  </si>
  <si>
    <t>C110545</t>
  </si>
  <si>
    <t>FLX1021</t>
  </si>
  <si>
    <t>Stalin Duin</t>
  </si>
  <si>
    <t>122-65-2450</t>
  </si>
  <si>
    <t>C110548</t>
  </si>
  <si>
    <t>P2549295</t>
  </si>
  <si>
    <t>FLX1022</t>
  </si>
  <si>
    <t>Danitza Bravo</t>
  </si>
  <si>
    <t>512-89-8540</t>
  </si>
  <si>
    <t>C110550</t>
  </si>
  <si>
    <t xml:space="preserve">P2670542 </t>
  </si>
  <si>
    <t>FLX1023</t>
  </si>
  <si>
    <t>Erik Zea</t>
  </si>
  <si>
    <t>755-87-1296</t>
  </si>
  <si>
    <t>C110551</t>
  </si>
  <si>
    <t>FLX1025</t>
  </si>
  <si>
    <t>Annys Martinez</t>
  </si>
  <si>
    <t>675-73-6949</t>
  </si>
  <si>
    <t>C110553</t>
  </si>
  <si>
    <t>FLX1028</t>
  </si>
  <si>
    <t xml:space="preserve">Kelly Ariza </t>
  </si>
  <si>
    <t>273-23-1801</t>
  </si>
  <si>
    <t xml:space="preserve"> 
177688564</t>
  </si>
  <si>
    <t>385 551 2156</t>
  </si>
  <si>
    <t>C110558</t>
  </si>
  <si>
    <t xml:space="preserve">P2690257 </t>
  </si>
  <si>
    <t>FLX1030</t>
  </si>
  <si>
    <t>Eliana Molina</t>
  </si>
  <si>
    <t>753-47-6673</t>
  </si>
  <si>
    <t>C110571</t>
  </si>
  <si>
    <t xml:space="preserve">P2689837 </t>
  </si>
  <si>
    <t>FLX1032</t>
  </si>
  <si>
    <t>Neila Herrera</t>
  </si>
  <si>
    <t>210-29-7837</t>
  </si>
  <si>
    <t>C110572</t>
  </si>
  <si>
    <t xml:space="preserve">P2689838 </t>
  </si>
  <si>
    <t>FLX1033</t>
  </si>
  <si>
    <t>Leyris Machuca</t>
  </si>
  <si>
    <t>746-90-0059</t>
  </si>
  <si>
    <t xml:space="preserve">P2687481 </t>
  </si>
  <si>
    <t>FLX1034</t>
  </si>
  <si>
    <t xml:space="preserve">Maria Teran </t>
  </si>
  <si>
    <t>058-19-6730</t>
  </si>
  <si>
    <t>C110570</t>
  </si>
  <si>
    <t xml:space="preserve">P2689217 </t>
  </si>
  <si>
    <t>FLX1035</t>
  </si>
  <si>
    <t>Gina Barreiro</t>
  </si>
  <si>
    <t>721-93-8614</t>
  </si>
  <si>
    <t>C110569</t>
  </si>
  <si>
    <t xml:space="preserve">P2638593 </t>
  </si>
  <si>
    <t>FLX1036</t>
  </si>
  <si>
    <t xml:space="preserve">Yeniree Rodriguez </t>
  </si>
  <si>
    <t>512-71-9170</t>
  </si>
  <si>
    <t>801 634 5488</t>
  </si>
  <si>
    <t>C110568</t>
  </si>
  <si>
    <t xml:space="preserve">P2670536 </t>
  </si>
  <si>
    <t>FLX1037</t>
  </si>
  <si>
    <t>Jorge Suarez</t>
  </si>
  <si>
    <t>753-85-5833</t>
  </si>
  <si>
    <t>C110567</t>
  </si>
  <si>
    <t xml:space="preserve">P2421757 </t>
  </si>
  <si>
    <t>FLX1038</t>
  </si>
  <si>
    <t>Jesus Blanco</t>
  </si>
  <si>
    <t>834-36-0247</t>
  </si>
  <si>
    <t>385-541-0536</t>
  </si>
  <si>
    <t>C110566</t>
  </si>
  <si>
    <t>FLX1040</t>
  </si>
  <si>
    <t>Windy Garcia</t>
  </si>
  <si>
    <t>020-75-3462</t>
  </si>
  <si>
    <t>C110564</t>
  </si>
  <si>
    <t xml:space="preserve">P2672674 </t>
  </si>
  <si>
    <t>FLX1041</t>
  </si>
  <si>
    <t>Andrew Gallahad</t>
  </si>
  <si>
    <t>153-44-4195</t>
  </si>
  <si>
    <t>801-793-3389</t>
  </si>
  <si>
    <t>C110563</t>
  </si>
  <si>
    <t xml:space="preserve">P2536536 </t>
  </si>
  <si>
    <t>FLX1042</t>
  </si>
  <si>
    <t>Fayledi Perozo</t>
  </si>
  <si>
    <t>820-39-5224</t>
  </si>
  <si>
    <t>C110561</t>
  </si>
  <si>
    <t xml:space="preserve">P2689220 </t>
  </si>
  <si>
    <t>FLX1043</t>
  </si>
  <si>
    <t>Laura R Velásquez</t>
  </si>
  <si>
    <t>307-69-3357</t>
  </si>
  <si>
    <t>C110544</t>
  </si>
  <si>
    <t xml:space="preserve">P2672441 </t>
  </si>
  <si>
    <t>FLX1044</t>
  </si>
  <si>
    <t>Kenedy Abyeu</t>
  </si>
  <si>
    <t>177-95-7873</t>
  </si>
  <si>
    <t>C110542</t>
  </si>
  <si>
    <t>P2672445</t>
  </si>
  <si>
    <t>FLX1015</t>
  </si>
  <si>
    <t>Yessika Quijano Mendoza</t>
  </si>
  <si>
    <t>C110086</t>
  </si>
  <si>
    <t>P2686830</t>
  </si>
  <si>
    <t>FLX1016</t>
  </si>
  <si>
    <t>Orlando Cuicas</t>
  </si>
  <si>
    <t>C110085</t>
  </si>
  <si>
    <t>P2670588</t>
  </si>
  <si>
    <t>FLX1017</t>
  </si>
  <si>
    <t>Luisana Alvarado</t>
  </si>
  <si>
    <t>C110087</t>
  </si>
  <si>
    <t xml:space="preserve">P2688522 </t>
  </si>
  <si>
    <t>FLX0987</t>
  </si>
  <si>
    <t>Conner Soderberg</t>
  </si>
  <si>
    <t>646-82-4427</t>
  </si>
  <si>
    <t>(801) 599-9247</t>
  </si>
  <si>
    <t>C110001</t>
  </si>
  <si>
    <t>P2672681</t>
  </si>
  <si>
    <t>FLX0994</t>
  </si>
  <si>
    <t>Guadalupe Orozco</t>
  </si>
  <si>
    <t>609-61-7928</t>
  </si>
  <si>
    <t>(831) 319-9452</t>
  </si>
  <si>
    <t>C110002</t>
  </si>
  <si>
    <t>FLX0988</t>
  </si>
  <si>
    <t>Joel E Quevedo</t>
  </si>
  <si>
    <t>486-95-5807</t>
  </si>
  <si>
    <t>C110004</t>
  </si>
  <si>
    <t xml:space="preserve">P2670499 </t>
  </si>
  <si>
    <t>FLX0990</t>
  </si>
  <si>
    <t>Fencelina Salle</t>
  </si>
  <si>
    <t>647-70-3902</t>
  </si>
  <si>
    <t>(385) 299-0083</t>
  </si>
  <si>
    <t>C110008</t>
  </si>
  <si>
    <t>Jesus Rios</t>
  </si>
  <si>
    <t>745-04-7579</t>
  </si>
  <si>
    <t>C110010</t>
  </si>
  <si>
    <t xml:space="preserve">P2686857 </t>
  </si>
  <si>
    <t>FLX0981</t>
  </si>
  <si>
    <t>Juan Carlos Lagares</t>
  </si>
  <si>
    <t>851-95-3098</t>
  </si>
  <si>
    <t>C110003</t>
  </si>
  <si>
    <t>P2511731</t>
  </si>
  <si>
    <t>FLX0992</t>
  </si>
  <si>
    <t>Julio E Vargas</t>
  </si>
  <si>
    <t>882-24-6744</t>
  </si>
  <si>
    <t xml:space="preserve">mh </t>
  </si>
  <si>
    <t>C110005</t>
  </si>
  <si>
    <t xml:space="preserve">P2561626 </t>
  </si>
  <si>
    <t>FLX0989</t>
  </si>
  <si>
    <t>Josefina Perozo</t>
  </si>
  <si>
    <t>753-45-5121</t>
  </si>
  <si>
    <t>C110006</t>
  </si>
  <si>
    <t xml:space="preserve">P2688516 </t>
  </si>
  <si>
    <t>FLX0995</t>
  </si>
  <si>
    <t xml:space="preserve">Lady Roque Molina </t>
  </si>
  <si>
    <t>730-33-7315</t>
  </si>
  <si>
    <t>C110007</t>
  </si>
  <si>
    <t xml:space="preserve">P2670582 </t>
  </si>
  <si>
    <t>FLX0991</t>
  </si>
  <si>
    <t>Brad Salle</t>
  </si>
  <si>
    <t>646-90-8391</t>
  </si>
  <si>
    <t>C110009</t>
  </si>
  <si>
    <t xml:space="preserve">P2687482 </t>
  </si>
  <si>
    <t>FLX0972</t>
  </si>
  <si>
    <t>Rober Quevedo</t>
  </si>
  <si>
    <t>677-47-2309</t>
  </si>
  <si>
    <t>C109624</t>
  </si>
  <si>
    <t>TNC - Noah needs to complete process ASAP</t>
  </si>
  <si>
    <t xml:space="preserve">P2644850 </t>
  </si>
  <si>
    <t>FLX0973</t>
  </si>
  <si>
    <t>Jesus David Lizardo</t>
  </si>
  <si>
    <t>284-31-4166</t>
  </si>
  <si>
    <t xml:space="preserve">P2687493 </t>
  </si>
  <si>
    <t>FLX0978</t>
  </si>
  <si>
    <t>Victor Mocleton</t>
  </si>
  <si>
    <t>189-99-9782</t>
  </si>
  <si>
    <t>C109629</t>
  </si>
  <si>
    <t xml:space="preserve">P2669990 </t>
  </si>
  <si>
    <t>FLX0866</t>
  </si>
  <si>
    <t>Brayan F Bravo</t>
  </si>
  <si>
    <t>646-88-6186</t>
  </si>
  <si>
    <t>C109620</t>
  </si>
  <si>
    <t xml:space="preserve">P2689841 </t>
  </si>
  <si>
    <t>FLX0956</t>
  </si>
  <si>
    <t>Jose Gabriel Villalobos</t>
  </si>
  <si>
    <t>793-31-3105</t>
  </si>
  <si>
    <t>C109621</t>
  </si>
  <si>
    <t xml:space="preserve">P2689207 </t>
  </si>
  <si>
    <t>FLX0958</t>
  </si>
  <si>
    <t xml:space="preserve">Jhonny Albarracin </t>
  </si>
  <si>
    <t>889-25-0701</t>
  </si>
  <si>
    <t>(385) 495-2044</t>
  </si>
  <si>
    <t>C109622</t>
  </si>
  <si>
    <t xml:space="preserve">P2686828 </t>
  </si>
  <si>
    <t>FLX0959</t>
  </si>
  <si>
    <t>David Davila</t>
  </si>
  <si>
    <t>205-53-6056</t>
  </si>
  <si>
    <t>C109623</t>
  </si>
  <si>
    <t xml:space="preserve">P2644852 </t>
  </si>
  <si>
    <t>FLX0974</t>
  </si>
  <si>
    <t>Maria Goyo</t>
  </si>
  <si>
    <t>807-24-4140</t>
  </si>
  <si>
    <t>C109626</t>
  </si>
  <si>
    <t>FLX0975</t>
  </si>
  <si>
    <t>Angelica Paz</t>
  </si>
  <si>
    <t>440-73-9554</t>
  </si>
  <si>
    <t>C109627</t>
  </si>
  <si>
    <t xml:space="preserve">P2688525 </t>
  </si>
  <si>
    <t>FLX0979</t>
  </si>
  <si>
    <t>Joander Colina</t>
  </si>
  <si>
    <t>121-13-4133</t>
  </si>
  <si>
    <t>(801) 509-3300</t>
  </si>
  <si>
    <t>C109630</t>
  </si>
  <si>
    <t xml:space="preserve"> P2562553 </t>
  </si>
  <si>
    <t>FLX0976</t>
  </si>
  <si>
    <t>Ler Htoo</t>
  </si>
  <si>
    <t>029-77-8226</t>
  </si>
  <si>
    <t>(801) 750-2301</t>
  </si>
  <si>
    <t>C109628</t>
  </si>
  <si>
    <t>FLX0980</t>
  </si>
  <si>
    <t>Dominica Meza</t>
  </si>
  <si>
    <t>323-85-3934</t>
  </si>
  <si>
    <t>C109631</t>
  </si>
  <si>
    <t>P5010861</t>
  </si>
  <si>
    <t>FLX0932</t>
  </si>
  <si>
    <t>Saray Arrieta</t>
  </si>
  <si>
    <t>137-35-9738</t>
  </si>
  <si>
    <t>C109488</t>
  </si>
  <si>
    <t>P2687523</t>
  </si>
  <si>
    <t>FLX0908</t>
  </si>
  <si>
    <t xml:space="preserve">Harry Sanchez </t>
  </si>
  <si>
    <t>730-65-2172</t>
  </si>
  <si>
    <t>KG</t>
  </si>
  <si>
    <t>C109528</t>
  </si>
  <si>
    <t xml:space="preserve">P2687507 </t>
  </si>
  <si>
    <t>FLX0952</t>
  </si>
  <si>
    <t>400-85-3987</t>
  </si>
  <si>
    <t>C109490</t>
  </si>
  <si>
    <t>FLX0953</t>
  </si>
  <si>
    <t>Jose Miguel Diaz</t>
  </si>
  <si>
    <t>373-77-2161</t>
  </si>
  <si>
    <t>C109491</t>
  </si>
  <si>
    <t xml:space="preserve">P2692067 </t>
  </si>
  <si>
    <t>FLX0957</t>
  </si>
  <si>
    <t>Gregoris Cabezas</t>
  </si>
  <si>
    <t>027-27-1459</t>
  </si>
  <si>
    <t>801-651-0767</t>
  </si>
  <si>
    <t>C109494</t>
  </si>
  <si>
    <t xml:space="preserve">P2689180 </t>
  </si>
  <si>
    <t>FLX0961</t>
  </si>
  <si>
    <t>Jose Uzcategui</t>
  </si>
  <si>
    <t>892-27-3516</t>
  </si>
  <si>
    <t>713-539-9354</t>
  </si>
  <si>
    <t>C109497</t>
  </si>
  <si>
    <t>Lizbeth Gonzalez</t>
  </si>
  <si>
    <t>C109479</t>
  </si>
  <si>
    <t xml:space="preserve">Did not arrive </t>
  </si>
  <si>
    <t xml:space="preserve">P2689208 </t>
  </si>
  <si>
    <t>FLX0876</t>
  </si>
  <si>
    <t>Ana Valbuena</t>
  </si>
  <si>
    <t>058-17-3086</t>
  </si>
  <si>
    <t>C109481</t>
  </si>
  <si>
    <t xml:space="preserve">P2654929 </t>
  </si>
  <si>
    <t>FLX0877</t>
  </si>
  <si>
    <t xml:space="preserve">Luisana Pirela </t>
  </si>
  <si>
    <t>577-55-4959</t>
  </si>
  <si>
    <t>C109482</t>
  </si>
  <si>
    <t>P5010849</t>
  </si>
  <si>
    <t>FLX0931</t>
  </si>
  <si>
    <t>Yulimar Campos</t>
  </si>
  <si>
    <t>794-38-2453</t>
  </si>
  <si>
    <t>C109487</t>
  </si>
  <si>
    <t xml:space="preserve">P2688523 </t>
  </si>
  <si>
    <t>FLX0954</t>
  </si>
  <si>
    <t>Eligio Rodriguez</t>
  </si>
  <si>
    <t>035-96-6612</t>
  </si>
  <si>
    <t>(385) 551-1923</t>
  </si>
  <si>
    <t>C109492</t>
  </si>
  <si>
    <t xml:space="preserve">P2686852 </t>
  </si>
  <si>
    <t>FLX0960</t>
  </si>
  <si>
    <t>Fernando Campos</t>
  </si>
  <si>
    <t>804-71-4921</t>
  </si>
  <si>
    <t>+1 385 464 9229</t>
  </si>
  <si>
    <t>C109496</t>
  </si>
  <si>
    <t xml:space="preserve">
3854808491</t>
  </si>
  <si>
    <t>C109241</t>
  </si>
  <si>
    <t>Paul Morales</t>
  </si>
  <si>
    <t xml:space="preserve">
3855184933</t>
  </si>
  <si>
    <t>C109242</t>
  </si>
  <si>
    <t>Vanessa Pirela</t>
  </si>
  <si>
    <t>C109240</t>
  </si>
  <si>
    <t>P2692071</t>
  </si>
  <si>
    <t>C109238</t>
  </si>
  <si>
    <t>FLX0838</t>
  </si>
  <si>
    <t>Paola Y Brito</t>
  </si>
  <si>
    <t>C109239</t>
  </si>
  <si>
    <t>P2689102</t>
  </si>
  <si>
    <t>FLX0852</t>
  </si>
  <si>
    <t>Dylan Sollis</t>
  </si>
  <si>
    <t>Debug Tech 4</t>
  </si>
  <si>
    <t>C96919</t>
  </si>
  <si>
    <t>FLX0867</t>
  </si>
  <si>
    <t>Claudia Zambrano</t>
  </si>
  <si>
    <t>C109243</t>
  </si>
  <si>
    <t xml:space="preserve">P2511711 </t>
  </si>
  <si>
    <t>FLX0868</t>
  </si>
  <si>
    <t>Marisol Paz</t>
  </si>
  <si>
    <t>C109246</t>
  </si>
  <si>
    <t>FLX0869</t>
  </si>
  <si>
    <t>Oscar Centeno</t>
  </si>
  <si>
    <t>C109248</t>
  </si>
  <si>
    <t xml:space="preserve">P2689821 </t>
  </si>
  <si>
    <t>FLX0871</t>
  </si>
  <si>
    <t>Ender Labarca</t>
  </si>
  <si>
    <t xml:space="preserve">
8015029729</t>
  </si>
  <si>
    <t>C109251</t>
  </si>
  <si>
    <t xml:space="preserve">P2690265 </t>
  </si>
  <si>
    <t>FLX0872</t>
  </si>
  <si>
    <t xml:space="preserve">P2689835 </t>
  </si>
  <si>
    <t>FLX0873</t>
  </si>
  <si>
    <t>James Garcia Diaz</t>
  </si>
  <si>
    <t>C109247</t>
  </si>
  <si>
    <t xml:space="preserve">P2670592 </t>
  </si>
  <si>
    <t>FLX0874</t>
  </si>
  <si>
    <t>Alejandro Segundo Quintero</t>
  </si>
  <si>
    <t>801 330 2339</t>
  </si>
  <si>
    <t>C109245</t>
  </si>
  <si>
    <t>P2275116</t>
  </si>
  <si>
    <t>FLX0875</t>
  </si>
  <si>
    <t>Roxana Reyes</t>
  </si>
  <si>
    <t>801 8568973</t>
  </si>
  <si>
    <t>C109244</t>
  </si>
  <si>
    <t>FLX0879</t>
  </si>
  <si>
    <t>Yelenis Brizuela</t>
  </si>
  <si>
    <t>C109236</t>
  </si>
  <si>
    <t xml:space="preserve">P2599502 </t>
  </si>
  <si>
    <t>FLX0880</t>
  </si>
  <si>
    <t>Yenire Quauro</t>
  </si>
  <si>
    <t>C109250</t>
  </si>
  <si>
    <t>P2691138</t>
  </si>
  <si>
    <t>FLX0841</t>
  </si>
  <si>
    <t>Kleiner Cabrera</t>
  </si>
  <si>
    <t>C108933</t>
  </si>
  <si>
    <t>P2669994</t>
  </si>
  <si>
    <t>FLX0864</t>
  </si>
  <si>
    <t>Alvaro Perez</t>
  </si>
  <si>
    <t>C108956</t>
  </si>
  <si>
    <t>P2595308</t>
  </si>
  <si>
    <t>FLX0861</t>
  </si>
  <si>
    <t>Angelica Balza</t>
  </si>
  <si>
    <t>C108952</t>
  </si>
  <si>
    <t xml:space="preserve">P2690253 </t>
  </si>
  <si>
    <t>FLX0847</t>
  </si>
  <si>
    <t>Carlos Salas</t>
  </si>
  <si>
    <t>C108938</t>
  </si>
  <si>
    <t xml:space="preserve"> P2688522 </t>
  </si>
  <si>
    <t>FLX0839</t>
  </si>
  <si>
    <t xml:space="preserve">Erika Ocando </t>
  </si>
  <si>
    <t>C108931</t>
  </si>
  <si>
    <t>FLX0832</t>
  </si>
  <si>
    <t xml:space="preserve">Eskeily Cruz </t>
  </si>
  <si>
    <t>C108925</t>
  </si>
  <si>
    <t>P2669995</t>
  </si>
  <si>
    <t>FLX0862</t>
  </si>
  <si>
    <t>Gibbs Toussaint</t>
  </si>
  <si>
    <t>(385) 588-5039</t>
  </si>
  <si>
    <t>C108953</t>
  </si>
  <si>
    <t>P2687187</t>
  </si>
  <si>
    <t>FLX0857</t>
  </si>
  <si>
    <t>James Gatulak</t>
  </si>
  <si>
    <t>C108947</t>
  </si>
  <si>
    <t>P5001529</t>
  </si>
  <si>
    <t>FLX0859</t>
  </si>
  <si>
    <t>Jhonneritza Sanchez</t>
  </si>
  <si>
    <t>C108951</t>
  </si>
  <si>
    <t xml:space="preserve">P2670576 </t>
  </si>
  <si>
    <t>FLX0870</t>
  </si>
  <si>
    <t>Jose Alejandro Villalobos</t>
  </si>
  <si>
    <t xml:space="preserve">
9432040078</t>
  </si>
  <si>
    <t>C108958</t>
  </si>
  <si>
    <t>P2689226</t>
  </si>
  <si>
    <t>FLX0855</t>
  </si>
  <si>
    <t>Leon Colina Soto</t>
  </si>
  <si>
    <t>C108945</t>
  </si>
  <si>
    <t xml:space="preserve">P2655449 </t>
  </si>
  <si>
    <t>FLX0845</t>
  </si>
  <si>
    <t>Lilian Estrada</t>
  </si>
  <si>
    <t>(801) 502-0909</t>
  </si>
  <si>
    <t>C108937</t>
  </si>
  <si>
    <t xml:space="preserve">P2690252 </t>
  </si>
  <si>
    <t>FLX0846</t>
  </si>
  <si>
    <t>Luisber Hernandez</t>
  </si>
  <si>
    <t>C108961</t>
  </si>
  <si>
    <t>P2670596</t>
  </si>
  <si>
    <t>FLX0865</t>
  </si>
  <si>
    <t xml:space="preserve">Maira Colmenares </t>
  </si>
  <si>
    <t>385-588-7520</t>
  </si>
  <si>
    <t>C108957</t>
  </si>
  <si>
    <t xml:space="preserve">P2686829 </t>
  </si>
  <si>
    <t>FLX0837</t>
  </si>
  <si>
    <t>Manuel Sanchez</t>
  </si>
  <si>
    <t>C108929</t>
  </si>
  <si>
    <t>P2691130</t>
  </si>
  <si>
    <t>FLX0858</t>
  </si>
  <si>
    <t>Maria Caridad</t>
  </si>
  <si>
    <t xml:space="preserve">
(754) 274-3225</t>
  </si>
  <si>
    <t>C108948</t>
  </si>
  <si>
    <t>P2670591</t>
  </si>
  <si>
    <t>FLX0856</t>
  </si>
  <si>
    <t>Neivys Solarte</t>
  </si>
  <si>
    <t>C108946</t>
  </si>
  <si>
    <t>FLX0853</t>
  </si>
  <si>
    <t>Norbelto Bracho</t>
  </si>
  <si>
    <t>C108942</t>
  </si>
  <si>
    <t xml:space="preserve">P2688529 </t>
  </si>
  <si>
    <t>FLX0844</t>
  </si>
  <si>
    <t>Oswaldo Rosa</t>
  </si>
  <si>
    <t>C108936</t>
  </si>
  <si>
    <t xml:space="preserve">P2669997 </t>
  </si>
  <si>
    <t>FLX0842</t>
  </si>
  <si>
    <t>Reynira Cuesta</t>
  </si>
  <si>
    <t>C108934</t>
  </si>
  <si>
    <t>P5010844</t>
  </si>
  <si>
    <t>FLX0833</t>
  </si>
  <si>
    <t>Rigoberto Gomez</t>
  </si>
  <si>
    <t xml:space="preserve">
(385) 252-2532</t>
  </si>
  <si>
    <t>C108959</t>
  </si>
  <si>
    <t xml:space="preserve">P2686825 </t>
  </si>
  <si>
    <t>FLX0843</t>
  </si>
  <si>
    <t>Ronard Zambrano</t>
  </si>
  <si>
    <t>C108935</t>
  </si>
  <si>
    <t xml:space="preserve">P2687205 </t>
  </si>
  <si>
    <t>FLX0840</t>
  </si>
  <si>
    <t>Rosa Maria Giraldo</t>
  </si>
  <si>
    <t>P2670597</t>
  </si>
  <si>
    <t>FLX0863</t>
  </si>
  <si>
    <t>Suleibi Romero</t>
  </si>
  <si>
    <t xml:space="preserve">
3855223399</t>
  </si>
  <si>
    <t>C108955</t>
  </si>
  <si>
    <t xml:space="preserve">P2644843 </t>
  </si>
  <si>
    <t>FLX0848</t>
  </si>
  <si>
    <t>Susana Cirilo</t>
  </si>
  <si>
    <t>C108939</t>
  </si>
  <si>
    <t xml:space="preserve">P2670451 </t>
  </si>
  <si>
    <t>FLX0851</t>
  </si>
  <si>
    <t>Talia Amanda Catano</t>
  </si>
  <si>
    <t>C108941</t>
  </si>
  <si>
    <t>P2657111</t>
  </si>
  <si>
    <t>FLX0860</t>
  </si>
  <si>
    <t>Valeria Fernandez</t>
  </si>
  <si>
    <t>C108954</t>
  </si>
  <si>
    <t xml:space="preserve">P2687533 </t>
  </si>
  <si>
    <t>FLX0836</t>
  </si>
  <si>
    <t>C108928</t>
  </si>
  <si>
    <t>FLX0835</t>
  </si>
  <si>
    <t>Yakelin Hernandez</t>
  </si>
  <si>
    <t>C108927</t>
  </si>
  <si>
    <t>P2688518</t>
  </si>
  <si>
    <t>FLX0834</t>
  </si>
  <si>
    <t>C108960</t>
  </si>
  <si>
    <t>P2687510</t>
  </si>
  <si>
    <t>FLX0854</t>
  </si>
  <si>
    <t>Yraldis Bracho</t>
  </si>
  <si>
    <t>C108943</t>
  </si>
  <si>
    <t>P2687485</t>
  </si>
  <si>
    <t>FLX0570</t>
  </si>
  <si>
    <t>C108815</t>
  </si>
  <si>
    <t xml:space="preserve"> P2620368</t>
  </si>
  <si>
    <t>FLX0808</t>
  </si>
  <si>
    <t>Lady Aponte</t>
  </si>
  <si>
    <t>385-252-2075</t>
  </si>
  <si>
    <t>C108867</t>
  </si>
  <si>
    <t>P2672665</t>
  </si>
  <si>
    <t>FLX0810</t>
  </si>
  <si>
    <t>C108865</t>
  </si>
  <si>
    <t>P5010860</t>
  </si>
  <si>
    <t>FLX0811</t>
  </si>
  <si>
    <t>Monica Gonzalez Garcia</t>
  </si>
  <si>
    <t>C108848</t>
  </si>
  <si>
    <t xml:space="preserve">P2687469 </t>
  </si>
  <si>
    <t>FLX0820</t>
  </si>
  <si>
    <t>(801) 500-3133</t>
  </si>
  <si>
    <t>C108854</t>
  </si>
  <si>
    <t>FLX0821</t>
  </si>
  <si>
    <t xml:space="preserve">Maria Ibarra </t>
  </si>
  <si>
    <t>C108849</t>
  </si>
  <si>
    <t xml:space="preserve">P2670589 </t>
  </si>
  <si>
    <t>FLX0822</t>
  </si>
  <si>
    <t>C108856</t>
  </si>
  <si>
    <t xml:space="preserve">P2659626 </t>
  </si>
  <si>
    <t>FLX0812</t>
  </si>
  <si>
    <t>Melfis Herrera</t>
  </si>
  <si>
    <t>C108850</t>
  </si>
  <si>
    <t xml:space="preserve">P2539385 </t>
  </si>
  <si>
    <t>FLX0831</t>
  </si>
  <si>
    <t>Angela Briceno garcia</t>
  </si>
  <si>
    <t>C108864</t>
  </si>
  <si>
    <t xml:space="preserve"> P2689817 </t>
  </si>
  <si>
    <t>FLX0818</t>
  </si>
  <si>
    <t>C108852</t>
  </si>
  <si>
    <t xml:space="preserve">P2690259 </t>
  </si>
  <si>
    <t>FLX0819</t>
  </si>
  <si>
    <t xml:space="preserve">Anyi C Pina </t>
  </si>
  <si>
    <t>C108853</t>
  </si>
  <si>
    <t xml:space="preserve">P2689225 </t>
  </si>
  <si>
    <t>FLX0823</t>
  </si>
  <si>
    <t xml:space="preserve">P2688526 </t>
  </si>
  <si>
    <t>FLX0824</t>
  </si>
  <si>
    <t>Yajeisi Munoz</t>
  </si>
  <si>
    <t>C108858</t>
  </si>
  <si>
    <t>FLX0825</t>
  </si>
  <si>
    <t>Deborah Sampson</t>
  </si>
  <si>
    <t>C108859</t>
  </si>
  <si>
    <t xml:space="preserve">P2657110 </t>
  </si>
  <si>
    <t>FLX0826</t>
  </si>
  <si>
    <t>Sindy Guillen</t>
  </si>
  <si>
    <t>C108860</t>
  </si>
  <si>
    <t xml:space="preserve"> P2689179 </t>
  </si>
  <si>
    <t>C108817</t>
  </si>
  <si>
    <t>P2563309</t>
  </si>
  <si>
    <t>FLX0809</t>
  </si>
  <si>
    <t>C108866</t>
  </si>
  <si>
    <t>P5010851</t>
  </si>
  <si>
    <t>FLX0813</t>
  </si>
  <si>
    <t>FLX0827</t>
  </si>
  <si>
    <t xml:space="preserve">P2655453 </t>
  </si>
  <si>
    <t>FLX0828</t>
  </si>
  <si>
    <t>Braulio Antonio Querales Ocando</t>
  </si>
  <si>
    <t>C66329</t>
  </si>
  <si>
    <t xml:space="preserve">P2670009 </t>
  </si>
  <si>
    <t>FLX0829</t>
  </si>
  <si>
    <t>C108862</t>
  </si>
  <si>
    <t xml:space="preserve">P2686839 </t>
  </si>
  <si>
    <t>FLX0830</t>
  </si>
  <si>
    <t>Yohelin Catalina Puentes</t>
  </si>
  <si>
    <t>C108863</t>
  </si>
  <si>
    <t>P2689826</t>
  </si>
  <si>
    <t>FLX0569</t>
  </si>
  <si>
    <t>Giancarlo Palma</t>
  </si>
  <si>
    <t xml:space="preserve">
+1 435 565 9730</t>
  </si>
  <si>
    <t>C108749</t>
  </si>
  <si>
    <t xml:space="preserve"> P2687485</t>
  </si>
  <si>
    <t>Abel Huaman</t>
  </si>
  <si>
    <t>C108744</t>
  </si>
  <si>
    <t>Cancellation</t>
  </si>
  <si>
    <t xml:space="preserve">P2689179 </t>
  </si>
  <si>
    <t>Sandra Sanabria</t>
  </si>
  <si>
    <t>C108745</t>
  </si>
  <si>
    <t xml:space="preserve">P2670488 </t>
  </si>
  <si>
    <t>C108746</t>
  </si>
  <si>
    <t>Please do not change the color of text or fill - use the notes column for any notes needed</t>
  </si>
  <si>
    <t>Mini Orientation Date and Time</t>
  </si>
  <si>
    <t>Max Capacity</t>
  </si>
  <si>
    <t>Assigned Candidates</t>
  </si>
  <si>
    <t>Available Sessions</t>
  </si>
  <si>
    <t>Tuesday 3/4/25 1 PM</t>
  </si>
  <si>
    <t>First</t>
  </si>
  <si>
    <t>Last</t>
  </si>
  <si>
    <t xml:space="preserve">P2690263 </t>
  </si>
  <si>
    <t>FLX0568</t>
  </si>
  <si>
    <t>Maria Duran</t>
  </si>
  <si>
    <t>852-13-6545</t>
  </si>
  <si>
    <t>C108628</t>
  </si>
  <si>
    <t>Taylor Lauer</t>
  </si>
  <si>
    <t>(707) 378-3290</t>
  </si>
  <si>
    <t>C108630</t>
  </si>
  <si>
    <t xml:space="preserve"> P5001528 </t>
  </si>
  <si>
    <t>FLX0571</t>
  </si>
  <si>
    <t>535-25-4822</t>
  </si>
  <si>
    <t>(208) 771-6268</t>
  </si>
  <si>
    <t>C108632</t>
  </si>
  <si>
    <t xml:space="preserve">Sarah L Conteh / P2687211 </t>
  </si>
  <si>
    <t>FLX0573</t>
  </si>
  <si>
    <t>Jhony Mauricio</t>
  </si>
  <si>
    <t>690-21-0190</t>
  </si>
  <si>
    <t>(385) 900-6827</t>
  </si>
  <si>
    <t>C108636</t>
  </si>
  <si>
    <t>288-21-3524</t>
  </si>
  <si>
    <t>(801) 430-4477</t>
  </si>
  <si>
    <t>C108639</t>
  </si>
  <si>
    <t>646-94-3233</t>
  </si>
  <si>
    <t>C108640</t>
  </si>
  <si>
    <t xml:space="preserve">P2687483 </t>
  </si>
  <si>
    <t>Angel Chacin Romero</t>
  </si>
  <si>
    <t>678-46-5340</t>
  </si>
  <si>
    <t>(801) 414-0925</t>
  </si>
  <si>
    <t>C108641</t>
  </si>
  <si>
    <t xml:space="preserve">P2687470 </t>
  </si>
  <si>
    <t>Ulises Anzaldo</t>
  </si>
  <si>
    <t>647-84-8289</t>
  </si>
  <si>
    <t>C108642</t>
  </si>
  <si>
    <t>Mary Parra</t>
  </si>
  <si>
    <t>043-73-6367</t>
  </si>
  <si>
    <t>C108643</t>
  </si>
  <si>
    <t xml:space="preserve">P2689809 </t>
  </si>
  <si>
    <t>Vianca D Sifontes</t>
  </si>
  <si>
    <t>697-06-2750</t>
  </si>
  <si>
    <t xml:space="preserve">+1 801 680 4038
</t>
  </si>
  <si>
    <t>C108644</t>
  </si>
  <si>
    <t xml:space="preserve">P2689185 </t>
  </si>
  <si>
    <t>FLX0590</t>
  </si>
  <si>
    <t>Weena Karina Chavez</t>
  </si>
  <si>
    <t>793-58-2327</t>
  </si>
  <si>
    <t xml:space="preserve">
5617198206</t>
  </si>
  <si>
    <t>C108645</t>
  </si>
  <si>
    <t>P2692081</t>
  </si>
  <si>
    <t>Milanyela Padron</t>
  </si>
  <si>
    <t>800-56-5955</t>
  </si>
  <si>
    <t>(801) 230-7690</t>
  </si>
  <si>
    <t>C108515</t>
  </si>
  <si>
    <t>P2692080</t>
  </si>
  <si>
    <t>Daybran Fandino</t>
  </si>
  <si>
    <t>(801) 385-5750</t>
  </si>
  <si>
    <t>P2692079</t>
  </si>
  <si>
    <t>Laura Camacho</t>
  </si>
  <si>
    <t>815-58-4933</t>
  </si>
  <si>
    <t xml:space="preserve">
(385) 589-3823</t>
  </si>
  <si>
    <t>C108517</t>
  </si>
  <si>
    <t>P2692078</t>
  </si>
  <si>
    <t>Solsiris Roo Ferrer</t>
  </si>
  <si>
    <t>635-91-0324</t>
  </si>
  <si>
    <t>(385)461-4109</t>
  </si>
  <si>
    <t>AL</t>
  </si>
  <si>
    <t>C108518</t>
  </si>
  <si>
    <t>P2692077</t>
  </si>
  <si>
    <t>Celine Aponza Cortes</t>
  </si>
  <si>
    <t>712-85-1726</t>
  </si>
  <si>
    <t xml:space="preserve">
(801)628-3219</t>
  </si>
  <si>
    <t>C108519</t>
  </si>
  <si>
    <t>P2692076</t>
  </si>
  <si>
    <t>Porchhay Ear</t>
  </si>
  <si>
    <t>604-47-8165</t>
  </si>
  <si>
    <t>(801) 833-1579</t>
  </si>
  <si>
    <t>C108520</t>
  </si>
  <si>
    <t>P2692075</t>
  </si>
  <si>
    <t>Eliezer Astudillo</t>
  </si>
  <si>
    <t>305-39-7936</t>
  </si>
  <si>
    <t>C108521</t>
  </si>
  <si>
    <t>P2691143</t>
  </si>
  <si>
    <t>FLX0433</t>
  </si>
  <si>
    <t>Andrea Arevalo</t>
  </si>
  <si>
    <t>775-01-9553</t>
  </si>
  <si>
    <t>(C108368)</t>
  </si>
  <si>
    <t xml:space="preserve"> P2686861 </t>
  </si>
  <si>
    <t>Annyi Lorena Rojas</t>
  </si>
  <si>
    <t>763-98-3067</t>
  </si>
  <si>
    <t>(C108357)</t>
  </si>
  <si>
    <t>Needs AA Forms</t>
  </si>
  <si>
    <t xml:space="preserve"> P2687476 </t>
  </si>
  <si>
    <t>Arelis Parra</t>
  </si>
  <si>
    <t>706-21-1575</t>
  </si>
  <si>
    <t>(C108369)</t>
  </si>
  <si>
    <t>P2691124</t>
  </si>
  <si>
    <t>FLX0438</t>
  </si>
  <si>
    <t>Ashley M Lira</t>
  </si>
  <si>
    <t>628-68-9083</t>
  </si>
  <si>
    <t>+1 385 456 4198</t>
  </si>
  <si>
    <t>(C108376)</t>
  </si>
  <si>
    <t>P2691139</t>
  </si>
  <si>
    <t>FLX0432</t>
  </si>
  <si>
    <t>Bradlee Mittower</t>
  </si>
  <si>
    <t>639-88-6506</t>
  </si>
  <si>
    <t>801 946 1026</t>
  </si>
  <si>
    <t>(C108362)</t>
  </si>
  <si>
    <t xml:space="preserve"> P2689211</t>
  </si>
  <si>
    <t>FLX0453</t>
  </si>
  <si>
    <t xml:space="preserve">Alondra Landin </t>
  </si>
  <si>
    <t>Carol Yasbelly Loaiza Posada</t>
  </si>
  <si>
    <t>(C108379)</t>
  </si>
  <si>
    <t xml:space="preserve"> P2670477 </t>
  </si>
  <si>
    <t>Alfredo Medina Rodriguez</t>
  </si>
  <si>
    <t>Casey A Holt</t>
  </si>
  <si>
    <t>(C108364)</t>
  </si>
  <si>
    <t>CANCELED</t>
  </si>
  <si>
    <t>P2691141</t>
  </si>
  <si>
    <t>FLX0435</t>
  </si>
  <si>
    <t>Fatuma Mwanaisha</t>
  </si>
  <si>
    <t>276-67-6605</t>
  </si>
  <si>
    <t>(C108371)</t>
  </si>
  <si>
    <t>P2691140</t>
  </si>
  <si>
    <t>FLX0431</t>
  </si>
  <si>
    <t>Hall Esau</t>
  </si>
  <si>
    <t>576-97-5568</t>
  </si>
  <si>
    <t>+1 725 312 3491</t>
  </si>
  <si>
    <t>(C108360)</t>
  </si>
  <si>
    <t xml:space="preserve"> P2672670 </t>
  </si>
  <si>
    <t>Hemritha Alex</t>
  </si>
  <si>
    <t>(C108377)</t>
  </si>
  <si>
    <t>NCNS</t>
  </si>
  <si>
    <t>P2691125</t>
  </si>
  <si>
    <t>FLX0437</t>
  </si>
  <si>
    <t>Ivonne Landin</t>
  </si>
  <si>
    <t>757-90-1914</t>
  </si>
  <si>
    <t>(385) 254-2048</t>
  </si>
  <si>
    <t>(C108374)</t>
  </si>
  <si>
    <t>P2691122</t>
  </si>
  <si>
    <t>FLX0436</t>
  </si>
  <si>
    <t>Jhon Sanchez</t>
  </si>
  <si>
    <t>090-71-2323</t>
  </si>
  <si>
    <t>385-253-3786</t>
  </si>
  <si>
    <t>(C108373)</t>
  </si>
  <si>
    <t>P2691123</t>
  </si>
  <si>
    <t>FLX0430</t>
  </si>
  <si>
    <t>Jose M. Delgado</t>
  </si>
  <si>
    <t>162-35-3558</t>
  </si>
  <si>
    <t>(C108358)</t>
  </si>
  <si>
    <t>NEEDS I-9 FIXED, flex aa forms</t>
  </si>
  <si>
    <t xml:space="preserve"> P2686860 </t>
  </si>
  <si>
    <t>Jose O. Delgado</t>
  </si>
  <si>
    <t>682-69-9462</t>
  </si>
  <si>
    <t>(C108354)</t>
  </si>
  <si>
    <t xml:space="preserve"> P2587182 </t>
  </si>
  <si>
    <t>FLX0454</t>
  </si>
  <si>
    <t>(C108383)</t>
  </si>
  <si>
    <t xml:space="preserve"> P2687541 </t>
  </si>
  <si>
    <t>Luz Nidian Cardozo</t>
  </si>
  <si>
    <t>699-83-6464</t>
  </si>
  <si>
    <t>(C108352)</t>
  </si>
  <si>
    <t xml:space="preserve"> P2670027 </t>
  </si>
  <si>
    <t xml:space="preserve"> Edinson R Stuard Ocana</t>
  </si>
  <si>
    <t>Madeline Palesh</t>
  </si>
  <si>
    <t>646-38-3822</t>
  </si>
  <si>
    <t>P2689811</t>
  </si>
  <si>
    <t>FLX0355</t>
  </si>
  <si>
    <t xml:space="preserve">Mario Acuna  </t>
  </si>
  <si>
    <t>734-30-0189</t>
  </si>
  <si>
    <t>(C108353)</t>
  </si>
  <si>
    <t>P2691126</t>
  </si>
  <si>
    <t>FLX0439</t>
  </si>
  <si>
    <t>Maryanne Laulu</t>
  </si>
  <si>
    <t>575-99-6939</t>
  </si>
  <si>
    <t>(C108378)</t>
  </si>
  <si>
    <t>P2689814</t>
  </si>
  <si>
    <t>Miguel Perinan</t>
  </si>
  <si>
    <t>375-79-1548</t>
  </si>
  <si>
    <t>(C108355)</t>
  </si>
  <si>
    <t>P2689817</t>
  </si>
  <si>
    <t>FLX0349</t>
  </si>
  <si>
    <t>Milexy Galvis Bustamante</t>
  </si>
  <si>
    <t>732-29-3842</t>
  </si>
  <si>
    <t>(C108351)</t>
  </si>
  <si>
    <t xml:space="preserve"> P2672650 </t>
  </si>
  <si>
    <t>Nobel Castillo</t>
  </si>
  <si>
    <t>817-50-4788</t>
  </si>
  <si>
    <t>(C108384)</t>
  </si>
  <si>
    <t xml:space="preserve"> P2670518 </t>
  </si>
  <si>
    <t xml:space="preserve">Reina Lopez </t>
  </si>
  <si>
    <t>647-07-7989</t>
  </si>
  <si>
    <t>(C108372)</t>
  </si>
  <si>
    <t xml:space="preserve"> P2688527 </t>
  </si>
  <si>
    <t>Sor Milady Arias Herrera</t>
  </si>
  <si>
    <t>067-75-3845</t>
  </si>
  <si>
    <t> C108367</t>
  </si>
  <si>
    <t>P2691142</t>
  </si>
  <si>
    <t>FLX0434</t>
  </si>
  <si>
    <t>Sosene Schwenke</t>
  </si>
  <si>
    <t>574-43-8714</t>
  </si>
  <si>
    <t>+1 801 330 3926</t>
  </si>
  <si>
    <t>JH</t>
  </si>
  <si>
    <t>(C108370)</t>
  </si>
  <si>
    <t xml:space="preserve"> P2688515 </t>
  </si>
  <si>
    <t xml:space="preserve">yomar camacho </t>
  </si>
  <si>
    <t>599-80-5298</t>
  </si>
  <si>
    <t>801 430-3922</t>
  </si>
  <si>
    <t>(C108375)</t>
  </si>
  <si>
    <t>Removed:</t>
  </si>
  <si>
    <t>Solsiris R Ferrer</t>
  </si>
  <si>
    <t>Conner G Soderberg</t>
  </si>
  <si>
    <t xml:space="preserve">Victoria Filo </t>
  </si>
  <si>
    <t>Kate O Gonzalez</t>
  </si>
  <si>
    <t>did not have shoes yet</t>
  </si>
  <si>
    <t>last</t>
  </si>
  <si>
    <t>C-Code</t>
  </si>
  <si>
    <t>P2689205</t>
  </si>
  <si>
    <t>FLX0268</t>
  </si>
  <si>
    <t>Michael Reynolds</t>
  </si>
  <si>
    <t>647-24-2647</t>
  </si>
  <si>
    <t xml:space="preserve">Production Specialist 1 -  Test Operator </t>
  </si>
  <si>
    <t>(C108251)</t>
  </si>
  <si>
    <t>P2672645</t>
  </si>
  <si>
    <t>Maria Chavez Orozco</t>
  </si>
  <si>
    <t>127-85-6481</t>
  </si>
  <si>
    <t>(C108239)</t>
  </si>
  <si>
    <t>Katherine Martinez</t>
  </si>
  <si>
    <t>612-68-2255</t>
  </si>
  <si>
    <t>(C108229</t>
  </si>
  <si>
    <t xml:space="preserve">P2687536 </t>
  </si>
  <si>
    <t>Derick F Mohrmann</t>
  </si>
  <si>
    <t>546-61-8232</t>
  </si>
  <si>
    <t>(C108243)</t>
  </si>
  <si>
    <t>FLX0320</t>
  </si>
  <si>
    <t>Osward Ntahomvukiye</t>
  </si>
  <si>
    <t>647-94-9194</t>
  </si>
  <si>
    <t>(C108246)</t>
  </si>
  <si>
    <t>P2689821</t>
  </si>
  <si>
    <t>FLX0345</t>
  </si>
  <si>
    <t>Abdihakim A Dagane</t>
  </si>
  <si>
    <t>C107922</t>
  </si>
  <si>
    <t>P2689818</t>
  </si>
  <si>
    <t>FLX0348</t>
  </si>
  <si>
    <t>Adam Adam</t>
  </si>
  <si>
    <t>C107931</t>
  </si>
  <si>
    <t>P2689813</t>
  </si>
  <si>
    <t>FLX0353</t>
  </si>
  <si>
    <t>Anabel Solorzano</t>
  </si>
  <si>
    <t>C107956</t>
  </si>
  <si>
    <t>P2689820</t>
  </si>
  <si>
    <t>FLX0346</t>
  </si>
  <si>
    <t>Angelica C Molina</t>
  </si>
  <si>
    <t>C107926</t>
  </si>
  <si>
    <t>P2689816</t>
  </si>
  <si>
    <t>FLX0350</t>
  </si>
  <si>
    <t>Beverly Duran</t>
  </si>
  <si>
    <t>(385) 405-0336</t>
  </si>
  <si>
    <t>C107934</t>
  </si>
  <si>
    <t>P2689804</t>
  </si>
  <si>
    <t>FLX0362</t>
  </si>
  <si>
    <t>Diego Ramos</t>
  </si>
  <si>
    <t>C107978</t>
  </si>
  <si>
    <t>P2689810</t>
  </si>
  <si>
    <t>FLX0356</t>
  </si>
  <si>
    <t>Domingo Astorga</t>
  </si>
  <si>
    <t>C107962</t>
  </si>
  <si>
    <t>P2689806</t>
  </si>
  <si>
    <t>FLX0360</t>
  </si>
  <si>
    <t>Fernando Cazeres</t>
  </si>
  <si>
    <t>(385) 205-2573</t>
  </si>
  <si>
    <t>C107974</t>
  </si>
  <si>
    <t>P2689805</t>
  </si>
  <si>
    <t>FLX0361</t>
  </si>
  <si>
    <t>Francisco Bravo</t>
  </si>
  <si>
    <t>385-457-0760</t>
  </si>
  <si>
    <t>C107977</t>
  </si>
  <si>
    <t>P2689802</t>
  </si>
  <si>
    <t>Hakim E Acuna</t>
  </si>
  <si>
    <t>(478) 804-2041</t>
  </si>
  <si>
    <t>C107920</t>
  </si>
  <si>
    <t>Haroldo Reyes</t>
  </si>
  <si>
    <t>C107960</t>
  </si>
  <si>
    <t>Josue B. Hernandez</t>
  </si>
  <si>
    <t>C107932</t>
  </si>
  <si>
    <t>P2689809</t>
  </si>
  <si>
    <t>FLX0357</t>
  </si>
  <si>
    <t>Kayla Alphios</t>
  </si>
  <si>
    <t>C107965</t>
  </si>
  <si>
    <t>P2689812</t>
  </si>
  <si>
    <t>FLX0354</t>
  </si>
  <si>
    <t>Lilia Salcedo</t>
  </si>
  <si>
    <t>(801) 243-9017</t>
  </si>
  <si>
    <t>C107959</t>
  </si>
  <si>
    <t>Michael Miller</t>
  </si>
  <si>
    <t>C107937</t>
  </si>
  <si>
    <t>FLX0359</t>
  </si>
  <si>
    <t>Mohamed Arbab</t>
  </si>
  <si>
    <t>C107972</t>
  </si>
  <si>
    <t>P2689803</t>
  </si>
  <si>
    <t>FLX0363</t>
  </si>
  <si>
    <t>Mohammed Yusf Chakan</t>
  </si>
  <si>
    <t>(385) 457-4450</t>
  </si>
  <si>
    <t>C107979</t>
  </si>
  <si>
    <t>P2689819</t>
  </si>
  <si>
    <t>FLX0347</t>
  </si>
  <si>
    <t>Sadam Neil</t>
  </si>
  <si>
    <t>C107927</t>
  </si>
  <si>
    <t>P2689808</t>
  </si>
  <si>
    <t>FLX0358</t>
  </si>
  <si>
    <t>Theyerton Willy</t>
  </si>
  <si>
    <t>C107971</t>
  </si>
  <si>
    <t>P2689815</t>
  </si>
  <si>
    <t>FLX0351</t>
  </si>
  <si>
    <t>Tresor Wachiba Kilomo</t>
  </si>
  <si>
    <t>C107935</t>
  </si>
  <si>
    <t>P2665111</t>
  </si>
  <si>
    <t>FLX0425</t>
  </si>
  <si>
    <t>Angelo Perez</t>
  </si>
  <si>
    <t>C108044</t>
  </si>
  <si>
    <t>Failed</t>
  </si>
  <si>
    <t>Pass</t>
  </si>
  <si>
    <t>P2687529</t>
  </si>
  <si>
    <t>FLX0423</t>
  </si>
  <si>
    <t>Anothay Rassavong</t>
  </si>
  <si>
    <t>C108038</t>
  </si>
  <si>
    <t>P5001547</t>
  </si>
  <si>
    <t>FLX0427</t>
  </si>
  <si>
    <t>Aristote Kabwe</t>
  </si>
  <si>
    <t xml:space="preserve">KG </t>
  </si>
  <si>
    <t>C108046</t>
  </si>
  <si>
    <t>P2659626</t>
  </si>
  <si>
    <t>FLX0428</t>
  </si>
  <si>
    <t>Asipau Talapa</t>
  </si>
  <si>
    <t>C108047</t>
  </si>
  <si>
    <t>P2689194</t>
  </si>
  <si>
    <t>FLX0253</t>
  </si>
  <si>
    <t>Bailey Maloney</t>
  </si>
  <si>
    <t>C107383</t>
  </si>
  <si>
    <t>P2689193</t>
  </si>
  <si>
    <t>FLX0254</t>
  </si>
  <si>
    <t>Connor Maloney</t>
  </si>
  <si>
    <t>C107384</t>
  </si>
  <si>
    <t>P2689210</t>
  </si>
  <si>
    <t>FLX0263</t>
  </si>
  <si>
    <t>Dulce Cortes</t>
  </si>
  <si>
    <t>(801) 648-8563</t>
  </si>
  <si>
    <t>C108025</t>
  </si>
  <si>
    <t>P2689209</t>
  </si>
  <si>
    <t>FLX0264</t>
  </si>
  <si>
    <t>Elizabeth Hughes</t>
  </si>
  <si>
    <t>C108028</t>
  </si>
  <si>
    <t>FLX0424</t>
  </si>
  <si>
    <t>Erick Lopez</t>
  </si>
  <si>
    <t>C108043</t>
  </si>
  <si>
    <t>NS</t>
  </si>
  <si>
    <t>P2687544</t>
  </si>
  <si>
    <t>FLX0421</t>
  </si>
  <si>
    <t>Euro G Ferrer Moronta</t>
  </si>
  <si>
    <t>C108033</t>
  </si>
  <si>
    <t>P2687188</t>
  </si>
  <si>
    <t>FLX0426</t>
  </si>
  <si>
    <t>Gray Hardinger</t>
  </si>
  <si>
    <t>C108045</t>
  </si>
  <si>
    <t>P2689189</t>
  </si>
  <si>
    <t>FLX0258</t>
  </si>
  <si>
    <t>Gregory E Ford</t>
  </si>
  <si>
    <t>C108023</t>
  </si>
  <si>
    <t>P2689197</t>
  </si>
  <si>
    <t>FLX0260</t>
  </si>
  <si>
    <t>Jacob Sanchez</t>
  </si>
  <si>
    <t>C108024</t>
  </si>
  <si>
    <t>P2658835</t>
  </si>
  <si>
    <t>FLX0429</t>
  </si>
  <si>
    <t>Lorenzo Ibarra</t>
  </si>
  <si>
    <t>C108049</t>
  </si>
  <si>
    <t>FLX0422</t>
  </si>
  <si>
    <t>Maria D Figeroa</t>
  </si>
  <si>
    <t>C108036</t>
  </si>
  <si>
    <t>reschedule</t>
  </si>
  <si>
    <t>P2689186</t>
  </si>
  <si>
    <t>FLX0250</t>
  </si>
  <si>
    <t>Maria G Cuellar</t>
  </si>
  <si>
    <t>C108021</t>
  </si>
  <si>
    <t>P2689195</t>
  </si>
  <si>
    <t>FLX0252</t>
  </si>
  <si>
    <t>Suvasa Asiasiga</t>
  </si>
  <si>
    <t>C108022</t>
  </si>
  <si>
    <t>P2689207</t>
  </si>
  <si>
    <t>FLX0266</t>
  </si>
  <si>
    <t>Yesenia Mendoza</t>
  </si>
  <si>
    <t>C108030</t>
  </si>
  <si>
    <t xml:space="preserve">Flex Manger Only </t>
  </si>
  <si>
    <t xml:space="preserve"> P2687192 </t>
  </si>
  <si>
    <t>Abner</t>
  </si>
  <si>
    <t>Herrera</t>
  </si>
  <si>
    <t>647-38-1775</t>
  </si>
  <si>
    <t>C107810</t>
  </si>
  <si>
    <t xml:space="preserve"> P2687479 </t>
  </si>
  <si>
    <t>Alejandro</t>
  </si>
  <si>
    <t>757-24-5907</t>
  </si>
  <si>
    <t>786-362-2620</t>
  </si>
  <si>
    <t>kg</t>
  </si>
  <si>
    <t>C107813</t>
  </si>
  <si>
    <t xml:space="preserve"> P2687186 </t>
  </si>
  <si>
    <t>Armando</t>
  </si>
  <si>
    <t>Fernandez</t>
  </si>
  <si>
    <t>720-47-1756</t>
  </si>
  <si>
    <t>C107817</t>
  </si>
  <si>
    <t>Crystal A</t>
  </si>
  <si>
    <t>Ortiz</t>
  </si>
  <si>
    <t>617-52-1124</t>
  </si>
  <si>
    <t>(951) 410-9974</t>
  </si>
  <si>
    <t>C107804</t>
  </si>
  <si>
    <t xml:space="preserve"> P2531911</t>
  </si>
  <si>
    <t>Desmond</t>
  </si>
  <si>
    <t>Marshburn</t>
  </si>
  <si>
    <t>149-60-9287</t>
  </si>
  <si>
    <t>C107752</t>
  </si>
  <si>
    <t xml:space="preserve"> P2687534 </t>
  </si>
  <si>
    <t>Devin</t>
  </si>
  <si>
    <t>Jacobs</t>
  </si>
  <si>
    <t>197-72-9926</t>
  </si>
  <si>
    <t xml:space="preserve"> 
161240181</t>
  </si>
  <si>
    <t>C107798</t>
  </si>
  <si>
    <t xml:space="preserve"> P2687539 </t>
  </si>
  <si>
    <t>Hamidullah</t>
  </si>
  <si>
    <t>Hashimi</t>
  </si>
  <si>
    <t>670-47-5729</t>
  </si>
  <si>
    <t>C107794</t>
  </si>
  <si>
    <t xml:space="preserve"> P2686853 </t>
  </si>
  <si>
    <t>Haris</t>
  </si>
  <si>
    <t>Bajrovic</t>
  </si>
  <si>
    <t>646-44-1892</t>
  </si>
  <si>
    <t>(385) 216-0441</t>
  </si>
  <si>
    <t>C107807</t>
  </si>
  <si>
    <t xml:space="preserve"> P2686849 </t>
  </si>
  <si>
    <t>James</t>
  </si>
  <si>
    <t>Nichols</t>
  </si>
  <si>
    <t>646-26-8810</t>
  </si>
  <si>
    <t>C107811</t>
  </si>
  <si>
    <t xml:space="preserve"> P2595320 </t>
  </si>
  <si>
    <t>Ortega</t>
  </si>
  <si>
    <t>616-04-8463</t>
  </si>
  <si>
    <t xml:space="preserve">
(385) 528-7870</t>
  </si>
  <si>
    <t>C107757</t>
  </si>
  <si>
    <t xml:space="preserve"> P2670573 </t>
  </si>
  <si>
    <t>Reyes</t>
  </si>
  <si>
    <t>617-09-1359</t>
  </si>
  <si>
    <t>(801) 931-8899</t>
  </si>
  <si>
    <t>C107821</t>
  </si>
  <si>
    <t xml:space="preserve"> P2687495 </t>
  </si>
  <si>
    <t>Katrina</t>
  </si>
  <si>
    <t>Oefinger</t>
  </si>
  <si>
    <t>532-33-7934</t>
  </si>
  <si>
    <t>(385) 560-9087</t>
  </si>
  <si>
    <t>C107753</t>
  </si>
  <si>
    <t xml:space="preserve"> P2657104 </t>
  </si>
  <si>
    <t>Luzmila</t>
  </si>
  <si>
    <t>Ballesteros</t>
  </si>
  <si>
    <t>646-68-1157</t>
  </si>
  <si>
    <t>(801) 259-5364</t>
  </si>
  <si>
    <t>C107809</t>
  </si>
  <si>
    <t xml:space="preserve"> P2670502 </t>
  </si>
  <si>
    <t>Martin</t>
  </si>
  <si>
    <t>Montenegro</t>
  </si>
  <si>
    <t>647-46-0798</t>
  </si>
  <si>
    <t>C107812</t>
  </si>
  <si>
    <t xml:space="preserve"> P2687531 </t>
  </si>
  <si>
    <t>Ofelia</t>
  </si>
  <si>
    <t>Heck</t>
  </si>
  <si>
    <t>518-59-1374</t>
  </si>
  <si>
    <t>(801) 512-9230</t>
  </si>
  <si>
    <t>C107800</t>
  </si>
  <si>
    <t xml:space="preserve"> P2686825 </t>
  </si>
  <si>
    <t>Suitupe</t>
  </si>
  <si>
    <t>Funefeaikelekolio</t>
  </si>
  <si>
    <t>575-95-0370</t>
  </si>
  <si>
    <t>C107796</t>
  </si>
  <si>
    <t xml:space="preserve"> P2670585 </t>
  </si>
  <si>
    <t>Thavone</t>
  </si>
  <si>
    <t>Navongsak</t>
  </si>
  <si>
    <t>(801) 680-7310</t>
  </si>
  <si>
    <t>C107819</t>
  </si>
  <si>
    <t xml:space="preserve"> P2686856 </t>
  </si>
  <si>
    <t>Viviana</t>
  </si>
  <si>
    <t>Priest</t>
  </si>
  <si>
    <t>519-39-3841</t>
  </si>
  <si>
    <t>(385) 282-9731</t>
  </si>
  <si>
    <t>C107787</t>
  </si>
  <si>
    <t xml:space="preserve"> P2670530 </t>
  </si>
  <si>
    <t>FLX0303</t>
  </si>
  <si>
    <t>Joshua</t>
  </si>
  <si>
    <t xml:space="preserve">Hamblin	</t>
  </si>
  <si>
    <t>529-49-6470</t>
  </si>
  <si>
    <t>(801) 970-0011</t>
  </si>
  <si>
    <t>C107758</t>
  </si>
  <si>
    <t xml:space="preserve"> P2672645 </t>
  </si>
  <si>
    <t>Kwizera</t>
  </si>
  <si>
    <t>Papy</t>
  </si>
  <si>
    <t>646-17-1757</t>
  </si>
  <si>
    <t>C107786</t>
  </si>
  <si>
    <t xml:space="preserve"> P2687532 </t>
  </si>
  <si>
    <t>Erik Lira</t>
  </si>
  <si>
    <t>C107789</t>
  </si>
  <si>
    <t>No Show</t>
  </si>
  <si>
    <t xml:space="preserve"> P2687470 </t>
  </si>
  <si>
    <t>Johnny Hackford</t>
  </si>
  <si>
    <t>C107815</t>
  </si>
  <si>
    <t xml:space="preserve"> P2687536 </t>
  </si>
  <si>
    <t>Mohammad Yusuf Chakan</t>
  </si>
  <si>
    <t>C107806</t>
  </si>
  <si>
    <t>P-#</t>
  </si>
  <si>
    <t>C-Code 2</t>
  </si>
  <si>
    <t>salt lake o</t>
  </si>
  <si>
    <t>P2689208</t>
  </si>
  <si>
    <t>Dennis</t>
  </si>
  <si>
    <t>Landeros</t>
  </si>
  <si>
    <t>613-51-9648</t>
  </si>
  <si>
    <t>C107674</t>
  </si>
  <si>
    <t>Sebastian</t>
  </si>
  <si>
    <t>Gonzalez</t>
  </si>
  <si>
    <t>C107677</t>
  </si>
  <si>
    <t>FLX0267</t>
  </si>
  <si>
    <t>P2689206</t>
  </si>
  <si>
    <t>Lance</t>
  </si>
  <si>
    <t>Kidrick</t>
  </si>
  <si>
    <t>529-47-5656</t>
  </si>
  <si>
    <t xml:space="preserve"> 
125761334</t>
  </si>
  <si>
    <t>Email Only</t>
  </si>
  <si>
    <t>C107678</t>
  </si>
  <si>
    <t>Sean</t>
  </si>
  <si>
    <t>Schwenke</t>
  </si>
  <si>
    <t>(385) 299-0241</t>
  </si>
  <si>
    <t>C107679</t>
  </si>
  <si>
    <t>P2689204</t>
  </si>
  <si>
    <t>Timothy</t>
  </si>
  <si>
    <t>Alires</t>
  </si>
  <si>
    <t>647-74-4286</t>
  </si>
  <si>
    <t>C107680</t>
  </si>
  <si>
    <t>P2689203</t>
  </si>
  <si>
    <t>Brian</t>
  </si>
  <si>
    <t>Ayala</t>
  </si>
  <si>
    <t>646-62-4405</t>
  </si>
  <si>
    <t>C107681</t>
  </si>
  <si>
    <t>P2689202</t>
  </si>
  <si>
    <t>Contreras</t>
  </si>
  <si>
    <t>616-41-4446</t>
  </si>
  <si>
    <t>C107682</t>
  </si>
  <si>
    <t>P2689201</t>
  </si>
  <si>
    <t>Kevin</t>
  </si>
  <si>
    <t>732-83-6846</t>
  </si>
  <si>
    <t>C107683</t>
  </si>
  <si>
    <t>P2689200</t>
  </si>
  <si>
    <t>Johnathon</t>
  </si>
  <si>
    <t>646-70-5839</t>
  </si>
  <si>
    <t xml:space="preserve"> 
177942894</t>
  </si>
  <si>
    <t>C107684</t>
  </si>
  <si>
    <t>P2689212</t>
  </si>
  <si>
    <t>Christian</t>
  </si>
  <si>
    <t>Pimentel</t>
  </si>
  <si>
    <t>252-97-1903</t>
  </si>
  <si>
    <t>C107685</t>
  </si>
  <si>
    <t>P2689211</t>
  </si>
  <si>
    <t>Kyle</t>
  </si>
  <si>
    <t>King</t>
  </si>
  <si>
    <t>528-73-7316</t>
  </si>
  <si>
    <t>C107686</t>
  </si>
  <si>
    <t>Drug screen</t>
  </si>
  <si>
    <t>P2689187</t>
  </si>
  <si>
    <t>FLX0249</t>
  </si>
  <si>
    <t>Adner Solis</t>
  </si>
  <si>
    <t>605-42-3537</t>
  </si>
  <si>
    <t>C107379</t>
  </si>
  <si>
    <t xml:space="preserve">P2687500 </t>
  </si>
  <si>
    <t>Edinson R Stuard Ocana (1162312)</t>
  </si>
  <si>
    <t>Adrian Cordero Sanchez</t>
  </si>
  <si>
    <t>768-78-3729</t>
  </si>
  <si>
    <t>C107363</t>
  </si>
  <si>
    <t>P2689198</t>
  </si>
  <si>
    <t>FLX0259</t>
  </si>
  <si>
    <t>Aki Clement</t>
  </si>
  <si>
    <t>751-07-8638</t>
  </si>
  <si>
    <t>385 564 3688</t>
  </si>
  <si>
    <t>C107389</t>
  </si>
  <si>
    <t>P2689190</t>
  </si>
  <si>
    <t>FLX0257</t>
  </si>
  <si>
    <t xml:space="preserve">Alejandra Ulloa </t>
  </si>
  <si>
    <t>606-04-0395</t>
  </si>
  <si>
    <t>(385) 444-5781</t>
  </si>
  <si>
    <t>C107387</t>
  </si>
  <si>
    <t>P2689178</t>
  </si>
  <si>
    <t>Amanda Steve</t>
  </si>
  <si>
    <t>647-26-5983</t>
  </si>
  <si>
    <t>(385) 414-1491</t>
  </si>
  <si>
    <t>C107370</t>
  </si>
  <si>
    <t>P2670501</t>
  </si>
  <si>
    <t>FLX0238</t>
  </si>
  <si>
    <t>Ana Cervantes</t>
  </si>
  <si>
    <t>602-23-3220</t>
  </si>
  <si>
    <t>(801) 502-8571</t>
  </si>
  <si>
    <t>C107367</t>
  </si>
  <si>
    <t>Andrew Castaneda</t>
  </si>
  <si>
    <t>(385) 282-9533</t>
  </si>
  <si>
    <t>C107393</t>
  </si>
  <si>
    <t>FLX0237</t>
  </si>
  <si>
    <t>Ashly B Perez</t>
  </si>
  <si>
    <t>720-65-4394</t>
  </si>
  <si>
    <t>801-900-7763</t>
  </si>
  <si>
    <t>C107366</t>
  </si>
  <si>
    <t>P2689179</t>
  </si>
  <si>
    <t>FLX0244</t>
  </si>
  <si>
    <t>Benjamin T Ama</t>
  </si>
  <si>
    <t>545-89-6695</t>
  </si>
  <si>
    <t>772 834 1114</t>
  </si>
  <si>
    <t>C107369</t>
  </si>
  <si>
    <t>P2689177</t>
  </si>
  <si>
    <t>FLX0246</t>
  </si>
  <si>
    <t>Charles Tucker</t>
  </si>
  <si>
    <t>647-44-3856</t>
  </si>
  <si>
    <t>(801) 455-3988</t>
  </si>
  <si>
    <t>C107371</t>
  </si>
  <si>
    <t>P2689192</t>
  </si>
  <si>
    <t>FLX0255</t>
  </si>
  <si>
    <t>Chris Muschek</t>
  </si>
  <si>
    <t>529-99-3531</t>
  </si>
  <si>
    <t>385 418-6404</t>
  </si>
  <si>
    <t>C107385</t>
  </si>
  <si>
    <t>Gloria Kemigisa</t>
  </si>
  <si>
    <t>079-37-9343</t>
  </si>
  <si>
    <t>801 910 3090</t>
  </si>
  <si>
    <t>C107365</t>
  </si>
  <si>
    <t>P2687504</t>
  </si>
  <si>
    <t>Guadalupe Aviles</t>
  </si>
  <si>
    <t>357-96-6441</t>
  </si>
  <si>
    <t>(940) 923-3114</t>
  </si>
  <si>
    <t>C107364</t>
  </si>
  <si>
    <t>P2689191</t>
  </si>
  <si>
    <t>FLX0256</t>
  </si>
  <si>
    <t>Hadia Hein</t>
  </si>
  <si>
    <t>544-59-1302</t>
  </si>
  <si>
    <t>505 309-1417</t>
  </si>
  <si>
    <t>C107386</t>
  </si>
  <si>
    <t>Herbert Filiga</t>
  </si>
  <si>
    <t>C107394</t>
  </si>
  <si>
    <t>P2689199</t>
  </si>
  <si>
    <t>FLX0262</t>
  </si>
  <si>
    <t>Isaac Nikiza</t>
  </si>
  <si>
    <t>646-17-3166</t>
  </si>
  <si>
    <t>C107373</t>
  </si>
  <si>
    <t>P2689182</t>
  </si>
  <si>
    <t>FLX0241</t>
  </si>
  <si>
    <t>Isandro Orozco</t>
  </si>
  <si>
    <t>606-51-3105</t>
  </si>
  <si>
    <t>(831) 740-2102</t>
  </si>
  <si>
    <t>C107376</t>
  </si>
  <si>
    <t>P2689181</t>
  </si>
  <si>
    <t>FLX0242</t>
  </si>
  <si>
    <t>Jordan Housekeeper</t>
  </si>
  <si>
    <t>647-52-2975</t>
  </si>
  <si>
    <t xml:space="preserve">
(801) 657-6368</t>
  </si>
  <si>
    <t>C107377</t>
  </si>
  <si>
    <t>P2689180</t>
  </si>
  <si>
    <t>FLX0243</t>
  </si>
  <si>
    <t>Jose G Parra</t>
  </si>
  <si>
    <t>276-83-6079</t>
  </si>
  <si>
    <t xml:space="preserve">
3852668923</t>
  </si>
  <si>
    <t>C107368</t>
  </si>
  <si>
    <t>Maria Gomez</t>
  </si>
  <si>
    <t>194-23-2063</t>
  </si>
  <si>
    <t>(801) 600-5744</t>
  </si>
  <si>
    <t>C107380</t>
  </si>
  <si>
    <t>P2689185</t>
  </si>
  <si>
    <t>FLX0251</t>
  </si>
  <si>
    <t>Marisol Camarillo</t>
  </si>
  <si>
    <t>301-85-3610</t>
  </si>
  <si>
    <t xml:space="preserve">
(831) 406-4864</t>
  </si>
  <si>
    <t>C107381</t>
  </si>
  <si>
    <t>P2689183</t>
  </si>
  <si>
    <t>FLX0240</t>
  </si>
  <si>
    <t>Myancy Peter</t>
  </si>
  <si>
    <t>586-11-3098</t>
  </si>
  <si>
    <t>  
177885659</t>
  </si>
  <si>
    <t>C107375</t>
  </si>
  <si>
    <t xml:space="preserve"> P2687508 </t>
  </si>
  <si>
    <t>FLX0233</t>
  </si>
  <si>
    <t>Nestor L Orozco</t>
  </si>
  <si>
    <t xml:space="preserve">
3852496735</t>
  </si>
  <si>
    <t>C107362</t>
  </si>
  <si>
    <t>Talina Castro</t>
  </si>
  <si>
    <t xml:space="preserve"> 
177624496</t>
  </si>
  <si>
    <t>C107388</t>
  </si>
  <si>
    <t>P2689196</t>
  </si>
  <si>
    <t>FLX0261</t>
  </si>
  <si>
    <t>Randy Hernandez</t>
  </si>
  <si>
    <t>755-11-4831</t>
  </si>
  <si>
    <t>(385) 463-4803</t>
  </si>
  <si>
    <t>C107392</t>
  </si>
  <si>
    <t>Richard Salas</t>
  </si>
  <si>
    <t>822-91-1886</t>
  </si>
  <si>
    <t>C107390</t>
  </si>
  <si>
    <t>P2689188</t>
  </si>
  <si>
    <t>FLX0248</t>
  </si>
  <si>
    <t>Roberto Montelongo</t>
  </si>
  <si>
    <t>646-20-9487</t>
  </si>
  <si>
    <t>385 867 8760</t>
  </si>
  <si>
    <t>C107378</t>
  </si>
  <si>
    <t>Saddie Vigil</t>
  </si>
  <si>
    <t>647-44-6111</t>
  </si>
  <si>
    <t>C107382</t>
  </si>
  <si>
    <t>P2689176</t>
  </si>
  <si>
    <t>FLX0247</t>
  </si>
  <si>
    <t>Susan Perez</t>
  </si>
  <si>
    <t>768-38-2177</t>
  </si>
  <si>
    <t>531 272 9025</t>
  </si>
  <si>
    <t>C107372</t>
  </si>
  <si>
    <t>P2689184</t>
  </si>
  <si>
    <t>FLX0239</t>
  </si>
  <si>
    <t>Van Jackson</t>
  </si>
  <si>
    <t>625-17-5061</t>
  </si>
  <si>
    <t>C107374</t>
  </si>
  <si>
    <t>P2538675</t>
  </si>
  <si>
    <t>Lacee Rendon</t>
  </si>
  <si>
    <t xml:space="preserve"> A Shift: Salt Lake City - Q - 600am-600pm </t>
  </si>
  <si>
    <t>C106923</t>
  </si>
  <si>
    <t>Not Complete</t>
  </si>
  <si>
    <t>P253879</t>
  </si>
  <si>
    <t>Zakgary B Smallwood</t>
  </si>
  <si>
    <t xml:space="preserve"> B Shift:  Salt Lake City - P - 600pm-600a </t>
  </si>
  <si>
    <t>C107016</t>
  </si>
  <si>
    <t>P2672678</t>
  </si>
  <si>
    <t>FLX0140</t>
  </si>
  <si>
    <t>Kelsy J Sanabria</t>
  </si>
  <si>
    <t xml:space="preserve"> A Shift: Salt Lake City - Q - 600am-600pm</t>
  </si>
  <si>
    <t>C106853</t>
  </si>
  <si>
    <t>FLX0122</t>
  </si>
  <si>
    <t xml:space="preserve"> B Shift:  Salt Lake City - P - 600pm-</t>
  </si>
  <si>
    <t>C106517</t>
  </si>
  <si>
    <t>Showed - got stuck at gate - left</t>
  </si>
  <si>
    <t>Sarah Uptain</t>
  </si>
  <si>
    <t>529-59-0862</t>
  </si>
  <si>
    <t>C106518</t>
  </si>
  <si>
    <t>Karenn Teran</t>
  </si>
  <si>
    <t>669-55-3732</t>
  </si>
  <si>
    <t>C106519</t>
  </si>
  <si>
    <t>Req Number</t>
  </si>
  <si>
    <t>Replacing</t>
  </si>
  <si>
    <t>Hours</t>
  </si>
  <si>
    <t>Cost Center</t>
  </si>
  <si>
    <t>Customer Code</t>
  </si>
  <si>
    <t>Qualifications</t>
  </si>
  <si>
    <t>Flex Comments</t>
  </si>
  <si>
    <t>Agency</t>
  </si>
  <si>
    <t>Candidate Name</t>
  </si>
  <si>
    <t>BOLD ID</t>
  </si>
  <si>
    <t>Phone Number</t>
  </si>
  <si>
    <t>Comments</t>
  </si>
  <si>
    <t>Status Summary</t>
  </si>
  <si>
    <t xml:space="preserve">P2687178 </t>
  </si>
  <si>
    <t xml:space="preserve"> C Shift</t>
  </si>
  <si>
    <t xml:space="preserve">  Salt Lake City - O - 600am-600pm Rotating Sun,Mon,Thurs, Fri/Tues,Wed,Sat</t>
  </si>
  <si>
    <t>SLC 84117</t>
  </si>
  <si>
    <t>Date on Box: 03/05 Start Date: 03/10</t>
  </si>
  <si>
    <t>Start Date: 03/10/2025</t>
  </si>
  <si>
    <t>YES</t>
  </si>
  <si>
    <t>Start Date Established</t>
  </si>
  <si>
    <t>Adrian Baker</t>
  </si>
  <si>
    <t>646-52-6831</t>
  </si>
  <si>
    <t>C106298</t>
  </si>
  <si>
    <t>Position under Danilo Alves, move to supervisor indicated</t>
  </si>
  <si>
    <t>Open</t>
  </si>
  <si>
    <t xml:space="preserve">P2687517 </t>
  </si>
  <si>
    <t xml:space="preserve"> D Shift</t>
  </si>
  <si>
    <t xml:space="preserve"> Salt Lake City - N - 600pm-600a Rotating Sun,Mon,Thurs, Fri/Tues,Wed,Sat (15% Diff)</t>
  </si>
  <si>
    <t>Agau Dut Kuek</t>
  </si>
  <si>
    <t>749-57-9233</t>
  </si>
  <si>
    <t>C106308</t>
  </si>
  <si>
    <t>Position under Edwin, move to supervisor indicated</t>
  </si>
  <si>
    <t>P2687534</t>
  </si>
  <si>
    <t>Albert Haungatau</t>
  </si>
  <si>
    <t>557-65-8270</t>
  </si>
  <si>
    <t>C106307</t>
  </si>
  <si>
    <t>FLX0113</t>
  </si>
  <si>
    <t>P2687205</t>
  </si>
  <si>
    <t>Alejandro A. Santana</t>
  </si>
  <si>
    <t>100-55-4517</t>
  </si>
  <si>
    <t>C106283</t>
  </si>
  <si>
    <t>FLX0108</t>
  </si>
  <si>
    <t>P2687210</t>
  </si>
  <si>
    <t>Alex Silotti</t>
  </si>
  <si>
    <t>341-84-3483</t>
  </si>
  <si>
    <t>C106295</t>
  </si>
  <si>
    <t>FLX0056</t>
  </si>
  <si>
    <t>P2687536</t>
  </si>
  <si>
    <t>Alexander Richardson</t>
  </si>
  <si>
    <t>647-58-3601</t>
  </si>
  <si>
    <t>C106303</t>
  </si>
  <si>
    <t>P2687543</t>
  </si>
  <si>
    <t>Andrea G Marin</t>
  </si>
  <si>
    <t>211-25-8355</t>
  </si>
  <si>
    <t>C106289</t>
  </si>
  <si>
    <t>P2687505</t>
  </si>
  <si>
    <t xml:space="preserve"> B Shift</t>
  </si>
  <si>
    <t xml:space="preserve">  Salt Lake City - P - 600pm-600a Rotating Tues,Wed,Sat/Sun,Mon,Thurs,Fri (15% Diff)</t>
  </si>
  <si>
    <t>Date on Box: 03/04 Start Date: 03/10</t>
  </si>
  <si>
    <t>Anica Segura</t>
  </si>
  <si>
    <t>647-54-7605</t>
  </si>
  <si>
    <t>C106263</t>
  </si>
  <si>
    <t>Position under Frederico, move to supervisor indicated</t>
  </si>
  <si>
    <t>P2687525</t>
  </si>
  <si>
    <t>Ayla Rodriguez</t>
  </si>
  <si>
    <t>445-02-9095</t>
  </si>
  <si>
    <t>C106321</t>
  </si>
  <si>
    <t>FLX0041</t>
  </si>
  <si>
    <t>P2687491</t>
  </si>
  <si>
    <t>Benjamin Merrell</t>
  </si>
  <si>
    <t>528-87-8518</t>
  </si>
  <si>
    <t>C106277</t>
  </si>
  <si>
    <t>FLX0109</t>
  </si>
  <si>
    <t>P2687209</t>
  </si>
  <si>
    <t>Bran Johnson</t>
  </si>
  <si>
    <t>575-91-3194</t>
  </si>
  <si>
    <t>C106292</t>
  </si>
  <si>
    <t>FLX0045</t>
  </si>
  <si>
    <t>P2687547</t>
  </si>
  <si>
    <t>Brianda Herrera</t>
  </si>
  <si>
    <t>646-82-4312</t>
  </si>
  <si>
    <t>C106282</t>
  </si>
  <si>
    <t>P2687524</t>
  </si>
  <si>
    <t>Chantal Setik</t>
  </si>
  <si>
    <t>680-17-8165</t>
  </si>
  <si>
    <t>C106318</t>
  </si>
  <si>
    <t>FLX0052</t>
  </si>
  <si>
    <t>P2687540</t>
  </si>
  <si>
    <t>Daisha Chacon</t>
  </si>
  <si>
    <t>646-80-5065</t>
  </si>
  <si>
    <t>C106294</t>
  </si>
  <si>
    <t>FLX0046</t>
  </si>
  <si>
    <t>P2687546</t>
  </si>
  <si>
    <t>Diana Caro Gutierrez</t>
  </si>
  <si>
    <t>196-83-8976</t>
  </si>
  <si>
    <t>C106284</t>
  </si>
  <si>
    <t>FLX0112</t>
  </si>
  <si>
    <t>P2687206</t>
  </si>
  <si>
    <t>Dorcas Soli</t>
  </si>
  <si>
    <t>575-97-7428</t>
  </si>
  <si>
    <t>C106285</t>
  </si>
  <si>
    <t>P2687531</t>
  </si>
  <si>
    <t>Dylan D Robles</t>
  </si>
  <si>
    <t>597-74-2007</t>
  </si>
  <si>
    <t>C106313</t>
  </si>
  <si>
    <t>P2687509</t>
  </si>
  <si>
    <t>Efotikoula Vaenuku</t>
  </si>
  <si>
    <t>646-84-8481</t>
  </si>
  <si>
    <t>C106259</t>
  </si>
  <si>
    <t>FLX0055</t>
  </si>
  <si>
    <t>P2687537</t>
  </si>
  <si>
    <t>Eric Arzola-Saldivar</t>
  </si>
  <si>
    <t>602-54-4078</t>
  </si>
  <si>
    <t>C106300</t>
  </si>
  <si>
    <t>P2687545</t>
  </si>
  <si>
    <t>Erika Lopez Velasquez</t>
  </si>
  <si>
    <t>747-52-5209</t>
  </si>
  <si>
    <t>C106286</t>
  </si>
  <si>
    <t>P2687500</t>
  </si>
  <si>
    <t>Faafua Asiata</t>
  </si>
  <si>
    <t>575-37-2133</t>
  </si>
  <si>
    <t>C106268</t>
  </si>
  <si>
    <t>P2687503</t>
  </si>
  <si>
    <t>Fahd El Gatrif</t>
  </si>
  <si>
    <t>191-15-7660</t>
  </si>
  <si>
    <t>C106265</t>
  </si>
  <si>
    <t>FLX0054</t>
  </si>
  <si>
    <t>Felipe Se Souza Azevedo</t>
  </si>
  <si>
    <t>485-53-2719</t>
  </si>
  <si>
    <t>C106299</t>
  </si>
  <si>
    <t>FLX0062</t>
  </si>
  <si>
    <t>P2687530</t>
  </si>
  <si>
    <t>Gabriel Mouca De Oliveira</t>
  </si>
  <si>
    <t>470-79-3894</t>
  </si>
  <si>
    <t>C106315</t>
  </si>
  <si>
    <t>P2687533</t>
  </si>
  <si>
    <t>Gabriel Villastrigo</t>
  </si>
  <si>
    <t>646-86-5433</t>
  </si>
  <si>
    <t>C106309</t>
  </si>
  <si>
    <t xml:space="preserve">P2687514 </t>
  </si>
  <si>
    <t>Gajaak Gatluak</t>
  </si>
  <si>
    <t>506-43-6436</t>
  </si>
  <si>
    <t>C106302</t>
  </si>
  <si>
    <t>FLX0053</t>
  </si>
  <si>
    <t>P2687539</t>
  </si>
  <si>
    <t>Genesis K. Romero Montilla</t>
  </si>
  <si>
    <t>322-21-7098</t>
  </si>
  <si>
    <t>C106297</t>
  </si>
  <si>
    <t>P2687498</t>
  </si>
  <si>
    <t>Haniteli Latu</t>
  </si>
  <si>
    <t>647-50-8712</t>
  </si>
  <si>
    <t>C106270</t>
  </si>
  <si>
    <t>FLX0110</t>
  </si>
  <si>
    <t>P2687208</t>
  </si>
  <si>
    <t>Irvin R Cruz</t>
  </si>
  <si>
    <t>323-35-2564</t>
  </si>
  <si>
    <t>C106290</t>
  </si>
  <si>
    <t>P2687518</t>
  </si>
  <si>
    <t>Ivana Alvarez</t>
  </si>
  <si>
    <t>639-23-9063</t>
  </si>
  <si>
    <t>C106310</t>
  </si>
  <si>
    <t>FLX0065</t>
  </si>
  <si>
    <t>P2687527</t>
  </si>
  <si>
    <t>James Caulkins</t>
  </si>
  <si>
    <t>336-76-2951</t>
  </si>
  <si>
    <t>C106320</t>
  </si>
  <si>
    <t>P2687515</t>
  </si>
  <si>
    <t>Jaquelin F Romero</t>
  </si>
  <si>
    <t>709-33-5057</t>
  </si>
  <si>
    <t>C106304</t>
  </si>
  <si>
    <t>P2687506</t>
  </si>
  <si>
    <t>Joseline Nijimbere</t>
  </si>
  <si>
    <t>647-94-9181</t>
  </si>
  <si>
    <t>C106262</t>
  </si>
  <si>
    <t>P2687502</t>
  </si>
  <si>
    <t>Joshua Tecalco Rodriguez</t>
  </si>
  <si>
    <t>647-88-1704</t>
  </si>
  <si>
    <t>C106266</t>
  </si>
  <si>
    <t>FLX0042</t>
  </si>
  <si>
    <t>P2687490</t>
  </si>
  <si>
    <t>613-29-2013</t>
  </si>
  <si>
    <t>C106278</t>
  </si>
  <si>
    <t>P2687513</t>
  </si>
  <si>
    <t>Juan Escalona</t>
  </si>
  <si>
    <t>865-70-2143</t>
  </si>
  <si>
    <t>C106301</t>
  </si>
  <si>
    <t>FLX0063</t>
  </si>
  <si>
    <t>Juan J Armenta</t>
  </si>
  <si>
    <t>059-55-6911</t>
  </si>
  <si>
    <t>C106317</t>
  </si>
  <si>
    <t xml:space="preserve">P2687544 </t>
  </si>
  <si>
    <t>Julia K Duffy</t>
  </si>
  <si>
    <t>577-87-2550</t>
  </si>
  <si>
    <t>C106287</t>
  </si>
  <si>
    <t>P2687542</t>
  </si>
  <si>
    <t>Juste Diandje</t>
  </si>
  <si>
    <t>646-08-9683</t>
  </si>
  <si>
    <t>C106291</t>
  </si>
  <si>
    <t>P2687497</t>
  </si>
  <si>
    <t>Justin Scivally</t>
  </si>
  <si>
    <t>529-91-6132</t>
  </si>
  <si>
    <t>C106271</t>
  </si>
  <si>
    <t>P2687526</t>
  </si>
  <si>
    <t>Kevin Din</t>
  </si>
  <si>
    <t>C106322</t>
  </si>
  <si>
    <t>Lesieli Vaenuku</t>
  </si>
  <si>
    <t>646-34-3000</t>
  </si>
  <si>
    <t>C106316</t>
  </si>
  <si>
    <t>P2687541</t>
  </si>
  <si>
    <t>Lorin Chesley</t>
  </si>
  <si>
    <t>522-39-7522</t>
  </si>
  <si>
    <t>C106293</t>
  </si>
  <si>
    <t>FLX0115</t>
  </si>
  <si>
    <t>Mario Mota Amaya</t>
  </si>
  <si>
    <t>765-28-7848</t>
  </si>
  <si>
    <t>C106288</t>
  </si>
  <si>
    <t>P2687501</t>
  </si>
  <si>
    <t>Marshall Turner</t>
  </si>
  <si>
    <t>231-65-5085</t>
  </si>
  <si>
    <t>C106267</t>
  </si>
  <si>
    <t>FLX0043</t>
  </si>
  <si>
    <t>Matthew Molina</t>
  </si>
  <si>
    <t>612-76-5114</t>
  </si>
  <si>
    <t>C106279</t>
  </si>
  <si>
    <t>P2687496</t>
  </si>
  <si>
    <t>Muhamed M Dahir</t>
  </si>
  <si>
    <t>612-86-2072</t>
  </si>
  <si>
    <t>C106272</t>
  </si>
  <si>
    <t>FLX0072</t>
  </si>
  <si>
    <t xml:space="preserve">P2687520 </t>
  </si>
  <si>
    <t>Muvumbi Sunburn Kabox</t>
  </si>
  <si>
    <t>673-96-3254</t>
  </si>
  <si>
    <t>C106314</t>
  </si>
  <si>
    <t>FLX0044</t>
  </si>
  <si>
    <t>P2687488</t>
  </si>
  <si>
    <t>Naylor Santiago</t>
  </si>
  <si>
    <t>610-06-7535</t>
  </si>
  <si>
    <t>C106280</t>
  </si>
  <si>
    <t>P2687516</t>
  </si>
  <si>
    <t>Onuer Gatluak</t>
  </si>
  <si>
    <t>647-48-8905</t>
  </si>
  <si>
    <t>C106306</t>
  </si>
  <si>
    <t>FLX0064</t>
  </si>
  <si>
    <t>P2687528</t>
  </si>
  <si>
    <t>Owen D Lister</t>
  </si>
  <si>
    <t>559-08-5210</t>
  </si>
  <si>
    <t>C106319</t>
  </si>
  <si>
    <t>FLX0114</t>
  </si>
  <si>
    <t>P2687204</t>
  </si>
  <si>
    <t>Ricardo Sanchez</t>
  </si>
  <si>
    <t>625-51-3815</t>
  </si>
  <si>
    <t>C106281</t>
  </si>
  <si>
    <t>Ruot Gai</t>
  </si>
  <si>
    <t>646-42-2876</t>
  </si>
  <si>
    <t>C106264</t>
  </si>
  <si>
    <t>FLX0040</t>
  </si>
  <si>
    <t>P2687492</t>
  </si>
  <si>
    <t>Samson M Tiatia</t>
  </si>
  <si>
    <t>646-62-7752</t>
  </si>
  <si>
    <t>C106276</t>
  </si>
  <si>
    <t>FLX0039</t>
  </si>
  <si>
    <t>P2687493</t>
  </si>
  <si>
    <t>Samuel Tiatia</t>
  </si>
  <si>
    <t>646-62-9011</t>
  </si>
  <si>
    <t>C106275</t>
  </si>
  <si>
    <t>P2687211</t>
  </si>
  <si>
    <t>Sarah L Conteh</t>
  </si>
  <si>
    <t>061-55-3112</t>
  </si>
  <si>
    <t>C106296</t>
  </si>
  <si>
    <t>P2687499</t>
  </si>
  <si>
    <t>Sergio Montejano</t>
  </si>
  <si>
    <t>646-68-0883</t>
  </si>
  <si>
    <t>C106269</t>
  </si>
  <si>
    <t>P2687494</t>
  </si>
  <si>
    <t>Skyler H. Mason</t>
  </si>
  <si>
    <t>586-43-0472</t>
  </si>
  <si>
    <t>C106274</t>
  </si>
  <si>
    <t>P2687532</t>
  </si>
  <si>
    <t>Sonny Gonzales</t>
  </si>
  <si>
    <t>528-31-3644</t>
  </si>
  <si>
    <t>C106311</t>
  </si>
  <si>
    <t>P2687495</t>
  </si>
  <si>
    <t xml:space="preserve">Temaletimanakovimomoho Pupunu </t>
  </si>
  <si>
    <t>646-80-3431</t>
  </si>
  <si>
    <t>C106273</t>
  </si>
  <si>
    <t>P2687507</t>
  </si>
  <si>
    <t>Ty Glover</t>
  </si>
  <si>
    <t>646-44-1709</t>
  </si>
  <si>
    <t>C106261</t>
  </si>
  <si>
    <t xml:space="preserve">P2687519 </t>
  </si>
  <si>
    <t>Umar Sheekh Usmaan</t>
  </si>
  <si>
    <t>834-47-0036</t>
  </si>
  <si>
    <t>C106312</t>
  </si>
  <si>
    <t>P2687508</t>
  </si>
  <si>
    <t>Vinnia Kom</t>
  </si>
  <si>
    <t>586-57-5703</t>
  </si>
  <si>
    <t>C106260</t>
  </si>
  <si>
    <t>P2687535</t>
  </si>
  <si>
    <t>Walter Salazar</t>
  </si>
  <si>
    <t>210-13-3606</t>
  </si>
  <si>
    <t>C106305</t>
  </si>
  <si>
    <t xml:space="preserve">P2687510 </t>
  </si>
  <si>
    <t>Yeri Palma</t>
  </si>
  <si>
    <t>851-14-3536</t>
  </si>
  <si>
    <t>C106258</t>
  </si>
  <si>
    <t xml:space="preserve">BG Audit </t>
  </si>
  <si>
    <t>I-9 Doc</t>
  </si>
  <si>
    <t>E-verify</t>
  </si>
  <si>
    <t>Drug Screen</t>
  </si>
  <si>
    <t>P Number</t>
  </si>
  <si>
    <t>Start Date</t>
  </si>
  <si>
    <t xml:space="preserve">C-Code </t>
  </si>
  <si>
    <t>FLX0967</t>
  </si>
  <si>
    <t>P2670483</t>
  </si>
  <si>
    <t>WJ-KG</t>
  </si>
  <si>
    <t>Angelica Martinez</t>
  </si>
  <si>
    <t xml:space="preserve"> 03/07/2025</t>
  </si>
  <si>
    <t>C106164</t>
  </si>
  <si>
    <t>P2670533</t>
  </si>
  <si>
    <t>NSL-GKW</t>
  </si>
  <si>
    <t>California Faumuina</t>
  </si>
  <si>
    <t>C106171</t>
  </si>
  <si>
    <t>Zee Fruechting</t>
  </si>
  <si>
    <t>P2686860</t>
  </si>
  <si>
    <t>WVC-MH</t>
  </si>
  <si>
    <t>Cinthya Posada</t>
  </si>
  <si>
    <t>C106157</t>
  </si>
  <si>
    <t>FLX0964</t>
  </si>
  <si>
    <t xml:space="preserve">P2686850 </t>
  </si>
  <si>
    <t>Desny Puga</t>
  </si>
  <si>
    <t>C106162</t>
  </si>
  <si>
    <t>P5001509</t>
  </si>
  <si>
    <t>WVC-WS</t>
  </si>
  <si>
    <t>Gladys Castanon</t>
  </si>
  <si>
    <t>C106169</t>
  </si>
  <si>
    <t>P2670012</t>
  </si>
  <si>
    <t>Jacob Saili</t>
  </si>
  <si>
    <t>C106173</t>
  </si>
  <si>
    <t>Braulio Antonio Querales</t>
  </si>
  <si>
    <t>P2511736</t>
  </si>
  <si>
    <t>Jonah Saili</t>
  </si>
  <si>
    <t>C106174</t>
  </si>
  <si>
    <t>FLX0962</t>
  </si>
  <si>
    <t>P2686852</t>
  </si>
  <si>
    <t>NSL-AM</t>
  </si>
  <si>
    <t>Juan J Molina</t>
  </si>
  <si>
    <t>C106160</t>
  </si>
  <si>
    <t>FLX0937</t>
  </si>
  <si>
    <t>Christopher Villanueva</t>
  </si>
  <si>
    <t>P2686833</t>
  </si>
  <si>
    <t>Inventory Control</t>
  </si>
  <si>
    <t>Kendell J Duran</t>
  </si>
  <si>
    <t>C106175</t>
  </si>
  <si>
    <t xml:space="preserve">Braulio Antonio Querales </t>
  </si>
  <si>
    <t>P2654927</t>
  </si>
  <si>
    <t>WVC-AR</t>
  </si>
  <si>
    <t>Limihai K Hifo</t>
  </si>
  <si>
    <t>C106172</t>
  </si>
  <si>
    <t>P5001536</t>
  </si>
  <si>
    <t>Linda O Valdez</t>
  </si>
  <si>
    <t>C106170</t>
  </si>
  <si>
    <t>FLX0970</t>
  </si>
  <si>
    <t>P2670450</t>
  </si>
  <si>
    <t>Lise Fernandez</t>
  </si>
  <si>
    <t>C106167</t>
  </si>
  <si>
    <t xml:space="preserve"> Edinson R Stuard Ocana </t>
  </si>
  <si>
    <t>P2686855</t>
  </si>
  <si>
    <t>Michael Ortega</t>
  </si>
  <si>
    <t>C106148</t>
  </si>
  <si>
    <t>P2686861</t>
  </si>
  <si>
    <t>NSL-JH</t>
  </si>
  <si>
    <t>Nyabile Rout</t>
  </si>
  <si>
    <t>C106155</t>
  </si>
  <si>
    <t>P2686853</t>
  </si>
  <si>
    <t>Oscar Gonzales</t>
  </si>
  <si>
    <t xml:space="preserve"> 03/07/2026</t>
  </si>
  <si>
    <t>C106159</t>
  </si>
  <si>
    <t>FLX0968</t>
  </si>
  <si>
    <t>P5001545</t>
  </si>
  <si>
    <t>C106165</t>
  </si>
  <si>
    <t>FLX0966</t>
  </si>
  <si>
    <t>P5001525</t>
  </si>
  <si>
    <t>Severa Martinez</t>
  </si>
  <si>
    <t>C106163</t>
  </si>
  <si>
    <t>FLX0977</t>
  </si>
  <si>
    <t>P2686854</t>
  </si>
  <si>
    <t>Thompson U Asiata</t>
  </si>
  <si>
    <t>C106158</t>
  </si>
  <si>
    <t>FLX0971</t>
  </si>
  <si>
    <t>P2670492</t>
  </si>
  <si>
    <t>Troy K Johnson</t>
  </si>
  <si>
    <t>C106168</t>
  </si>
  <si>
    <t>FLX0963</t>
  </si>
  <si>
    <t>P2686851</t>
  </si>
  <si>
    <t>WJ-NM</t>
  </si>
  <si>
    <t>Tyler Thompson</t>
  </si>
  <si>
    <t>C106161</t>
  </si>
  <si>
    <t>FLX0969</t>
  </si>
  <si>
    <t>P2646905</t>
  </si>
  <si>
    <t>P2658702 </t>
  </si>
  <si>
    <t>Zulayca Paredes</t>
  </si>
  <si>
    <t>C106156</t>
  </si>
  <si>
    <t>FLX0936</t>
  </si>
  <si>
    <t>P2686834</t>
  </si>
  <si>
    <t>Linda T Tagaloa</t>
  </si>
  <si>
    <t xml:space="preserve"> 03/05/2025</t>
  </si>
  <si>
    <t>C106002</t>
  </si>
  <si>
    <t>FLX0938</t>
  </si>
  <si>
    <t>P2540678 </t>
  </si>
  <si>
    <t>Keli Sula</t>
  </si>
  <si>
    <t>FLX0939</t>
  </si>
  <si>
    <t>P2686829</t>
  </si>
  <si>
    <t>Robert J Belch</t>
  </si>
  <si>
    <t>Offer sent</t>
  </si>
  <si>
    <t>C106003</t>
  </si>
  <si>
    <t>Offer emailed</t>
  </si>
  <si>
    <t>FLX0940</t>
  </si>
  <si>
    <t>Zackary David McCoy</t>
  </si>
  <si>
    <t>C106004</t>
  </si>
  <si>
    <t>FLX0941</t>
  </si>
  <si>
    <t>P2686827</t>
  </si>
  <si>
    <t>Giovanni Felise</t>
  </si>
  <si>
    <t>C10601</t>
  </si>
  <si>
    <t>FLX0942</t>
  </si>
  <si>
    <t>P2686826</t>
  </si>
  <si>
    <t>Juan Sebastian Hernandez</t>
  </si>
  <si>
    <t>C106012</t>
  </si>
  <si>
    <t>FLX0943</t>
  </si>
  <si>
    <t>P2686825</t>
  </si>
  <si>
    <t>Brett Tiedemann</t>
  </si>
  <si>
    <t>C106013</t>
  </si>
  <si>
    <t>FLX0944</t>
  </si>
  <si>
    <t>P2686824</t>
  </si>
  <si>
    <t>Norberto Cruz</t>
  </si>
  <si>
    <t>C106014</t>
  </si>
  <si>
    <t>FLX0945</t>
  </si>
  <si>
    <t>P2686823</t>
  </si>
  <si>
    <t>Samantha Garcia</t>
  </si>
  <si>
    <t>C106015</t>
  </si>
  <si>
    <t>FLX0946</t>
  </si>
  <si>
    <t>P2686822</t>
  </si>
  <si>
    <t>Jack Vaimaona</t>
  </si>
  <si>
    <t>C106016</t>
  </si>
  <si>
    <t>FLX0947</t>
  </si>
  <si>
    <t>P2645765 </t>
  </si>
  <si>
    <t>Cristhian O. Hernandez</t>
  </si>
  <si>
    <t>C106017</t>
  </si>
  <si>
    <t>FLX0948</t>
  </si>
  <si>
    <t>P2686832</t>
  </si>
  <si>
    <t>Dexsy Vargas</t>
  </si>
  <si>
    <t>C106018</t>
  </si>
  <si>
    <t>FLX0949</t>
  </si>
  <si>
    <t>P2686831</t>
  </si>
  <si>
    <t>Sol Diaz</t>
  </si>
  <si>
    <t>C106019</t>
  </si>
  <si>
    <t>FLX0950</t>
  </si>
  <si>
    <t>Gabriela Legarda</t>
  </si>
  <si>
    <t>C106020</t>
  </si>
  <si>
    <t>FLX0951</t>
  </si>
  <si>
    <t>P2602795 </t>
  </si>
  <si>
    <t>Joshua Janti</t>
  </si>
  <si>
    <t>C106021</t>
  </si>
  <si>
    <t>P2686859</t>
  </si>
  <si>
    <t>..</t>
  </si>
  <si>
    <t>Ricardo Perez</t>
  </si>
  <si>
    <t>C106022</t>
  </si>
  <si>
    <t>P2686858</t>
  </si>
  <si>
    <t>Craig Lamzon</t>
  </si>
  <si>
    <t>C106023</t>
  </si>
  <si>
    <t>P2686857</t>
  </si>
  <si>
    <t>Maria Green</t>
  </si>
  <si>
    <t>C106024</t>
  </si>
  <si>
    <t>FLX0955</t>
  </si>
  <si>
    <t>P2686856</t>
  </si>
  <si>
    <t>Alexander Ortega</t>
  </si>
  <si>
    <t>C106025</t>
  </si>
  <si>
    <t>Kendell Duran</t>
  </si>
  <si>
    <t>Ricardo Perez Plug in for B shift</t>
  </si>
  <si>
    <t>Date on Box: 02/27 Start Date: 03/05</t>
  </si>
  <si>
    <t>Date on Box: 02/27 Start Date: 03/10</t>
  </si>
  <si>
    <t xml:space="preserve"> 03/10/2025</t>
  </si>
  <si>
    <t>Nelson Paz (1136446)</t>
  </si>
  <si>
    <t>Production Specialist 1 -  Engineering Support</t>
  </si>
  <si>
    <t>Reminder Txts</t>
  </si>
  <si>
    <t>Orientation</t>
  </si>
  <si>
    <t>First Day</t>
  </si>
  <si>
    <t>FLX0803</t>
  </si>
  <si>
    <t xml:space="preserve">Edinson R Stuard Ocana </t>
  </si>
  <si>
    <t xml:space="preserve"> P2515913 </t>
  </si>
  <si>
    <t>Baruni Alacha</t>
  </si>
  <si>
    <t xml:space="preserve"> 03/03/2025</t>
  </si>
  <si>
    <t>C105735</t>
  </si>
  <si>
    <t xml:space="preserve"> P2595303 </t>
  </si>
  <si>
    <t>Jolene Garcia</t>
  </si>
  <si>
    <t>C105736</t>
  </si>
  <si>
    <t xml:space="preserve">Julissa Sencion </t>
  </si>
  <si>
    <t xml:space="preserve"> P2670465 </t>
  </si>
  <si>
    <t>C105737</t>
  </si>
  <si>
    <t xml:space="preserve"> P2602845 </t>
  </si>
  <si>
    <t>Teiciaz Faka’osiula</t>
  </si>
  <si>
    <t>C105738</t>
  </si>
  <si>
    <t xml:space="preserve"> P2674828 </t>
  </si>
  <si>
    <t>Kayla R Mcconniel</t>
  </si>
  <si>
    <t>C105739</t>
  </si>
  <si>
    <t>She has been contacted and asked to not show up to work</t>
  </si>
  <si>
    <t>FLX0881</t>
  </si>
  <si>
    <t xml:space="preserve">Deja Atwood </t>
  </si>
  <si>
    <t xml:space="preserve"> P2595301 </t>
  </si>
  <si>
    <t>Javier Santos</t>
  </si>
  <si>
    <t>C105740</t>
  </si>
  <si>
    <t>FLX0889</t>
  </si>
  <si>
    <t xml:space="preserve">Dallas Driggers </t>
  </si>
  <si>
    <t>P2674829</t>
  </si>
  <si>
    <t>Johnny Ayala</t>
  </si>
  <si>
    <t>C105741</t>
  </si>
  <si>
    <t>FLX0891</t>
  </si>
  <si>
    <t xml:space="preserve"> P2670462 </t>
  </si>
  <si>
    <t>Mariflor D Cheremos</t>
  </si>
  <si>
    <t>C105742</t>
  </si>
  <si>
    <t>FLX0892</t>
  </si>
  <si>
    <t>Mallory M Titus</t>
  </si>
  <si>
    <t>C105743</t>
  </si>
  <si>
    <t>FLX0893</t>
  </si>
  <si>
    <t xml:space="preserve">Barbara Garcia </t>
  </si>
  <si>
    <t xml:space="preserve"> P2658832 </t>
  </si>
  <si>
    <t>Jessica J Sanchez Hernandez</t>
  </si>
  <si>
    <t>C105744</t>
  </si>
  <si>
    <t>FLX0894</t>
  </si>
  <si>
    <t xml:space="preserve">Cristian Vega </t>
  </si>
  <si>
    <t xml:space="preserve"> P2670586 </t>
  </si>
  <si>
    <t>Xamir A Rodriquez</t>
  </si>
  <si>
    <t>C105745</t>
  </si>
  <si>
    <t>FLX0896</t>
  </si>
  <si>
    <t xml:space="preserve"> P2670028</t>
  </si>
  <si>
    <t>Jose "David" Rodriguez</t>
  </si>
  <si>
    <t>C105746</t>
  </si>
  <si>
    <t>FLX0897</t>
  </si>
  <si>
    <t xml:space="preserve"> P2655449 </t>
  </si>
  <si>
    <t>Chris A Malagon</t>
  </si>
  <si>
    <t>C105747</t>
  </si>
  <si>
    <t>FLX0898</t>
  </si>
  <si>
    <t xml:space="preserve"> P2670501</t>
  </si>
  <si>
    <t>Tommy D Spradling</t>
  </si>
  <si>
    <t>C105748</t>
  </si>
  <si>
    <t>FLX0899</t>
  </si>
  <si>
    <t xml:space="preserve">Zee Fruechting </t>
  </si>
  <si>
    <t xml:space="preserve"> P2658700 </t>
  </si>
  <si>
    <t>Ian J Castillo</t>
  </si>
  <si>
    <t>C105749</t>
  </si>
  <si>
    <t>FLX0900</t>
  </si>
  <si>
    <t xml:space="preserve"> P5001546 </t>
  </si>
  <si>
    <t>Jacob D Makley</t>
  </si>
  <si>
    <t>C105750</t>
  </si>
  <si>
    <t>FLX0901</t>
  </si>
  <si>
    <t xml:space="preserve">Braulio Antonio Querales Ocando </t>
  </si>
  <si>
    <t xml:space="preserve"> P2511281 </t>
  </si>
  <si>
    <t>Matias Quiroz</t>
  </si>
  <si>
    <t>C105751</t>
  </si>
  <si>
    <t>FLX0902</t>
  </si>
  <si>
    <t xml:space="preserve"> P5001537 </t>
  </si>
  <si>
    <t>Newtonal K Johnson</t>
  </si>
  <si>
    <t>C105752</t>
  </si>
  <si>
    <t>FLX0903</t>
  </si>
  <si>
    <t xml:space="preserve"> P2596159 </t>
  </si>
  <si>
    <t>Nicholson Jack</t>
  </si>
  <si>
    <t>C105753</t>
  </si>
  <si>
    <t>FLX0904</t>
  </si>
  <si>
    <t xml:space="preserve"> P5001538 </t>
  </si>
  <si>
    <t>Nathan Mathena</t>
  </si>
  <si>
    <t>C105754</t>
  </si>
  <si>
    <t>FLX0905</t>
  </si>
  <si>
    <t xml:space="preserve"> P2655450 </t>
  </si>
  <si>
    <t>Jesus A Guerrero</t>
  </si>
  <si>
    <t>C105755</t>
  </si>
  <si>
    <t>FLX0906</t>
  </si>
  <si>
    <t xml:space="preserve">Mel Kellar </t>
  </si>
  <si>
    <t xml:space="preserve"> P2670515</t>
  </si>
  <si>
    <t>Chelvis V Perez</t>
  </si>
  <si>
    <t>385 865-3204</t>
  </si>
  <si>
    <t>C105756</t>
  </si>
  <si>
    <t>FLX0907</t>
  </si>
  <si>
    <t xml:space="preserve"> P2669410</t>
  </si>
  <si>
    <t>Evana D Bolanos</t>
  </si>
  <si>
    <t>(435) 496-9292</t>
  </si>
  <si>
    <t>C105757</t>
  </si>
  <si>
    <t xml:space="preserve"> P2670030 </t>
  </si>
  <si>
    <t>Joseph Sherman</t>
  </si>
  <si>
    <t>801 661 9234</t>
  </si>
  <si>
    <t>C105758</t>
  </si>
  <si>
    <t>FLX0909</t>
  </si>
  <si>
    <t xml:space="preserve"> P2587184 </t>
  </si>
  <si>
    <t>Alexa Y Palma</t>
  </si>
  <si>
    <t>C105759</t>
  </si>
  <si>
    <t>FLX0910</t>
  </si>
  <si>
    <t xml:space="preserve"> P2655452 </t>
  </si>
  <si>
    <t>Tuisolomona Farani</t>
  </si>
  <si>
    <t>C105760</t>
  </si>
  <si>
    <t>FLX0911</t>
  </si>
  <si>
    <t>P2599539</t>
  </si>
  <si>
    <t>Gary Mateo Hernandez</t>
  </si>
  <si>
    <t>C105761</t>
  </si>
  <si>
    <t>FLX0912</t>
  </si>
  <si>
    <t>Edinson R Stuard Ocana</t>
  </si>
  <si>
    <t>P2670453</t>
  </si>
  <si>
    <t>B Shift:  Salt Lake City - P - 600pm-600a Rotating Tues,Wed,Sat/Sun,Mon,Thurs,Fri (15% Diff)</t>
  </si>
  <si>
    <t>Kalala Farani</t>
  </si>
  <si>
    <t>C105762</t>
  </si>
  <si>
    <t>FLX0913</t>
  </si>
  <si>
    <t>P2543214</t>
  </si>
  <si>
    <t>C105763</t>
  </si>
  <si>
    <t>FLX0915</t>
  </si>
  <si>
    <t>P2659024</t>
  </si>
  <si>
    <t>John Thongthepsomphou</t>
  </si>
  <si>
    <t>C105764</t>
  </si>
  <si>
    <t>Acknowledgement</t>
  </si>
  <si>
    <t>Flex Onboarding</t>
  </si>
  <si>
    <t>Date Filled</t>
  </si>
  <si>
    <t>Start</t>
  </si>
  <si>
    <t xml:space="preserve"> P2669996 </t>
  </si>
  <si>
    <t>Start Date: 02/26/2025</t>
  </si>
  <si>
    <t>Enyeliz Kaliany Delgado</t>
  </si>
  <si>
    <t>854-80-5892</t>
  </si>
  <si>
    <t>C104941</t>
  </si>
  <si>
    <t>Not Run</t>
  </si>
  <si>
    <t>Gonzalo Alcaraz</t>
  </si>
  <si>
    <t>646-48-0947</t>
  </si>
  <si>
    <t>C104942</t>
  </si>
  <si>
    <t xml:space="preserve"> P2549295 </t>
  </si>
  <si>
    <t>Eloy Guerrero</t>
  </si>
  <si>
    <t>646-80-8576</t>
  </si>
  <si>
    <t>C104943</t>
  </si>
  <si>
    <t xml:space="preserve">B </t>
  </si>
  <si>
    <t xml:space="preserve"> P2669981 </t>
  </si>
  <si>
    <t>Elisa Mika</t>
  </si>
  <si>
    <t>576-53-7389</t>
  </si>
  <si>
    <t>C104944</t>
  </si>
  <si>
    <t>FLX0878</t>
  </si>
  <si>
    <t>Guillermo G Infante</t>
  </si>
  <si>
    <t>802-95-9263</t>
  </si>
  <si>
    <t>C104945</t>
  </si>
  <si>
    <t xml:space="preserve"> P2672643 </t>
  </si>
  <si>
    <t>Isabella M Aista</t>
  </si>
  <si>
    <t>575-61-5666</t>
  </si>
  <si>
    <t>C104946</t>
  </si>
  <si>
    <t xml:space="preserve"> P2670576 </t>
  </si>
  <si>
    <t>522-97-4656</t>
  </si>
  <si>
    <t>C104947</t>
  </si>
  <si>
    <t>Needs DD Form</t>
  </si>
  <si>
    <t xml:space="preserve"> P2672641 </t>
  </si>
  <si>
    <t>FLX0882</t>
  </si>
  <si>
    <t>Shirley V Migi Ene</t>
  </si>
  <si>
    <t>575-45-8320</t>
  </si>
  <si>
    <t>C104948</t>
  </si>
  <si>
    <t xml:space="preserve"> P2644839 </t>
  </si>
  <si>
    <t>FLX0883</t>
  </si>
  <si>
    <t>Alexandria Tuigamala</t>
  </si>
  <si>
    <t>575-79-7444</t>
  </si>
  <si>
    <t>C104950</t>
  </si>
  <si>
    <t xml:space="preserve"> P2644845 </t>
  </si>
  <si>
    <t>FLX0884</t>
  </si>
  <si>
    <t>Ryan L Velasquez</t>
  </si>
  <si>
    <t>647-30-1660</t>
  </si>
  <si>
    <t>C104951</t>
  </si>
  <si>
    <t xml:space="preserve"> P2645768 </t>
  </si>
  <si>
    <t>FLX0885</t>
  </si>
  <si>
    <t>Monserrat Benitez</t>
  </si>
  <si>
    <t>647-84-9529</t>
  </si>
  <si>
    <t>C104952</t>
  </si>
  <si>
    <t xml:space="preserve"> P2670476 </t>
  </si>
  <si>
    <t>FLX0886</t>
  </si>
  <si>
    <t>Isabel Casas</t>
  </si>
  <si>
    <t>833-40-7834</t>
  </si>
  <si>
    <t>C104953</t>
  </si>
  <si>
    <t xml:space="preserve"> P2672642 </t>
  </si>
  <si>
    <t>FLX0887</t>
  </si>
  <si>
    <t>Jaden T Jim</t>
  </si>
  <si>
    <t>575-83-9536</t>
  </si>
  <si>
    <t>C104954</t>
  </si>
  <si>
    <t>FLX0888</t>
  </si>
  <si>
    <t>Hunter Johnston</t>
  </si>
  <si>
    <t>605-29-6875</t>
  </si>
  <si>
    <t>C104955</t>
  </si>
  <si>
    <t xml:space="preserve"> P2674829 </t>
  </si>
  <si>
    <t>799-91-1382</t>
  </si>
  <si>
    <t>C104956</t>
  </si>
  <si>
    <t xml:space="preserve"> P2670460 </t>
  </si>
  <si>
    <t>FLX0890</t>
  </si>
  <si>
    <t>Erickson M Acosta Figueroa</t>
  </si>
  <si>
    <t>757-35-9272</t>
  </si>
  <si>
    <t>C104957</t>
  </si>
  <si>
    <t>Unassigned</t>
  </si>
  <si>
    <t>free</t>
  </si>
  <si>
    <t xml:space="preserve">Shift </t>
  </si>
  <si>
    <t>Confidentiality Agreement</t>
  </si>
  <si>
    <t>Audio Policy</t>
  </si>
  <si>
    <t>Health &amp; Safety</t>
  </si>
  <si>
    <t>Badge</t>
  </si>
  <si>
    <t>Smock</t>
  </si>
  <si>
    <t>Code of Ethics</t>
  </si>
  <si>
    <t>Handbook</t>
  </si>
  <si>
    <t>2pm</t>
  </si>
  <si>
    <t>P2515913</t>
  </si>
  <si>
    <t>7am</t>
  </si>
  <si>
    <t>P2595303</t>
  </si>
  <si>
    <t>P2670465</t>
  </si>
  <si>
    <t>Julianna Gutierrez</t>
  </si>
  <si>
    <t>C104809</t>
  </si>
  <si>
    <t>P2602845</t>
  </si>
  <si>
    <t>P2674828</t>
  </si>
  <si>
    <t>App Pending</t>
  </si>
  <si>
    <t>P2669996</t>
  </si>
  <si>
    <t>Cameron Ulrich</t>
  </si>
  <si>
    <t>C104810</t>
  </si>
  <si>
    <t>P2674830</t>
  </si>
  <si>
    <t>Tyler Young</t>
  </si>
  <si>
    <t>C104813</t>
  </si>
  <si>
    <t>needs to be sent</t>
  </si>
  <si>
    <t>2pm/2</t>
  </si>
  <si>
    <t>P2562553</t>
  </si>
  <si>
    <t>FLX0779</t>
  </si>
  <si>
    <t>Braulio Querales Ocando</t>
  </si>
  <si>
    <t>Ronald Quevedo</t>
  </si>
  <si>
    <t>C104674</t>
  </si>
  <si>
    <t>FLX0791</t>
  </si>
  <si>
    <t>Jayden Pando</t>
  </si>
  <si>
    <t>C104675</t>
  </si>
  <si>
    <t>C104687</t>
  </si>
  <si>
    <t>Tanya Reed</t>
  </si>
  <si>
    <t>C104692</t>
  </si>
  <si>
    <t>Khaleb Hunt-Uvejzovic</t>
  </si>
  <si>
    <t>C104694</t>
  </si>
  <si>
    <t>Jasmine Velasco</t>
  </si>
  <si>
    <t>C104695</t>
  </si>
  <si>
    <t>2pm/3</t>
  </si>
  <si>
    <t>FLX0816</t>
  </si>
  <si>
    <t>Dallas Diggers</t>
  </si>
  <si>
    <t>Nathan Schroeder</t>
  </si>
  <si>
    <t>C104676</t>
  </si>
  <si>
    <t>Ruiz Evelin</t>
  </si>
  <si>
    <t>C104683</t>
  </si>
  <si>
    <t>Ricardo Murillo</t>
  </si>
  <si>
    <t>C104677</t>
  </si>
  <si>
    <t>Outdated</t>
  </si>
  <si>
    <t>Selia Robertson</t>
  </si>
  <si>
    <t>C104689</t>
  </si>
  <si>
    <t>Jared Zavala</t>
  </si>
  <si>
    <t>C104678</t>
  </si>
  <si>
    <t>Amber Hawkes</t>
  </si>
  <si>
    <t>C104690</t>
  </si>
  <si>
    <t xml:space="preserve">Neejtshiab Her </t>
  </si>
  <si>
    <t>C104691</t>
  </si>
  <si>
    <t>Julissa Sencion</t>
  </si>
  <si>
    <t>Eduardo Pacheco</t>
  </si>
  <si>
    <t>C104681</t>
  </si>
  <si>
    <t>Sosaia T Tauteoli</t>
  </si>
  <si>
    <t>C104682</t>
  </si>
  <si>
    <t>TJ Reddon</t>
  </si>
  <si>
    <t>C104685</t>
  </si>
  <si>
    <t>Mario Villasmil</t>
  </si>
  <si>
    <t>C104693</t>
  </si>
  <si>
    <t>Jahir Monsalve</t>
  </si>
  <si>
    <t>C104696</t>
  </si>
  <si>
    <t>Miyoshi Begay</t>
  </si>
  <si>
    <t>C104697</t>
  </si>
  <si>
    <t>Damian Rodriguez</t>
  </si>
  <si>
    <t>C104698</t>
  </si>
  <si>
    <t xml:space="preserve">Yoshiena Begay </t>
  </si>
  <si>
    <t>C104700</t>
  </si>
  <si>
    <t xml:space="preserve">Ali Alrekabi </t>
  </si>
  <si>
    <t>C104701</t>
  </si>
  <si>
    <t>A.M./Recruiters</t>
  </si>
  <si>
    <t>FLX0798</t>
  </si>
  <si>
    <t>Nauris Espieyu</t>
  </si>
  <si>
    <t>C104525</t>
  </si>
  <si>
    <t>2nd</t>
  </si>
  <si>
    <t>0230p-1100p M-F </t>
  </si>
  <si>
    <t>Received</t>
  </si>
  <si>
    <t>FLX0799</t>
  </si>
  <si>
    <t>Esther L Perez</t>
  </si>
  <si>
    <t>C104526</t>
  </si>
  <si>
    <t xml:space="preserve"> 0230p-1100p M-F </t>
  </si>
  <si>
    <t>FLX0800</t>
  </si>
  <si>
    <t>Lilie Gil</t>
  </si>
  <si>
    <t>C104527</t>
  </si>
  <si>
    <t>FLX0801</t>
  </si>
  <si>
    <t>Francys Gates</t>
  </si>
  <si>
    <t>Cruz C Raygoza</t>
  </si>
  <si>
    <t>C104528</t>
  </si>
  <si>
    <t>FLX0802</t>
  </si>
  <si>
    <t>Guillermo Avila Diaz</t>
  </si>
  <si>
    <t>C104529</t>
  </si>
  <si>
    <t xml:space="preserve">Edinson R Stuard </t>
  </si>
  <si>
    <t>Valrena Harrison</t>
  </si>
  <si>
    <t>C104530</t>
  </si>
  <si>
    <t>3rd</t>
  </si>
  <si>
    <t xml:space="preserve">10:00 PM - 6:30 AM (Sun-Thurs) </t>
  </si>
  <si>
    <t>FLX0804</t>
  </si>
  <si>
    <t>Rene Lizardi</t>
  </si>
  <si>
    <t>C104531</t>
  </si>
  <si>
    <t>FLX0805</t>
  </si>
  <si>
    <t>Jordan Slaugh</t>
  </si>
  <si>
    <t>C104532</t>
  </si>
  <si>
    <t>FLX0806</t>
  </si>
  <si>
    <t>Noel Hernandez</t>
  </si>
  <si>
    <t>C104533</t>
  </si>
  <si>
    <t>FLX0807</t>
  </si>
  <si>
    <t>Mallekai Rome</t>
  </si>
  <si>
    <t>C104534</t>
  </si>
  <si>
    <t>ANNIE CASTILLO</t>
  </si>
  <si>
    <t>Jesse Pederson</t>
  </si>
  <si>
    <t>C104535</t>
  </si>
  <si>
    <t>Andrew Solalindez</t>
  </si>
  <si>
    <t>(385) 490-5960</t>
  </si>
  <si>
    <t>C104536</t>
  </si>
  <si>
    <t>Daniel Hanna</t>
  </si>
  <si>
    <t>C104537</t>
  </si>
  <si>
    <t>pending</t>
  </si>
  <si>
    <t>Trent Redmustache</t>
  </si>
  <si>
    <t>801-574-6770</t>
  </si>
  <si>
    <t>C104538</t>
  </si>
  <si>
    <t>Moli Toilolo</t>
  </si>
  <si>
    <t>C104539</t>
  </si>
  <si>
    <t>Edinson R Stuard</t>
  </si>
  <si>
    <t>Rachel Burgman</t>
  </si>
  <si>
    <t>385-229-0617</t>
  </si>
  <si>
    <t>C104540</t>
  </si>
  <si>
    <t>FLX0814</t>
  </si>
  <si>
    <t>Isaac VanDuren</t>
  </si>
  <si>
    <t>C104541</t>
  </si>
  <si>
    <t>FLX0815</t>
  </si>
  <si>
    <t>Htram Hmun</t>
  </si>
  <si>
    <t>910-571-8309</t>
  </si>
  <si>
    <t>C104542</t>
  </si>
  <si>
    <t>FLX0817</t>
  </si>
  <si>
    <t>James Dean</t>
  </si>
  <si>
    <t>c104543</t>
  </si>
  <si>
    <t>Kevin Casillas</t>
  </si>
  <si>
    <t>C104544</t>
  </si>
  <si>
    <t>C87229</t>
  </si>
  <si>
    <t>Anwar Bisharo</t>
  </si>
  <si>
    <t>C104546</t>
  </si>
  <si>
    <t>Yvette Green</t>
  </si>
  <si>
    <t>C104547</t>
  </si>
  <si>
    <t>P2613962</t>
  </si>
  <si>
    <t>Raymond Lopez</t>
  </si>
  <si>
    <t>C104548</t>
  </si>
  <si>
    <t>xxxxx</t>
  </si>
  <si>
    <t>Caridad Amaya</t>
  </si>
  <si>
    <t>C104549</t>
  </si>
  <si>
    <t>P2672644</t>
  </si>
  <si>
    <t>FLX0765</t>
  </si>
  <si>
    <t>Vincent Barnes</t>
  </si>
  <si>
    <t>C104012</t>
  </si>
  <si>
    <t>6:00am- 2:30pm  Monday- Friday</t>
  </si>
  <si>
    <t>WV</t>
  </si>
  <si>
    <t>P2658836</t>
  </si>
  <si>
    <t>FLX0766</t>
  </si>
  <si>
    <t>FLX0767</t>
  </si>
  <si>
    <t>Ismenia Hernandez</t>
  </si>
  <si>
    <t>C104016</t>
  </si>
  <si>
    <t>P2519087</t>
  </si>
  <si>
    <t>FLX0768</t>
  </si>
  <si>
    <t>Barbara Garcia</t>
  </si>
  <si>
    <t>Julian Johnson</t>
  </si>
  <si>
    <t>C104005</t>
  </si>
  <si>
    <t>P2587181</t>
  </si>
  <si>
    <t>FLX0769</t>
  </si>
  <si>
    <t>Jazmin Orono</t>
  </si>
  <si>
    <t>C104006</t>
  </si>
  <si>
    <t>P2638587</t>
  </si>
  <si>
    <t>FLX0770</t>
  </si>
  <si>
    <t>C104007</t>
  </si>
  <si>
    <t>P2638589</t>
  </si>
  <si>
    <t>FLX0771</t>
  </si>
  <si>
    <t>Alondra Medina</t>
  </si>
  <si>
    <t>C104008</t>
  </si>
  <si>
    <t>P5001548</t>
  </si>
  <si>
    <t>FLX0772</t>
  </si>
  <si>
    <t>Donald W Johnson</t>
  </si>
  <si>
    <t>C104010</t>
  </si>
  <si>
    <t>Victoria Leilua</t>
  </si>
  <si>
    <t>253-449-6817</t>
  </si>
  <si>
    <t>2:30pm- 11pm  Monday- Friday</t>
  </si>
  <si>
    <t>SLC</t>
  </si>
  <si>
    <t>Tracille Gasarabwe</t>
  </si>
  <si>
    <t>801-835-3024</t>
  </si>
  <si>
    <t>1st</t>
  </si>
  <si>
    <t>6:00am - 2:30am Monday- Friday</t>
  </si>
  <si>
    <t>Ludmila Da Silva</t>
  </si>
  <si>
    <t xml:space="preserve">Jakob Ross </t>
  </si>
  <si>
    <t>801-884-6604</t>
  </si>
  <si>
    <t>2:00pm</t>
  </si>
  <si>
    <t>P2670480</t>
  </si>
  <si>
    <t>FLX0406</t>
  </si>
  <si>
    <t>Frederico Ortolan</t>
  </si>
  <si>
    <t>Rohin Kanda</t>
  </si>
  <si>
    <t>385-867-7184</t>
  </si>
  <si>
    <t>(C101583)</t>
  </si>
  <si>
    <t>10:00pm - 6:30am Sunday - Thursday</t>
  </si>
  <si>
    <t>P2670479</t>
  </si>
  <si>
    <t>FLX0407</t>
  </si>
  <si>
    <t>Matthew Mailo</t>
  </si>
  <si>
    <t>701-590-4100</t>
  </si>
  <si>
    <t>(C101587)</t>
  </si>
  <si>
    <t>P2670478</t>
  </si>
  <si>
    <t>FLX0408</t>
  </si>
  <si>
    <t>Marisela Medina</t>
  </si>
  <si>
    <t>385 457 9209</t>
  </si>
  <si>
    <t>(C101588)</t>
  </si>
  <si>
    <t>P2670477</t>
  </si>
  <si>
    <t>FLX0409</t>
  </si>
  <si>
    <t xml:space="preserve">Javier Cazarin </t>
  </si>
  <si>
    <t>385-212-0564</t>
  </si>
  <si>
    <t>(C101591)</t>
  </si>
  <si>
    <t>P2670475</t>
  </si>
  <si>
    <t>FLX0411</t>
  </si>
  <si>
    <t>Roman Lara</t>
  </si>
  <si>
    <t>210-956-5248</t>
  </si>
  <si>
    <t>(C101607)</t>
  </si>
  <si>
    <t>P2670476</t>
  </si>
  <si>
    <t>FLX0410</t>
  </si>
  <si>
    <t>Robert Zozaya</t>
  </si>
  <si>
    <t>820 216 0056</t>
  </si>
  <si>
    <t>(C101603)</t>
  </si>
  <si>
    <t>P2670474</t>
  </si>
  <si>
    <t>FLX0412</t>
  </si>
  <si>
    <t>Alejandro Tirado</t>
  </si>
  <si>
    <t>385-418-5791</t>
  </si>
  <si>
    <t>(C101634)</t>
  </si>
  <si>
    <t xml:space="preserve">Javier </t>
  </si>
  <si>
    <t>Application Date</t>
  </si>
  <si>
    <t>Orientation Date</t>
  </si>
  <si>
    <t>Started</t>
  </si>
  <si>
    <t>Anwar Y Bisharo</t>
  </si>
  <si>
    <t xml:space="preserve">+1 385 507 1348
</t>
  </si>
  <si>
    <t>Arrived on time</t>
  </si>
  <si>
    <t>Jesse Pedersen</t>
  </si>
  <si>
    <t xml:space="preserve"> Valrena Harrison</t>
  </si>
  <si>
    <t xml:space="preserve"> 928 751.9172</t>
  </si>
  <si>
    <t>PG</t>
  </si>
  <si>
    <t>435 612 3241</t>
  </si>
  <si>
    <t xml:space="preserve">Lilie V Gil </t>
  </si>
  <si>
    <t>First time scheduled arrived late. 2nd time arrived on time</t>
  </si>
  <si>
    <t xml:space="preserve">Nauris Espieyu </t>
  </si>
  <si>
    <t>Esther Landeros Perez</t>
  </si>
  <si>
    <t>801 3497749</t>
  </si>
  <si>
    <t>Arrived on time.</t>
  </si>
  <si>
    <t>801 882 6761</t>
  </si>
  <si>
    <t>Isaac Vanduren</t>
  </si>
  <si>
    <t>(385)699-7195</t>
  </si>
  <si>
    <t>Cruz E Clemente Raygoza</t>
  </si>
  <si>
    <t>14968686800 </t>
  </si>
  <si>
    <t>385-497-0658</t>
  </si>
  <si>
    <t>Jayden England</t>
  </si>
  <si>
    <t xml:space="preserve">Andrew Solalindez </t>
  </si>
  <si>
    <t>Guillermo Avila</t>
  </si>
  <si>
    <t>RENE LIZARDI</t>
  </si>
  <si>
    <t>C2670449</t>
  </si>
  <si>
    <t>Sifa Izabayo</t>
  </si>
  <si>
    <t>801-635-6169</t>
  </si>
  <si>
    <t>(C101596)</t>
  </si>
  <si>
    <t>6:00am - 2:30am Monday- Thursday</t>
  </si>
  <si>
    <t>P2670449</t>
  </si>
  <si>
    <t>Gabriela Romero Gonzalez</t>
  </si>
  <si>
    <t>801-867-9723</t>
  </si>
  <si>
    <t>(C101297)</t>
  </si>
  <si>
    <t>6:00am - 2:30pm Monday - Friday</t>
  </si>
  <si>
    <t>P2670451</t>
  </si>
  <si>
    <t>FLX0400</t>
  </si>
  <si>
    <t>Mariana Gamez</t>
  </si>
  <si>
    <t>801-835-7172</t>
  </si>
  <si>
    <t>C101069</t>
  </si>
  <si>
    <t>FLX0401</t>
  </si>
  <si>
    <t>Monica Weddell</t>
  </si>
  <si>
    <t> 158476882</t>
  </si>
  <si>
    <t>605-481-9445</t>
  </si>
  <si>
    <t>C101075</t>
  </si>
  <si>
    <t xml:space="preserve">Drug Test </t>
  </si>
  <si>
    <t>P2658705</t>
  </si>
  <si>
    <t xml:space="preserve">Eva Zambrano </t>
  </si>
  <si>
    <t>347-888-8569</t>
  </si>
  <si>
    <t>10:00 PM - 6:30 AM Sunday- Thursday</t>
  </si>
  <si>
    <t>Cleared/Completed</t>
  </si>
  <si>
    <t>Paz Vazquez Zacapala</t>
  </si>
  <si>
    <t>Rocky Vaea</t>
  </si>
  <si>
    <t>801-970-1485</t>
  </si>
  <si>
    <t>David Deng</t>
  </si>
  <si>
    <t>515-441-0670</t>
  </si>
  <si>
    <t xml:space="preserve">Nyakouth Dhol </t>
  </si>
  <si>
    <t>385-777-7105</t>
  </si>
  <si>
    <t>Lance Salazar</t>
  </si>
  <si>
    <t>Danielle Perez</t>
  </si>
  <si>
    <t>(801) 836-0847</t>
  </si>
  <si>
    <t>Ayuil Ayuil</t>
  </si>
  <si>
    <t> 155434981</t>
  </si>
  <si>
    <t>Wilford Lucero</t>
  </si>
  <si>
    <t>(801) 577-4431</t>
  </si>
  <si>
    <t xml:space="preserve">X = completed </t>
  </si>
  <si>
    <t>Not completed</t>
  </si>
  <si>
    <t>Braxton J Buckley</t>
  </si>
  <si>
    <t>Jose J Covarrubias</t>
  </si>
  <si>
    <t>Flex Manager Only</t>
  </si>
  <si>
    <t>P2613961</t>
  </si>
  <si>
    <t>FLX0090</t>
  </si>
  <si>
    <t xml:space="preserve">Alejandro Carrizo </t>
  </si>
  <si>
    <t>689 296 9207</t>
  </si>
  <si>
    <t>5:30am-2:00pm M-F</t>
  </si>
  <si>
    <t>Yonatan Teferi</t>
  </si>
  <si>
    <t>801-831-5403</t>
  </si>
  <si>
    <t>C96913</t>
  </si>
  <si>
    <t>CD</t>
  </si>
  <si>
    <t>Sonia Vazquez</t>
  </si>
  <si>
    <t>385-722-1369</t>
  </si>
  <si>
    <t>C85677</t>
  </si>
  <si>
    <t>Mohamed Abdirizak Hashi</t>
  </si>
  <si>
    <t>C97339</t>
  </si>
  <si>
    <t>Production Specialist 1 -  Quality</t>
  </si>
  <si>
    <t>2:30PM-11:30PM M-F</t>
  </si>
  <si>
    <t>Pend</t>
  </si>
  <si>
    <t>P2514109</t>
  </si>
  <si>
    <t>FLX0111</t>
  </si>
  <si>
    <t>Deion Johnson</t>
  </si>
  <si>
    <t>239-203-9963</t>
  </si>
  <si>
    <t>C97341</t>
  </si>
  <si>
    <t>6:00am-2:30pm M-F (Some Saturday's)</t>
  </si>
  <si>
    <t>P2604907</t>
  </si>
  <si>
    <t>Juan Chihuahua</t>
  </si>
  <si>
    <t>385-246-6681</t>
  </si>
  <si>
    <t>C97342</t>
  </si>
  <si>
    <t>P2659022</t>
  </si>
  <si>
    <t>FLX0118</t>
  </si>
  <si>
    <t xml:space="preserve">Oriana Rodriguez </t>
  </si>
  <si>
    <t>801-425-9639</t>
  </si>
  <si>
    <t>C97343</t>
  </si>
  <si>
    <t>P2659023</t>
  </si>
  <si>
    <t>FLX0119</t>
  </si>
  <si>
    <t xml:space="preserve">Jonathan Leal </t>
  </si>
  <si>
    <t>C97340</t>
  </si>
  <si>
    <t>KC</t>
  </si>
  <si>
    <t xml:space="preserve">P2659024 </t>
  </si>
  <si>
    <t>FLX0120</t>
  </si>
  <si>
    <t xml:space="preserve">JENNALYN JENNINGS </t>
  </si>
  <si>
    <t>801-472-2386</t>
  </si>
  <si>
    <t>C97338</t>
  </si>
  <si>
    <t>P2644847</t>
  </si>
  <si>
    <t>Liz Ramos</t>
  </si>
  <si>
    <t>C96921</t>
  </si>
  <si>
    <t>P2538655</t>
  </si>
  <si>
    <t>Diamelys Osana</t>
  </si>
  <si>
    <t>385-436-7961</t>
  </si>
  <si>
    <t>C96922</t>
  </si>
  <si>
    <t>P2655448</t>
  </si>
  <si>
    <t>Benjamin Del Rosario</t>
  </si>
  <si>
    <t>385-285-9415</t>
  </si>
  <si>
    <t>C96923</t>
  </si>
  <si>
    <t>Ashley Malmaceda</t>
  </si>
  <si>
    <t>385-239-9564</t>
  </si>
  <si>
    <t>C96926</t>
  </si>
  <si>
    <t xml:space="preserve">Katherine Hernandez </t>
  </si>
  <si>
    <t>801-448-1662</t>
  </si>
  <si>
    <t>C96932</t>
  </si>
  <si>
    <t>P2657110</t>
  </si>
  <si>
    <t>FLX0117</t>
  </si>
  <si>
    <t>Yesenia Figueroa</t>
  </si>
  <si>
    <t>385-299-8049</t>
  </si>
  <si>
    <t>C96931</t>
  </si>
  <si>
    <t>P2587188</t>
  </si>
  <si>
    <t>FLX0088</t>
  </si>
  <si>
    <t xml:space="preserve">Belkis Vallenilla </t>
  </si>
  <si>
    <t>C96911</t>
  </si>
  <si>
    <t>3:00pm-11:30pm M-F</t>
  </si>
  <si>
    <t>P2656504</t>
  </si>
  <si>
    <t>FLX0089</t>
  </si>
  <si>
    <t>Guillermo Mendoza</t>
  </si>
  <si>
    <t>801-708-3776</t>
  </si>
  <si>
    <t>C96912</t>
  </si>
  <si>
    <t>2:30pm-11:00pm M-F</t>
  </si>
  <si>
    <t>P2655452</t>
  </si>
  <si>
    <t>FLX0092</t>
  </si>
  <si>
    <t xml:space="preserve">Nestor Bermudez </t>
  </si>
  <si>
    <t>385-436-8071</t>
  </si>
  <si>
    <t>C96914</t>
  </si>
  <si>
    <t>P2658700</t>
  </si>
  <si>
    <t>Esther Ikenasio</t>
  </si>
  <si>
    <t>801-502-4365</t>
  </si>
  <si>
    <t>C96915</t>
  </si>
  <si>
    <t xml:space="preserve">AC </t>
  </si>
  <si>
    <t>P2658701</t>
  </si>
  <si>
    <t>Alexander Sala-Diamantino</t>
  </si>
  <si>
    <t>801-833-4132</t>
  </si>
  <si>
    <t>C96916</t>
  </si>
  <si>
    <t>AC</t>
  </si>
  <si>
    <t xml:space="preserve">David Cuevas </t>
  </si>
  <si>
    <t>385-229-7730</t>
  </si>
  <si>
    <t>C96917</t>
  </si>
  <si>
    <t>P2658713</t>
  </si>
  <si>
    <t>FLX0101</t>
  </si>
  <si>
    <t>Eduardo Polanco</t>
  </si>
  <si>
    <t>C96918</t>
  </si>
  <si>
    <t>P2658714</t>
  </si>
  <si>
    <t>FLX0102</t>
  </si>
  <si>
    <t xml:space="preserve">Dylan Sollis </t>
  </si>
  <si>
    <t>801-831-3522</t>
  </si>
  <si>
    <t>P2654929</t>
  </si>
  <si>
    <t>Elizardo Loureiro</t>
  </si>
  <si>
    <t>C96920</t>
  </si>
  <si>
    <t>P2514114</t>
  </si>
  <si>
    <t>Arnel Capulong</t>
  </si>
  <si>
    <t>385-487-7228</t>
  </si>
  <si>
    <t>C96924</t>
  </si>
  <si>
    <t>P2658834</t>
  </si>
  <si>
    <t>Lizzet Camba</t>
  </si>
  <si>
    <t>801-989-9975</t>
  </si>
  <si>
    <t>C96925</t>
  </si>
  <si>
    <t>Jibril Sheikh</t>
  </si>
  <si>
    <t>385-345-5776</t>
  </si>
  <si>
    <t>C96927</t>
  </si>
  <si>
    <t>Lilliana Keomanyvanh</t>
  </si>
  <si>
    <t>385-377-2608</t>
  </si>
  <si>
    <t>C96928</t>
  </si>
  <si>
    <t>JR</t>
  </si>
  <si>
    <t>P2658837</t>
  </si>
  <si>
    <t>FLX0116</t>
  </si>
  <si>
    <t>Ridwan Bana</t>
  </si>
  <si>
    <t>385 436 9082</t>
  </si>
  <si>
    <t>C96929</t>
  </si>
  <si>
    <t>P2608830</t>
  </si>
  <si>
    <t>Evelyn Ayala</t>
  </si>
  <si>
    <t>385-775-0971</t>
  </si>
  <si>
    <t>C96776</t>
  </si>
  <si>
    <t>Swing</t>
  </si>
  <si>
    <t>P2657899</t>
  </si>
  <si>
    <t>Joel Paz</t>
  </si>
  <si>
    <t>C96777</t>
  </si>
  <si>
    <t>Day</t>
  </si>
  <si>
    <t>P2657898</t>
  </si>
  <si>
    <t>Juan Jose Rueda Mavares</t>
  </si>
  <si>
    <t>801 509-1421</t>
  </si>
  <si>
    <t>C96778</t>
  </si>
  <si>
    <t>P2657897</t>
  </si>
  <si>
    <t xml:space="preserve">Luis Carvajal </t>
  </si>
  <si>
    <t>945-251-8274</t>
  </si>
  <si>
    <t>C96779</t>
  </si>
  <si>
    <t>P2657913</t>
  </si>
  <si>
    <t xml:space="preserve">Eliana Nunez </t>
  </si>
  <si>
    <t>C96780</t>
  </si>
  <si>
    <t xml:space="preserve">P2657903 </t>
  </si>
  <si>
    <t>Chibanda Chibangu</t>
  </si>
  <si>
    <t>801 940 1566</t>
  </si>
  <si>
    <t>C96781</t>
  </si>
  <si>
    <t>Rickson Waguk</t>
  </si>
  <si>
    <t>801-634-8097</t>
  </si>
  <si>
    <t>C96782</t>
  </si>
  <si>
    <t>P2657901</t>
  </si>
  <si>
    <t>Monica Hernandez</t>
  </si>
  <si>
    <t>801-654-1101</t>
  </si>
  <si>
    <t>C96783</t>
  </si>
  <si>
    <t>P2657896</t>
  </si>
  <si>
    <t>Daniel Hernandez</t>
  </si>
  <si>
    <t>C96784</t>
  </si>
  <si>
    <t>P2481870</t>
  </si>
  <si>
    <t>FLX0084</t>
  </si>
  <si>
    <t>919-454-8410</t>
  </si>
  <si>
    <t>AAV</t>
  </si>
  <si>
    <t>P2654926</t>
  </si>
  <si>
    <t>FLX0085</t>
  </si>
  <si>
    <t>Martha Munoz</t>
  </si>
  <si>
    <t>801-931-1628</t>
  </si>
  <si>
    <t>C96786</t>
  </si>
  <si>
    <t>P2501375</t>
  </si>
  <si>
    <t>FLX0086</t>
  </si>
  <si>
    <t>Margret Skinner</t>
  </si>
  <si>
    <t>385-732-3400</t>
  </si>
  <si>
    <t>C96789</t>
  </si>
  <si>
    <t xml:space="preserve"> P2642415 </t>
  </si>
  <si>
    <t>FLX0087</t>
  </si>
  <si>
    <t xml:space="preserve">Jacob Smith </t>
  </si>
  <si>
    <t>508-514-0850</t>
  </si>
  <si>
    <t>C96787</t>
  </si>
  <si>
    <t>P5001534</t>
  </si>
  <si>
    <t xml:space="preserve">Sautupu Petersen </t>
  </si>
  <si>
    <t>801-301-8970</t>
  </si>
  <si>
    <t>C96587</t>
  </si>
  <si>
    <t>Julina Motuliki</t>
  </si>
  <si>
    <t>385 722 6001</t>
  </si>
  <si>
    <t>C96588</t>
  </si>
  <si>
    <t>Amanda Chacin</t>
  </si>
  <si>
    <t>801-425-6478</t>
  </si>
  <si>
    <t>C96589</t>
  </si>
  <si>
    <t>P2657104</t>
  </si>
  <si>
    <t xml:space="preserve">Harde Nar </t>
  </si>
  <si>
    <t>801-917-0337</t>
  </si>
  <si>
    <t>C96590</t>
  </si>
  <si>
    <t>P2607020</t>
  </si>
  <si>
    <t>Reh Taw</t>
  </si>
  <si>
    <t>C96534</t>
  </si>
  <si>
    <t>P2655449</t>
  </si>
  <si>
    <t>Olga Trujillo</t>
  </si>
  <si>
    <t>C96536</t>
  </si>
  <si>
    <t xml:space="preserve">Destiny Davis </t>
  </si>
  <si>
    <t>801-600-9762</t>
  </si>
  <si>
    <t>C96538</t>
  </si>
  <si>
    <t xml:space="preserve">Denise Haynes </t>
  </si>
  <si>
    <t>770-276-6023</t>
  </si>
  <si>
    <t>C96541</t>
  </si>
  <si>
    <t>P2556631</t>
  </si>
  <si>
    <t>FLX0006</t>
  </si>
  <si>
    <t>Armado Villanueva</t>
  </si>
  <si>
    <t>347-245-6421</t>
  </si>
  <si>
    <t>C96376</t>
  </si>
  <si>
    <t>P2644848</t>
  </si>
  <si>
    <t>FLX0014</t>
  </si>
  <si>
    <t xml:space="preserve">Rosa Estrada </t>
  </si>
  <si>
    <t>(801) 628-9810</t>
  </si>
  <si>
    <t>C96377</t>
  </si>
  <si>
    <t>P2655450</t>
  </si>
  <si>
    <t xml:space="preserve">Janner Diaz </t>
  </si>
  <si>
    <t>385-866-4743</t>
  </si>
  <si>
    <t>C96378</t>
  </si>
  <si>
    <t>P2655451</t>
  </si>
  <si>
    <t>P2540678</t>
  </si>
  <si>
    <t>FLX0091</t>
  </si>
  <si>
    <t>Kyle Mcentire</t>
  </si>
  <si>
    <t>317-645-5192</t>
  </si>
  <si>
    <t>C96136</t>
  </si>
  <si>
    <t>Grave</t>
  </si>
  <si>
    <t>9:30pm-6:00am Sun-Th</t>
  </si>
  <si>
    <t>FLX0121</t>
  </si>
  <si>
    <t xml:space="preserve">Laura Olmedo </t>
  </si>
  <si>
    <t>385-246-9428</t>
  </si>
  <si>
    <t>C96109</t>
  </si>
  <si>
    <t>P5001518</t>
  </si>
  <si>
    <t>Gaige Snow (1165014)</t>
  </si>
  <si>
    <t>Yaira Pedraza</t>
  </si>
  <si>
    <t>385 722-7388</t>
  </si>
  <si>
    <t>C96110</t>
  </si>
  <si>
    <t>FLX</t>
  </si>
  <si>
    <t>P2587186</t>
  </si>
  <si>
    <t>FLX0142</t>
  </si>
  <si>
    <t xml:space="preserve">Emmanuel Hurtado </t>
  </si>
  <si>
    <t>(385) 457-1691</t>
  </si>
  <si>
    <t>C96119</t>
  </si>
  <si>
    <t>P2595301</t>
  </si>
  <si>
    <t>Victor Villeda</t>
  </si>
  <si>
    <t>323 493 0372</t>
  </si>
  <si>
    <t>C96121</t>
  </si>
  <si>
    <t>PEND</t>
  </si>
  <si>
    <t>ERICSON GARCIA</t>
  </si>
  <si>
    <t>(702) 286-6750</t>
  </si>
  <si>
    <t>C96125</t>
  </si>
  <si>
    <t>FLX0149</t>
  </si>
  <si>
    <t>Steady Tshibelu</t>
  </si>
  <si>
    <t>801-970-0559</t>
  </si>
  <si>
    <t>C96126</t>
  </si>
  <si>
    <t>FLX0152</t>
  </si>
  <si>
    <t>Alex Reyes</t>
  </si>
  <si>
    <t>801 680 7453</t>
  </si>
  <si>
    <t>C96131</t>
  </si>
  <si>
    <t>FLX0153</t>
  </si>
  <si>
    <t xml:space="preserve">Robinson Teran </t>
  </si>
  <si>
    <t>801-637-3161</t>
  </si>
  <si>
    <t>C96133</t>
  </si>
  <si>
    <t xml:space="preserve">Arnel Capulong </t>
  </si>
  <si>
    <t>385 487 7228</t>
  </si>
  <si>
    <t>Osiel Morales Lopez</t>
  </si>
  <si>
    <t>385 337 0621</t>
  </si>
  <si>
    <t>C95762</t>
  </si>
  <si>
    <t>P5001523</t>
  </si>
  <si>
    <t>FLX0100</t>
  </si>
  <si>
    <t>Castalia Marino (1145797)</t>
  </si>
  <si>
    <t xml:space="preserve">Morgan Nelson </t>
  </si>
  <si>
    <t>385-236-9914</t>
  </si>
  <si>
    <t>C95798</t>
  </si>
  <si>
    <t>P5001524</t>
  </si>
  <si>
    <t>Mateo Garcia</t>
  </si>
  <si>
    <t>(801) 520-5782</t>
  </si>
  <si>
    <t>C95771</t>
  </si>
  <si>
    <t xml:space="preserve">Daniel Pena </t>
  </si>
  <si>
    <t>385-450-6337</t>
  </si>
  <si>
    <t>C95773</t>
  </si>
  <si>
    <t>P5001542</t>
  </si>
  <si>
    <t xml:space="preserve">Maria Robles </t>
  </si>
  <si>
    <t>(801) 598-6136</t>
  </si>
  <si>
    <t>C95775</t>
  </si>
  <si>
    <t>P5001543</t>
  </si>
  <si>
    <t xml:space="preserve">Rafael Ortiz </t>
  </si>
  <si>
    <t>C95777</t>
  </si>
  <si>
    <t>BI</t>
  </si>
  <si>
    <t>Brian Hess</t>
  </si>
  <si>
    <t>C95779</t>
  </si>
  <si>
    <t>P5001530</t>
  </si>
  <si>
    <t>Francis Tshimbidi Panu</t>
  </si>
  <si>
    <t>C95781</t>
  </si>
  <si>
    <t>P5001531</t>
  </si>
  <si>
    <t>Tariq Joseph</t>
  </si>
  <si>
    <t>C95783</t>
  </si>
  <si>
    <t>P2599549</t>
  </si>
  <si>
    <t>Farry Tariq</t>
  </si>
  <si>
    <t>C95785</t>
  </si>
  <si>
    <t>P5001516</t>
  </si>
  <si>
    <t>Anne Salamabilla</t>
  </si>
  <si>
    <t>C95787</t>
  </si>
  <si>
    <t>P5001517</t>
  </si>
  <si>
    <t xml:space="preserve">Abraham Mosqueda </t>
  </si>
  <si>
    <t>C95790</t>
  </si>
  <si>
    <t xml:space="preserve">Anthony Worthen </t>
  </si>
  <si>
    <t>435-849-3870</t>
  </si>
  <si>
    <t>C95791</t>
  </si>
  <si>
    <t xml:space="preserve">JR </t>
  </si>
  <si>
    <t xml:space="preserve">Denys Gonzalez </t>
  </si>
  <si>
    <t>385-5109560</t>
  </si>
  <si>
    <t>C95792</t>
  </si>
  <si>
    <t>P5001535</t>
  </si>
  <si>
    <t xml:space="preserve">samuel mesquita </t>
  </si>
  <si>
    <t>(801) 690-8344</t>
  </si>
  <si>
    <t>C95793</t>
  </si>
  <si>
    <t>FLX0128</t>
  </si>
  <si>
    <t>Makeily Lara Prudente</t>
  </si>
  <si>
    <t>C95794</t>
  </si>
  <si>
    <t>FLX0138</t>
  </si>
  <si>
    <t>Avigail Zamora (1166526)</t>
  </si>
  <si>
    <t>Jorge Lara Prudente</t>
  </si>
  <si>
    <t>801-750-1797</t>
  </si>
  <si>
    <t>C95795</t>
  </si>
  <si>
    <t>P5001510</t>
  </si>
  <si>
    <t>FLX0139</t>
  </si>
  <si>
    <t>Maria Flinders</t>
  </si>
  <si>
    <t>C95796</t>
  </si>
  <si>
    <t>P5001511</t>
  </si>
  <si>
    <t>Jeremy Kemp</t>
  </si>
  <si>
    <t>208-984-0021</t>
  </si>
  <si>
    <t>C95797</t>
  </si>
  <si>
    <t>P2511612</t>
  </si>
  <si>
    <t>Eduardo Alana</t>
  </si>
  <si>
    <t>919-454-7916</t>
  </si>
  <si>
    <t>PASS</t>
  </si>
  <si>
    <t>Juan Holguin</t>
  </si>
  <si>
    <t>435 962 0001</t>
  </si>
  <si>
    <t>C91250</t>
  </si>
  <si>
    <t>P2644860</t>
  </si>
  <si>
    <t>FLX0082</t>
  </si>
  <si>
    <t>Gema Bricaire</t>
  </si>
  <si>
    <t>(385) 434-5837</t>
  </si>
  <si>
    <t>C95546</t>
  </si>
  <si>
    <t>6:30am-3:00pm M-F</t>
  </si>
  <si>
    <t>P2645770</t>
  </si>
  <si>
    <t>FLX0083</t>
  </si>
  <si>
    <t>Angela Aguirre</t>
  </si>
  <si>
    <t>385 480-8868</t>
  </si>
  <si>
    <t>C95547</t>
  </si>
  <si>
    <t>P2644850</t>
  </si>
  <si>
    <t>Rosicela Aguilera</t>
  </si>
  <si>
    <t>(385) 465-8497</t>
  </si>
  <si>
    <t>C95548</t>
  </si>
  <si>
    <t>P2508887</t>
  </si>
  <si>
    <t>Guillaine Irakoze</t>
  </si>
  <si>
    <t>C95549</t>
  </si>
  <si>
    <t>P2642415</t>
  </si>
  <si>
    <t>Sebastian Amante</t>
  </si>
  <si>
    <t>385-299-1658</t>
  </si>
  <si>
    <t>C95550</t>
  </si>
  <si>
    <t>P2549304</t>
  </si>
  <si>
    <t>Samia Stephen</t>
  </si>
  <si>
    <t>385-444-8826</t>
  </si>
  <si>
    <t>C95551</t>
  </si>
  <si>
    <t>P2602795</t>
  </si>
  <si>
    <t>Luis Naranjo</t>
  </si>
  <si>
    <t>786-260-4287</t>
  </si>
  <si>
    <t>C95552</t>
  </si>
  <si>
    <t xml:space="preserve">Anabella Aldaco </t>
  </si>
  <si>
    <t>385-506-8386</t>
  </si>
  <si>
    <t>C95553</t>
  </si>
  <si>
    <t>P259954</t>
  </si>
  <si>
    <t xml:space="preserve">Joshuar Enrique Salinas Gonzalez </t>
  </si>
  <si>
    <t>801-512-9738</t>
  </si>
  <si>
    <t>C95554</t>
  </si>
  <si>
    <t>P2562556</t>
  </si>
  <si>
    <t>Ronald Salazar</t>
  </si>
  <si>
    <t>385-770-8690</t>
  </si>
  <si>
    <t>C95556</t>
  </si>
  <si>
    <t>P2646904</t>
  </si>
  <si>
    <t>385-267-2158</t>
  </si>
  <si>
    <t>C95555</t>
  </si>
  <si>
    <t>FLEX</t>
  </si>
  <si>
    <t>Anthony Hernandez</t>
  </si>
  <si>
    <t>(801) 915-0048</t>
  </si>
  <si>
    <t>C94688</t>
  </si>
  <si>
    <t>P2644852</t>
  </si>
  <si>
    <t>Adolfo Chavez</t>
  </si>
  <si>
    <t>719-523-3446</t>
  </si>
  <si>
    <t>C94689</t>
  </si>
  <si>
    <t xml:space="preserve">       </t>
  </si>
  <si>
    <t>P2587182</t>
  </si>
  <si>
    <t xml:space="preserve">Edwin Perez </t>
  </si>
  <si>
    <t>C94409</t>
  </si>
  <si>
    <t>Barhebwa Nshanhalume</t>
  </si>
  <si>
    <t>385-218-1696</t>
  </si>
  <si>
    <t>C94410</t>
  </si>
  <si>
    <t>P2514112</t>
  </si>
  <si>
    <t>Luis Avila</t>
  </si>
  <si>
    <t>C94412</t>
  </si>
  <si>
    <t>P2562566</t>
  </si>
  <si>
    <t>Kimbery Oandasan</t>
  </si>
  <si>
    <t>801-755-5933</t>
  </si>
  <si>
    <t>C94413</t>
  </si>
  <si>
    <t xml:space="preserve">Gabriel Batista </t>
  </si>
  <si>
    <t>801-913-0306</t>
  </si>
  <si>
    <t>C94414</t>
  </si>
  <si>
    <t>Margaret Gallagher</t>
  </si>
  <si>
    <t>801-430-4630</t>
  </si>
  <si>
    <t>C94415</t>
  </si>
  <si>
    <t xml:space="preserve">Jose Lopez </t>
  </si>
  <si>
    <t>801-427-5770</t>
  </si>
  <si>
    <t>C94206</t>
  </si>
  <si>
    <t xml:space="preserve">Rafael Prieto </t>
  </si>
  <si>
    <t>385-457-9269</t>
  </si>
  <si>
    <t>C94207</t>
  </si>
  <si>
    <t xml:space="preserve">MC </t>
  </si>
  <si>
    <t>Antonina Bindang</t>
  </si>
  <si>
    <t>C94212</t>
  </si>
  <si>
    <t xml:space="preserve">Luz Maria Meza </t>
  </si>
  <si>
    <t>385-216-2697</t>
  </si>
  <si>
    <t>C94097</t>
  </si>
  <si>
    <t xml:space="preserve">Angel Medina </t>
  </si>
  <si>
    <t>385-457-4487</t>
  </si>
  <si>
    <t>C94209</t>
  </si>
  <si>
    <t xml:space="preserve">Mirmary Ascencion </t>
  </si>
  <si>
    <t>801-759-1712</t>
  </si>
  <si>
    <t>C94208</t>
  </si>
  <si>
    <t>Dick Talosaga</t>
  </si>
  <si>
    <t>801-509-4527</t>
  </si>
  <si>
    <t>C94211</t>
  </si>
  <si>
    <t>Was 2 hrs + late, pulled from orientation.</t>
  </si>
  <si>
    <t>Gavin Francom</t>
  </si>
  <si>
    <t>(385) 434-4802</t>
  </si>
  <si>
    <t>C94210</t>
  </si>
  <si>
    <t>Orquedias Rosales</t>
  </si>
  <si>
    <t>610-507-0887</t>
  </si>
  <si>
    <t>C94213</t>
  </si>
  <si>
    <t>385-732-4730</t>
  </si>
  <si>
    <t>C77494</t>
  </si>
  <si>
    <t>FLX0015</t>
  </si>
  <si>
    <t>Anthony Trujillo</t>
  </si>
  <si>
    <t>(801) 502-6216</t>
  </si>
  <si>
    <t>C94005</t>
  </si>
  <si>
    <t>6:30am-3:00pm M-F (Some Saturday's)</t>
  </si>
  <si>
    <t>Randal Woodbury</t>
  </si>
  <si>
    <t>980-622-6760</t>
  </si>
  <si>
    <t>C93998</t>
  </si>
  <si>
    <t xml:space="preserve">Diego Campos </t>
  </si>
  <si>
    <t>C94090</t>
  </si>
  <si>
    <t xml:space="preserve">Esperanza Torres </t>
  </si>
  <si>
    <t>385-887-2481</t>
  </si>
  <si>
    <t>C94091</t>
  </si>
  <si>
    <t xml:space="preserve">Yerika Cardozo </t>
  </si>
  <si>
    <t>801-897-9623</t>
  </si>
  <si>
    <t>C94093</t>
  </si>
  <si>
    <t>MC</t>
  </si>
  <si>
    <t xml:space="preserve">Maria De los Santos </t>
  </si>
  <si>
    <t>801-8196066</t>
  </si>
  <si>
    <t>C94095</t>
  </si>
  <si>
    <t xml:space="preserve">Maria Figueroa </t>
  </si>
  <si>
    <t>385-444-6626</t>
  </si>
  <si>
    <t>C94096</t>
  </si>
  <si>
    <t>Valeria Rodriguez</t>
  </si>
  <si>
    <t>(321) 900-6568</t>
  </si>
  <si>
    <t>C93829</t>
  </si>
  <si>
    <t>385-301-1768</t>
  </si>
  <si>
    <t>C93762</t>
  </si>
  <si>
    <t>Gustavo Zubieta</t>
  </si>
  <si>
    <t>(801) 448-1822</t>
  </si>
  <si>
    <t>C93764</t>
  </si>
  <si>
    <t>7:00am</t>
  </si>
  <si>
    <t>FLX1014</t>
  </si>
  <si>
    <t xml:space="preserve">Genesis Patino </t>
  </si>
  <si>
    <t>C93537</t>
  </si>
  <si>
    <t>6:30am-3:30pm M-F (Some Saturday's)</t>
  </si>
  <si>
    <t xml:space="preserve">Catalina Salvador </t>
  </si>
  <si>
    <t>801-824-7673</t>
  </si>
  <si>
    <t>C93551</t>
  </si>
  <si>
    <t xml:space="preserve">Aaron Vargas-Lora </t>
  </si>
  <si>
    <t>C93553</t>
  </si>
  <si>
    <t xml:space="preserve">Daniel Castellano </t>
  </si>
  <si>
    <t>801-696-7654</t>
  </si>
  <si>
    <t>C93556</t>
  </si>
  <si>
    <t>FLX1024</t>
  </si>
  <si>
    <t xml:space="preserve">Isabel Campos </t>
  </si>
  <si>
    <t>801-661-1482</t>
  </si>
  <si>
    <t>C93557</t>
  </si>
  <si>
    <t>C93567</t>
  </si>
  <si>
    <t>FLX1012</t>
  </si>
  <si>
    <t xml:space="preserve">Clara Villegas </t>
  </si>
  <si>
    <t>385-253-1238</t>
  </si>
  <si>
    <t>C92493</t>
  </si>
  <si>
    <t>FLX1004</t>
  </si>
  <si>
    <t>Manuel Perez</t>
  </si>
  <si>
    <t>801-815-2675</t>
  </si>
  <si>
    <t>C92369</t>
  </si>
  <si>
    <t>FLX1010</t>
  </si>
  <si>
    <t xml:space="preserve">Desiree Tatum </t>
  </si>
  <si>
    <t>801-910-1984</t>
  </si>
  <si>
    <t>C92370</t>
  </si>
  <si>
    <t>FLX1002</t>
  </si>
  <si>
    <t>Henry Zakuani</t>
  </si>
  <si>
    <t>385-434-9717</t>
  </si>
  <si>
    <t>C92202</t>
  </si>
  <si>
    <t xml:space="preserve">Jorge Unzaga </t>
  </si>
  <si>
    <t>385-229-7908</t>
  </si>
  <si>
    <t>C91625</t>
  </si>
  <si>
    <t>Andy Alarcon</t>
  </si>
  <si>
    <t>385-539-9563</t>
  </si>
  <si>
    <t>C91959</t>
  </si>
  <si>
    <t>Wilian Guevara</t>
  </si>
  <si>
    <t>801-347-1054</t>
  </si>
  <si>
    <t>C91960</t>
  </si>
  <si>
    <t>Karina Solis</t>
  </si>
  <si>
    <t>801-867-1920</t>
  </si>
  <si>
    <t>C91961</t>
  </si>
  <si>
    <t>FLX1001</t>
  </si>
  <si>
    <t>Luis Gomez</t>
  </si>
  <si>
    <t>801-414-2789</t>
  </si>
  <si>
    <t>C72922</t>
  </si>
  <si>
    <t xml:space="preserve">Lizett Landin </t>
  </si>
  <si>
    <t>385-628-7022</t>
  </si>
  <si>
    <t>C91624</t>
  </si>
  <si>
    <t>Neileht Campos</t>
  </si>
  <si>
    <t>407-428-7703</t>
  </si>
  <si>
    <t>C91626</t>
  </si>
  <si>
    <t xml:space="preserve">Samuel Hernandez </t>
  </si>
  <si>
    <t>385-416-6203</t>
  </si>
  <si>
    <t>C91627</t>
  </si>
  <si>
    <t>Jose Alacron</t>
  </si>
  <si>
    <t>385-602-4719</t>
  </si>
  <si>
    <t>C91436</t>
  </si>
  <si>
    <t xml:space="preserve">Jazmin Bernal </t>
  </si>
  <si>
    <t>801-381-9132</t>
  </si>
  <si>
    <t>C91437</t>
  </si>
  <si>
    <t>FLX0985</t>
  </si>
  <si>
    <t>Jose Medina</t>
  </si>
  <si>
    <t>385-371-9866</t>
  </si>
  <si>
    <t>C91438</t>
  </si>
  <si>
    <t>FLX0986</t>
  </si>
  <si>
    <t xml:space="preserve">Jesus Guzman </t>
  </si>
  <si>
    <t>C91439</t>
  </si>
  <si>
    <t>385-507-2291</t>
  </si>
  <si>
    <t>C91244</t>
  </si>
  <si>
    <t>DAU</t>
  </si>
  <si>
    <t>Brandon Smith</t>
  </si>
  <si>
    <t>385-500-7655</t>
  </si>
  <si>
    <t>C91246</t>
  </si>
  <si>
    <t>Richard Urdaneta</t>
  </si>
  <si>
    <t>385-302-2369</t>
  </si>
  <si>
    <t>C91248</t>
  </si>
  <si>
    <t>9:30pm-6:00am M-F</t>
  </si>
  <si>
    <t>435-962-0001</t>
  </si>
  <si>
    <t>Angelica Villegas</t>
  </si>
  <si>
    <t>385-368-3335</t>
  </si>
  <si>
    <t>C91252</t>
  </si>
  <si>
    <t>Maeson Backman</t>
  </si>
  <si>
    <t>385-977-9835</t>
  </si>
  <si>
    <t>C91254</t>
  </si>
  <si>
    <t>Diego Morales</t>
  </si>
  <si>
    <t>801-448-8382</t>
  </si>
  <si>
    <t>C91255</t>
  </si>
  <si>
    <t>Andrea Woodbury</t>
  </si>
  <si>
    <t>385-294-8435</t>
  </si>
  <si>
    <t>C91256</t>
  </si>
  <si>
    <t>C91257</t>
  </si>
  <si>
    <t>Ekenechukwu Sunday Nwakalor</t>
  </si>
  <si>
    <t>801-430-7452</t>
  </si>
  <si>
    <t>C91258</t>
  </si>
  <si>
    <t xml:space="preserve">Adonai Silva </t>
  </si>
  <si>
    <t>385-420-2977</t>
  </si>
  <si>
    <t>C91037</t>
  </si>
  <si>
    <t>FLX0933</t>
  </si>
  <si>
    <t xml:space="preserve">Carlos Santoyo Patino </t>
  </si>
  <si>
    <t>(385) 207-6513</t>
  </si>
  <si>
    <t>C90850</t>
  </si>
  <si>
    <t xml:space="preserve">Alexia Moreno </t>
  </si>
  <si>
    <t>385-310-8880</t>
  </si>
  <si>
    <t>C90851</t>
  </si>
  <si>
    <t xml:space="preserve">Elie Kapend </t>
  </si>
  <si>
    <t>385-529-7467</t>
  </si>
  <si>
    <t>C90852</t>
  </si>
  <si>
    <t>Bryan Luna</t>
  </si>
  <si>
    <t>(801) 712-8084</t>
  </si>
  <si>
    <t>C90853</t>
  </si>
  <si>
    <t>Thierry Banza</t>
  </si>
  <si>
    <t>385-490-1051</t>
  </si>
  <si>
    <t>C90854</t>
  </si>
  <si>
    <t>FLX0929</t>
  </si>
  <si>
    <t>Gustavo Henriques Moreira</t>
  </si>
  <si>
    <t>801 661 6924</t>
  </si>
  <si>
    <t>C90855</t>
  </si>
  <si>
    <t xml:space="preserve">Gabriela Valero </t>
  </si>
  <si>
    <t>385-418-7741</t>
  </si>
  <si>
    <t>C90856</t>
  </si>
  <si>
    <t xml:space="preserve">Marcella Dicembre </t>
  </si>
  <si>
    <t>C90857</t>
  </si>
  <si>
    <t>Elie Nzweme</t>
  </si>
  <si>
    <t>C90858</t>
  </si>
  <si>
    <t>Bruno Kadiata</t>
  </si>
  <si>
    <t>C90861</t>
  </si>
  <si>
    <t xml:space="preserve">Claudia Valero </t>
  </si>
  <si>
    <t>385-418-7744</t>
  </si>
  <si>
    <t>C90863</t>
  </si>
  <si>
    <t xml:space="preserve">Cancelled - 11/29/2023 </t>
  </si>
  <si>
    <t xml:space="preserve">Mohamed Ismail </t>
  </si>
  <si>
    <t>801-232-4757</t>
  </si>
  <si>
    <t>C90070</t>
  </si>
  <si>
    <t>Oscar Castillo</t>
  </si>
  <si>
    <t>305-388-3066</t>
  </si>
  <si>
    <t>C90072</t>
  </si>
  <si>
    <t>Nereida Rodriguez</t>
  </si>
  <si>
    <t>801-919-4014</t>
  </si>
  <si>
    <t>C89990</t>
  </si>
  <si>
    <t>Eric Crandall</t>
  </si>
  <si>
    <t>385-267-3609</t>
  </si>
  <si>
    <t>C89991</t>
  </si>
  <si>
    <t>Kendall Barker Jr</t>
  </si>
  <si>
    <t>256-479-4332</t>
  </si>
  <si>
    <t>C89992</t>
  </si>
  <si>
    <t>Tsyren Buraev</t>
  </si>
  <si>
    <t>(929) 238-5998</t>
  </si>
  <si>
    <t>C89994</t>
  </si>
  <si>
    <t>Mckinzi Atwood</t>
  </si>
  <si>
    <t>385-253-9028</t>
  </si>
  <si>
    <t>C89995</t>
  </si>
  <si>
    <t xml:space="preserve">Jesus Perez </t>
  </si>
  <si>
    <t>385-229-7858</t>
  </si>
  <si>
    <t>C89996</t>
  </si>
  <si>
    <t>FLX0916</t>
  </si>
  <si>
    <t>Janneth Apolo</t>
  </si>
  <si>
    <t>(801) 671-3869</t>
  </si>
  <si>
    <t>C89997</t>
  </si>
  <si>
    <t>FLX0917</t>
  </si>
  <si>
    <t xml:space="preserve">Kimberli Rodriguez </t>
  </si>
  <si>
    <t>801-809-7418</t>
  </si>
  <si>
    <t>C89998</t>
  </si>
  <si>
    <t>FLX0918</t>
  </si>
  <si>
    <t>Lea Uzayisenga</t>
  </si>
  <si>
    <t>(385) 209-4015</t>
  </si>
  <si>
    <t>C89999</t>
  </si>
  <si>
    <t xml:space="preserve">7:00am </t>
  </si>
  <si>
    <t>FLX0922</t>
  </si>
  <si>
    <t xml:space="preserve">Brayan Rodriguez </t>
  </si>
  <si>
    <t>801-513-0045</t>
  </si>
  <si>
    <t>C90000</t>
  </si>
  <si>
    <t>Milo Coutino</t>
  </si>
  <si>
    <t>801-560-0783</t>
  </si>
  <si>
    <t>C90001</t>
  </si>
  <si>
    <t>Sofia Negron</t>
  </si>
  <si>
    <t>385-222-9639</t>
  </si>
  <si>
    <t>C90002</t>
  </si>
  <si>
    <t xml:space="preserve">Marlene Rodriguez </t>
  </si>
  <si>
    <t>385-775-4285</t>
  </si>
  <si>
    <t>C90003</t>
  </si>
  <si>
    <t>Evelyn Chavez</t>
  </si>
  <si>
    <t>323-827-9226</t>
  </si>
  <si>
    <t>7:00AM</t>
  </si>
  <si>
    <t xml:space="preserve">Called </t>
  </si>
  <si>
    <t xml:space="preserve">Carlos Castro </t>
  </si>
  <si>
    <t>435-890-6215</t>
  </si>
  <si>
    <t xml:space="preserve">Did not answer / Answered said did not speak english and hung up </t>
  </si>
  <si>
    <t xml:space="preserve">Oscar Castillo </t>
  </si>
  <si>
    <t>385-388-3066</t>
  </si>
  <si>
    <t xml:space="preserve">I told him 2nd interview </t>
  </si>
  <si>
    <t>PN</t>
  </si>
  <si>
    <t>Gabe Arellano</t>
  </si>
  <si>
    <t>(801) 230-6731</t>
  </si>
  <si>
    <t xml:space="preserve">Came in to the office  and knows </t>
  </si>
  <si>
    <t>Humberto Salas</t>
  </si>
  <si>
    <t>385-354-0119</t>
  </si>
  <si>
    <t xml:space="preserve">Voicemail </t>
  </si>
  <si>
    <t>Carlos Quinonez</t>
  </si>
  <si>
    <t>(801) 867-9950</t>
  </si>
  <si>
    <t>FLX0895</t>
  </si>
  <si>
    <t>Sofia Negro</t>
  </si>
  <si>
    <t>?</t>
  </si>
  <si>
    <t>FLX0849</t>
  </si>
  <si>
    <t xml:space="preserve">Polansky De Leon </t>
  </si>
  <si>
    <t>801-859-4918</t>
  </si>
  <si>
    <t>Done</t>
  </si>
  <si>
    <t xml:space="preserve">Brillith Valero </t>
  </si>
  <si>
    <t>C87231</t>
  </si>
  <si>
    <t xml:space="preserve">PN </t>
  </si>
  <si>
    <t>Maria Rojas Soto</t>
  </si>
  <si>
    <t>385-775-3938</t>
  </si>
  <si>
    <t>C87234</t>
  </si>
  <si>
    <t>Kevin Labarca</t>
  </si>
  <si>
    <t>385-371-2246</t>
  </si>
  <si>
    <t>C87236</t>
  </si>
  <si>
    <t>Juan Castro</t>
  </si>
  <si>
    <t>385-450-6336</t>
  </si>
  <si>
    <t>C86669</t>
  </si>
  <si>
    <t>Thuan Nguyen</t>
  </si>
  <si>
    <t>801-706-3891</t>
  </si>
  <si>
    <t>C86670</t>
  </si>
  <si>
    <t>Luis Arellano</t>
  </si>
  <si>
    <t>C86671</t>
  </si>
  <si>
    <t>FLX0850</t>
  </si>
  <si>
    <t>Diego Andres Chacin Lizardo</t>
  </si>
  <si>
    <t>385-775-6966</t>
  </si>
  <si>
    <t>C86672</t>
  </si>
  <si>
    <t>FLX0729</t>
  </si>
  <si>
    <t>Curtis Bennett</t>
  </si>
  <si>
    <t>801-860-7832</t>
  </si>
  <si>
    <t>C86469</t>
  </si>
  <si>
    <t xml:space="preserve">Production Specialist 1 -  Moonshine </t>
  </si>
  <si>
    <t>7:00am-4:00pm M-F (some Saturday's)</t>
  </si>
  <si>
    <t>Marivel Rodriguez</t>
  </si>
  <si>
    <t>C86470</t>
  </si>
  <si>
    <t>James Gutierrez</t>
  </si>
  <si>
    <t>(661) 405-0404</t>
  </si>
  <si>
    <t>C86472</t>
  </si>
  <si>
    <t>Airiana Gomez</t>
  </si>
  <si>
    <t>801-645-4607</t>
  </si>
  <si>
    <t>C86473</t>
  </si>
  <si>
    <t xml:space="preserve">Ingrid Perez </t>
  </si>
  <si>
    <t>801-661-7336</t>
  </si>
  <si>
    <t>C86474</t>
  </si>
  <si>
    <t xml:space="preserve">Leonardo Andrade Coello </t>
  </si>
  <si>
    <t>385-352-5355</t>
  </si>
  <si>
    <t>C86072</t>
  </si>
  <si>
    <t>Tracille Nyamahoro</t>
  </si>
  <si>
    <t>(801) 835-3024</t>
  </si>
  <si>
    <t>C86169</t>
  </si>
  <si>
    <t>Alejandra Perozo</t>
  </si>
  <si>
    <t>(801) 759-3606</t>
  </si>
  <si>
    <t>C86170</t>
  </si>
  <si>
    <t xml:space="preserve">*Red font: Interview required </t>
  </si>
  <si>
    <t>FLX0796</t>
  </si>
  <si>
    <t xml:space="preserve">Reymundo Ortega </t>
  </si>
  <si>
    <t>385-434-9166</t>
  </si>
  <si>
    <t>C86070</t>
  </si>
  <si>
    <t>Mariangel Morales</t>
  </si>
  <si>
    <t>801-462-6083</t>
  </si>
  <si>
    <t>C86071</t>
  </si>
  <si>
    <t xml:space="preserve">Thai Nguyen </t>
  </si>
  <si>
    <t>801-651-4780</t>
  </si>
  <si>
    <t>C86073</t>
  </si>
  <si>
    <t>Nancy Cardenas</t>
  </si>
  <si>
    <t>801-819-8340</t>
  </si>
  <si>
    <t>C85960</t>
  </si>
  <si>
    <t>FLX0794</t>
  </si>
  <si>
    <t>Ana Rozo</t>
  </si>
  <si>
    <t>385-628-7908</t>
  </si>
  <si>
    <t>C85961</t>
  </si>
  <si>
    <t xml:space="preserve">Baboucar Dibba </t>
  </si>
  <si>
    <t>(801) 214-4810</t>
  </si>
  <si>
    <t>C85962</t>
  </si>
  <si>
    <t>FLX0797</t>
  </si>
  <si>
    <t>Manuel Salas</t>
  </si>
  <si>
    <t>801-462-6507</t>
  </si>
  <si>
    <t>C85963</t>
  </si>
  <si>
    <t xml:space="preserve">Mamila Rai </t>
  </si>
  <si>
    <t>801-815-2319</t>
  </si>
  <si>
    <t>C85964</t>
  </si>
  <si>
    <t>Jesus Isea</t>
  </si>
  <si>
    <t>385-457-9605</t>
  </si>
  <si>
    <t>C85965</t>
  </si>
  <si>
    <t xml:space="preserve">Maria Ramirez </t>
  </si>
  <si>
    <t>385-226-4666</t>
  </si>
  <si>
    <t>C85966</t>
  </si>
  <si>
    <t>Xavier Gonzalez</t>
  </si>
  <si>
    <t>385-299-0592</t>
  </si>
  <si>
    <t>C85967</t>
  </si>
  <si>
    <t>FLX0752</t>
  </si>
  <si>
    <t>Ruben Blanco</t>
  </si>
  <si>
    <t>(385) 887-2409</t>
  </si>
  <si>
    <t>C85835</t>
  </si>
  <si>
    <t>FLX0778</t>
  </si>
  <si>
    <t>Denise Zarco</t>
  </si>
  <si>
    <t>385-319-3937</t>
  </si>
  <si>
    <t>C85837</t>
  </si>
  <si>
    <t>FLX0780</t>
  </si>
  <si>
    <t>Victor Lopez</t>
  </si>
  <si>
    <t>385-344-1515</t>
  </si>
  <si>
    <t>C85839</t>
  </si>
  <si>
    <t>FLX0782</t>
  </si>
  <si>
    <t>Andres Troconis</t>
  </si>
  <si>
    <t>385-266-9982</t>
  </si>
  <si>
    <t>C85840</t>
  </si>
  <si>
    <t>FLX0789</t>
  </si>
  <si>
    <t>Stacy Mccarty</t>
  </si>
  <si>
    <t>(385) 424-5551</t>
  </si>
  <si>
    <t>C85841</t>
  </si>
  <si>
    <t>FLX0790</t>
  </si>
  <si>
    <t>Juan Arce</t>
  </si>
  <si>
    <t>801-651-9120</t>
  </si>
  <si>
    <t>C85842</t>
  </si>
  <si>
    <t>GS</t>
  </si>
  <si>
    <t>Mayra Barrientos</t>
  </si>
  <si>
    <t>(385) 315-0651</t>
  </si>
  <si>
    <t>C85843</t>
  </si>
  <si>
    <t>FLX0792</t>
  </si>
  <si>
    <t>Carlos Silva</t>
  </si>
  <si>
    <t>(385) 336-9194</t>
  </si>
  <si>
    <t>C85844</t>
  </si>
  <si>
    <t>Laura Farin</t>
  </si>
  <si>
    <t>(915) 472-6706</t>
  </si>
  <si>
    <t>C85845</t>
  </si>
  <si>
    <t xml:space="preserve">Diana Castro </t>
  </si>
  <si>
    <t>801-946-6415</t>
  </si>
  <si>
    <t>C85846</t>
  </si>
  <si>
    <t>Kiara Rosales-tineo</t>
  </si>
  <si>
    <t>908-487-3978</t>
  </si>
  <si>
    <t>C85739</t>
  </si>
  <si>
    <t>Jared Ramos</t>
  </si>
  <si>
    <t>717-475-4949</t>
  </si>
  <si>
    <t>C85740</t>
  </si>
  <si>
    <t>FLX0761</t>
  </si>
  <si>
    <t>Maria Sanoja</t>
  </si>
  <si>
    <t>(385) 483-8288</t>
  </si>
  <si>
    <t>C85741</t>
  </si>
  <si>
    <t>Zaraith Turbay</t>
  </si>
  <si>
    <t>801-600-6002</t>
  </si>
  <si>
    <t>C85742</t>
  </si>
  <si>
    <t>Jairo Jose Guillen Albornoz</t>
  </si>
  <si>
    <t>786-413-5831</t>
  </si>
  <si>
    <t>C85743</t>
  </si>
  <si>
    <t>FLX0773</t>
  </si>
  <si>
    <t>Hernan Lopez</t>
  </si>
  <si>
    <t>801-577-1871</t>
  </si>
  <si>
    <t>C85744</t>
  </si>
  <si>
    <t>FLX0774</t>
  </si>
  <si>
    <t>Wilguens Honore</t>
  </si>
  <si>
    <t>561-334-6140</t>
  </si>
  <si>
    <t>C85745</t>
  </si>
  <si>
    <t>FLX0775</t>
  </si>
  <si>
    <t>Nicole Saintil</t>
  </si>
  <si>
    <t>385-338-0399</t>
  </si>
  <si>
    <t>C85746</t>
  </si>
  <si>
    <t>FLX0776</t>
  </si>
  <si>
    <t>Norvin Davis</t>
  </si>
  <si>
    <t>(385) 341-3359</t>
  </si>
  <si>
    <t>C85747</t>
  </si>
  <si>
    <t>Ubah Ismail</t>
  </si>
  <si>
    <t>385-227-1548</t>
  </si>
  <si>
    <t>C85748</t>
  </si>
  <si>
    <t>Pedro Viera Villavicencio</t>
  </si>
  <si>
    <t>385-267-4588</t>
  </si>
  <si>
    <t>C85749</t>
  </si>
  <si>
    <t>FLX0733</t>
  </si>
  <si>
    <t>Joseph Rivera</t>
  </si>
  <si>
    <t>C85675</t>
  </si>
  <si>
    <t>FLX0744</t>
  </si>
  <si>
    <t>Carlos Blanco</t>
  </si>
  <si>
    <t>321-337-9824</t>
  </si>
  <si>
    <t>C85676</t>
  </si>
  <si>
    <t>FLX0745</t>
  </si>
  <si>
    <t>(385) 722-1369</t>
  </si>
  <si>
    <t>FLX0746</t>
  </si>
  <si>
    <t>Dimas E Correa</t>
  </si>
  <si>
    <t>385-419-9225</t>
  </si>
  <si>
    <t>C85678</t>
  </si>
  <si>
    <t>FLX0747</t>
  </si>
  <si>
    <t>Dimas Correa Power</t>
  </si>
  <si>
    <t>385-495-9281</t>
  </si>
  <si>
    <t>C85680</t>
  </si>
  <si>
    <t>FLX0748</t>
  </si>
  <si>
    <t>Abraham Salas</t>
  </si>
  <si>
    <t>385-401-7466</t>
  </si>
  <si>
    <t>C85682</t>
  </si>
  <si>
    <t>Aziza Mutarutwa</t>
  </si>
  <si>
    <t>(859) 440-5012</t>
  </si>
  <si>
    <t>C85683</t>
  </si>
  <si>
    <t>FLX0757</t>
  </si>
  <si>
    <t>Maria Del Socorro Ruiz Cisneros</t>
  </si>
  <si>
    <t>801-906-1953</t>
  </si>
  <si>
    <t>C70726</t>
  </si>
  <si>
    <t>FLX0759</t>
  </si>
  <si>
    <t>James Llamas</t>
  </si>
  <si>
    <t>760-619-5429</t>
  </si>
  <si>
    <t>C85684</t>
  </si>
  <si>
    <t>AFA</t>
  </si>
  <si>
    <t>Reminder</t>
  </si>
  <si>
    <t>FLX0731</t>
  </si>
  <si>
    <t>Andrea Oquendo</t>
  </si>
  <si>
    <t>214-837-8557</t>
  </si>
  <si>
    <t>C85327</t>
  </si>
  <si>
    <t>FLX0735</t>
  </si>
  <si>
    <t>Elianne Tineo Ramos</t>
  </si>
  <si>
    <t>801-833-7515</t>
  </si>
  <si>
    <t>C85328</t>
  </si>
  <si>
    <t>FLX0736</t>
  </si>
  <si>
    <t>Carlos Sanguino</t>
  </si>
  <si>
    <t>385-471-7070</t>
  </si>
  <si>
    <t>C85329</t>
  </si>
  <si>
    <t>FLX0737</t>
  </si>
  <si>
    <t>Besie Sabit</t>
  </si>
  <si>
    <t>385-259-9771</t>
  </si>
  <si>
    <t>C85333</t>
  </si>
  <si>
    <t>FLX0738</t>
  </si>
  <si>
    <t>Juan Barrios</t>
  </si>
  <si>
    <t>689-251-1114</t>
  </si>
  <si>
    <t>C85335</t>
  </si>
  <si>
    <t>Emergency #</t>
  </si>
  <si>
    <t>FLX0730</t>
  </si>
  <si>
    <t>Nelson Lolenese</t>
  </si>
  <si>
    <t>385-264-8129</t>
  </si>
  <si>
    <t>Eduardo Lolenese 801-865-3863</t>
  </si>
  <si>
    <t>C84954</t>
  </si>
  <si>
    <t>Fernando Perez Lara</t>
  </si>
  <si>
    <t>801-560-9082</t>
  </si>
  <si>
    <t>Mom- Norma 801-560-9082</t>
  </si>
  <si>
    <t>C84955</t>
  </si>
  <si>
    <t>FLX0704</t>
  </si>
  <si>
    <t>Jasmin Urcino</t>
  </si>
  <si>
    <t>385-310-6862</t>
  </si>
  <si>
    <t>801-808-6688</t>
  </si>
  <si>
    <t>C84791</t>
  </si>
  <si>
    <t>FLX0707</t>
  </si>
  <si>
    <t>Eduardo Morales</t>
  </si>
  <si>
    <t>385-519-9175</t>
  </si>
  <si>
    <t>C84793</t>
  </si>
  <si>
    <t>FLX0709</t>
  </si>
  <si>
    <t>Daysie Alvarez</t>
  </si>
  <si>
    <t>801-608-0919</t>
  </si>
  <si>
    <t>801-606-4391 Alicia Medina</t>
  </si>
  <si>
    <t>C84795</t>
  </si>
  <si>
    <t>3:00pm - 11:30pm M-F</t>
  </si>
  <si>
    <t>FLX0717</t>
  </si>
  <si>
    <t>Jenny Martinez</t>
  </si>
  <si>
    <t>385-471-7071</t>
  </si>
  <si>
    <t>Carlos 385-471-7070</t>
  </si>
  <si>
    <t>C84796</t>
  </si>
  <si>
    <t>FLX0718</t>
  </si>
  <si>
    <t>Sarah Basele</t>
  </si>
  <si>
    <t>3852839770 fiance</t>
  </si>
  <si>
    <t>C84797</t>
  </si>
  <si>
    <t>FLX0719</t>
  </si>
  <si>
    <t>Maria Flores-Beltran</t>
  </si>
  <si>
    <t>801-666-0987</t>
  </si>
  <si>
    <t>Mom- Maria Beltran- 801-666-0987</t>
  </si>
  <si>
    <t>C84798</t>
  </si>
  <si>
    <t xml:space="preserve">DAU </t>
  </si>
  <si>
    <t>FLX0724</t>
  </si>
  <si>
    <t>Daniel Figueroa</t>
  </si>
  <si>
    <t>801-680-0669</t>
  </si>
  <si>
    <t>801-671-9321 Wife</t>
  </si>
  <si>
    <t>C81550</t>
  </si>
  <si>
    <t>Cesar Zambrano</t>
  </si>
  <si>
    <t>385-296-4380</t>
  </si>
  <si>
    <t>C84503</t>
  </si>
  <si>
    <t xml:space="preserve">Jesus Benitez </t>
  </si>
  <si>
    <t>801-637-5917</t>
  </si>
  <si>
    <t xml:space="preserve">Mario Benitez 385-425-8632 Dad </t>
  </si>
  <si>
    <t>C84504</t>
  </si>
  <si>
    <t>Maricela Zavala</t>
  </si>
  <si>
    <t>801-910-9989</t>
  </si>
  <si>
    <t>Roberto Ramirez 801-910-1216 Husband</t>
  </si>
  <si>
    <t>C84506</t>
  </si>
  <si>
    <t>Tulio Fernandez</t>
  </si>
  <si>
    <t>801-427-6156</t>
  </si>
  <si>
    <t>Andrea 801-691-6127</t>
  </si>
  <si>
    <t>C84507</t>
  </si>
  <si>
    <t>Daniel Miguel</t>
  </si>
  <si>
    <t>801-205-2046</t>
  </si>
  <si>
    <t>801-430-7452 Domingo</t>
  </si>
  <si>
    <t>C84508</t>
  </si>
  <si>
    <t>Kolina Okot</t>
  </si>
  <si>
    <t xml:space="preserve"> (385) 343-9219</t>
  </si>
  <si>
    <t>Didnt have one</t>
  </si>
  <si>
    <t>C84509</t>
  </si>
  <si>
    <t>Ahmad Hassan</t>
  </si>
  <si>
    <t>385-218-8608</t>
  </si>
  <si>
    <t>C84510</t>
  </si>
  <si>
    <t>Leilani Faumui</t>
  </si>
  <si>
    <t>(385) 288-7818</t>
  </si>
  <si>
    <t>Joy Faumui 801-686-6200 Stepmom</t>
  </si>
  <si>
    <t>C84511</t>
  </si>
  <si>
    <t xml:space="preserve">Marlen Figueroa </t>
  </si>
  <si>
    <t>(385) 910-1951</t>
  </si>
  <si>
    <t>Mom ( Karmen ) 8015481652</t>
  </si>
  <si>
    <t>C84512</t>
  </si>
  <si>
    <t>PEN</t>
  </si>
  <si>
    <t>FLX0708</t>
  </si>
  <si>
    <t>Olga Sandoval</t>
  </si>
  <si>
    <t>385-354-1093</t>
  </si>
  <si>
    <t>Refugio 801-361-4960</t>
  </si>
  <si>
    <t>C84513</t>
  </si>
  <si>
    <t>Alex Feliciano</t>
  </si>
  <si>
    <t>Yolanda 4356311379</t>
  </si>
  <si>
    <t>C84514</t>
  </si>
  <si>
    <t>Mohammad Khan</t>
  </si>
  <si>
    <t>C84515</t>
  </si>
  <si>
    <t>Leonardo Reyes</t>
  </si>
  <si>
    <t>801-783-0684</t>
  </si>
  <si>
    <t>801-577-5853 Mother Maritza</t>
  </si>
  <si>
    <t>C84518</t>
  </si>
  <si>
    <t>FLX0693</t>
  </si>
  <si>
    <t>Bryan Atilano</t>
  </si>
  <si>
    <t>(801) 864-7580</t>
  </si>
  <si>
    <t>Jose Atilano 801-953-5152 (father)</t>
  </si>
  <si>
    <t>C84364</t>
  </si>
  <si>
    <t>Aristide Brito</t>
  </si>
  <si>
    <t>(385) 436-0893</t>
  </si>
  <si>
    <t>385-434-4814 Katiuska Ramirez</t>
  </si>
  <si>
    <t>C84312</t>
  </si>
  <si>
    <t xml:space="preserve">Leticia Aburto </t>
  </si>
  <si>
    <t>(801) 898-6977</t>
  </si>
  <si>
    <t>Juana Yanes 8019130063 (Daughter)</t>
  </si>
  <si>
    <t>C84313</t>
  </si>
  <si>
    <t>Netglisza Abel</t>
  </si>
  <si>
    <t>406-531-8482</t>
  </si>
  <si>
    <t>C84314</t>
  </si>
  <si>
    <t>Ruta Amituanai</t>
  </si>
  <si>
    <t>(253) 278-6523</t>
  </si>
  <si>
    <t>David Chapman 803-546-5168</t>
  </si>
  <si>
    <t>C84315</t>
  </si>
  <si>
    <t>Emberly Coyt</t>
  </si>
  <si>
    <t>801-628-1302</t>
  </si>
  <si>
    <t>Mom- Maria (385) 306-0709</t>
  </si>
  <si>
    <t>C84316</t>
  </si>
  <si>
    <t>Norma Ramirez</t>
  </si>
  <si>
    <t>(801) 696-7482</t>
  </si>
  <si>
    <t>Ignacio Ramirez 8016967418 (Husband)</t>
  </si>
  <si>
    <t>C84317</t>
  </si>
  <si>
    <t>Casey Deichmann</t>
  </si>
  <si>
    <t>801-500-4129</t>
  </si>
  <si>
    <t>Gavin Curtis - 385-264-9454</t>
  </si>
  <si>
    <t>C84318</t>
  </si>
  <si>
    <t>FLX0677</t>
  </si>
  <si>
    <t>Gabriel Amante</t>
  </si>
  <si>
    <t>801-230-8083 Jose</t>
  </si>
  <si>
    <t>C84319</t>
  </si>
  <si>
    <t xml:space="preserve">Daniel Padilla </t>
  </si>
  <si>
    <t>(801) 336-8854</t>
  </si>
  <si>
    <t>Informed he doesnt have anyone</t>
  </si>
  <si>
    <t>C84320</t>
  </si>
  <si>
    <t>FLX0685</t>
  </si>
  <si>
    <t xml:space="preserve">Jorge Ruiz </t>
  </si>
  <si>
    <t>801-935-5792</t>
  </si>
  <si>
    <t xml:space="preserve">801-935-5787-Dad Jose </t>
  </si>
  <si>
    <t>C84321</t>
  </si>
  <si>
    <t>Ulaea Fonua</t>
  </si>
  <si>
    <t>9252076471(Mother)</t>
  </si>
  <si>
    <t>C84322</t>
  </si>
  <si>
    <t>Pen</t>
  </si>
  <si>
    <t>Jocelyn Juarez</t>
  </si>
  <si>
    <t>801-651-7790</t>
  </si>
  <si>
    <t>Mom- Lilianna Saucedo- 801-888-9862</t>
  </si>
  <si>
    <t>C84323</t>
  </si>
  <si>
    <t>McKenzie Price</t>
  </si>
  <si>
    <t>208-250-3316</t>
  </si>
  <si>
    <t>Grandma- Jenice Price 435-215-8283</t>
  </si>
  <si>
    <t>C84324</t>
  </si>
  <si>
    <t>Ayuramy Sanchez</t>
  </si>
  <si>
    <t>385-457-3672 Sara Rodriguez (daughter)</t>
  </si>
  <si>
    <t>C83643</t>
  </si>
  <si>
    <t>Ranchod Vamanrav (Scott)</t>
  </si>
  <si>
    <t>801-919-6805</t>
  </si>
  <si>
    <t>Ana Vamanrav 385-209-3753</t>
  </si>
  <si>
    <t>C84325</t>
  </si>
  <si>
    <t>Reminder Txt</t>
  </si>
  <si>
    <t>Started?</t>
  </si>
  <si>
    <t>Francisco Parra</t>
  </si>
  <si>
    <t>689-236-9464</t>
  </si>
  <si>
    <t>Joel Maestre 385-630-5151</t>
  </si>
  <si>
    <t>C83632</t>
  </si>
  <si>
    <t>No, DNA</t>
  </si>
  <si>
    <t>Cesar Ramirez</t>
  </si>
  <si>
    <t>(801) 867-0059</t>
  </si>
  <si>
    <t>C84013</t>
  </si>
  <si>
    <t>Den Ned</t>
  </si>
  <si>
    <t>(580) 701-3082</t>
  </si>
  <si>
    <t>(sister) Lucy Ned 580-478-1234</t>
  </si>
  <si>
    <t>C84014</t>
  </si>
  <si>
    <t>Denise Murorunkwere</t>
  </si>
  <si>
    <t>8015774784 (brother) Freddy</t>
  </si>
  <si>
    <t>C84015</t>
  </si>
  <si>
    <t>Sebastian Valverde</t>
  </si>
  <si>
    <t>385-436-5177</t>
  </si>
  <si>
    <t>Jaunita Lucio - 385-246-6522</t>
  </si>
  <si>
    <t>C84016</t>
  </si>
  <si>
    <t>Freddy Muhoza</t>
  </si>
  <si>
    <t>C84017</t>
  </si>
  <si>
    <t>Danisha Willisthomas</t>
  </si>
  <si>
    <t>8014033600 Jada Richardson (Friend)</t>
  </si>
  <si>
    <t>C83633</t>
  </si>
  <si>
    <t>C83634</t>
  </si>
  <si>
    <t xml:space="preserve">Julliana Linares </t>
  </si>
  <si>
    <t>385-420-2060</t>
  </si>
  <si>
    <t>Francisco Santiago (385-299-4008)</t>
  </si>
  <si>
    <t>C83636</t>
  </si>
  <si>
    <t>Paola Castro</t>
  </si>
  <si>
    <t>407-561-1684</t>
  </si>
  <si>
    <t>Pablo Castro 385-450-6339</t>
  </si>
  <si>
    <t>C83637</t>
  </si>
  <si>
    <t>William Rodriguez</t>
  </si>
  <si>
    <t>385-457-3983</t>
  </si>
  <si>
    <t>C83638</t>
  </si>
  <si>
    <t>Anthony Avelino-Jimenez</t>
  </si>
  <si>
    <t>(385) 285-0250</t>
  </si>
  <si>
    <t>Rossana Jimenez 801-512-7560 (mother)</t>
  </si>
  <si>
    <t>C83641</t>
  </si>
  <si>
    <t>Karl Johnson</t>
  </si>
  <si>
    <t>Ryly 435-671-8458</t>
  </si>
  <si>
    <t>C83642</t>
  </si>
  <si>
    <t xml:space="preserve">Robert Anjain </t>
  </si>
  <si>
    <t xml:space="preserve"> (808) 466-9852</t>
  </si>
  <si>
    <t>Brother In law - Vahid- 8084665240</t>
  </si>
  <si>
    <t>C83644</t>
  </si>
  <si>
    <t>FLX0539</t>
  </si>
  <si>
    <t>Sarah Trimino</t>
  </si>
  <si>
    <t>385-222-0999</t>
  </si>
  <si>
    <t>(385) 285-2568 Mom</t>
  </si>
  <si>
    <t>C83481</t>
  </si>
  <si>
    <t>FLX0612</t>
  </si>
  <si>
    <t>Oriana Urdaneta</t>
  </si>
  <si>
    <t>385-528-6127</t>
  </si>
  <si>
    <t>Jorge 8015647062</t>
  </si>
  <si>
    <t>C83482</t>
  </si>
  <si>
    <t>Kimberly Oravec</t>
  </si>
  <si>
    <t>740-814-1725</t>
  </si>
  <si>
    <t>Miguel Lara 435-459-2512</t>
  </si>
  <si>
    <t>C83483</t>
  </si>
  <si>
    <t>Simplice Diahanou</t>
  </si>
  <si>
    <t>(801) 654-0599</t>
  </si>
  <si>
    <t>Kekeli Akpodo 801-829-8456</t>
  </si>
  <si>
    <t>C83484</t>
  </si>
  <si>
    <t xml:space="preserve">Myrka Bautista </t>
  </si>
  <si>
    <t>801-884-2932</t>
  </si>
  <si>
    <t>801-800-1936 Alma de la Paz (Mom)</t>
  </si>
  <si>
    <t>C83485</t>
  </si>
  <si>
    <t xml:space="preserve">Styve Baitia </t>
  </si>
  <si>
    <t>385-354-9536</t>
  </si>
  <si>
    <t>801-815-6843- (DAD Roger)</t>
  </si>
  <si>
    <t>C83486</t>
  </si>
  <si>
    <t>Maria Seijas</t>
  </si>
  <si>
    <t>(385) 630-1644</t>
  </si>
  <si>
    <t>Husband Nicholas 801-259-0044</t>
  </si>
  <si>
    <t>C83487</t>
  </si>
  <si>
    <t>Lorena Flores</t>
  </si>
  <si>
    <t>(801) 608-2303</t>
  </si>
  <si>
    <t>April Flores 8012597012 (Daughter)</t>
  </si>
  <si>
    <t>C83130</t>
  </si>
  <si>
    <t>801-414-4266</t>
  </si>
  <si>
    <t>Maria(Mom)801-661-5117</t>
  </si>
  <si>
    <t>C83124</t>
  </si>
  <si>
    <t>Socorro Gonzalez</t>
  </si>
  <si>
    <t>801-557-0524</t>
  </si>
  <si>
    <t>Daisy (Daughter) 801-230-1327</t>
  </si>
  <si>
    <t>C83181</t>
  </si>
  <si>
    <t>Maria Pedraza</t>
  </si>
  <si>
    <t>Leslie Rios - 8019792739</t>
  </si>
  <si>
    <t>C83183</t>
  </si>
  <si>
    <t>FLX0610</t>
  </si>
  <si>
    <t>Martin Covarrubias</t>
  </si>
  <si>
    <t>435-830-1375</t>
  </si>
  <si>
    <t xml:space="preserve">385-212-0458 Carmen </t>
  </si>
  <si>
    <t>C83186</t>
  </si>
  <si>
    <t>FLX0611</t>
  </si>
  <si>
    <t>Milagros Morles</t>
  </si>
  <si>
    <t>385-487-2691</t>
  </si>
  <si>
    <t>son 801-244-2750</t>
  </si>
  <si>
    <t>C83199</t>
  </si>
  <si>
    <t>FLX0616</t>
  </si>
  <si>
    <t>Rina Soto</t>
  </si>
  <si>
    <t>385-461-3008</t>
  </si>
  <si>
    <t>Juan Rueda 801-509-1421</t>
  </si>
  <si>
    <t>C83187</t>
  </si>
  <si>
    <t>FLX0618</t>
  </si>
  <si>
    <t>Marco Lieber</t>
  </si>
  <si>
    <t>Ricina Lopez 801-865-0590</t>
  </si>
  <si>
    <t>C83189</t>
  </si>
  <si>
    <t>FLX0621</t>
  </si>
  <si>
    <t>Rosanna Torres</t>
  </si>
  <si>
    <t>Antony Torres 8015000135</t>
  </si>
  <si>
    <t>C83190</t>
  </si>
  <si>
    <t>FLX0623</t>
  </si>
  <si>
    <t>Leslie Rios</t>
  </si>
  <si>
    <t>Maria Pedrazo - 801-809-5771</t>
  </si>
  <si>
    <t>C83192</t>
  </si>
  <si>
    <t xml:space="preserve">Diana Morales </t>
  </si>
  <si>
    <t>(801) 750-5093</t>
  </si>
  <si>
    <t xml:space="preserve">8017500163 Florina Felix (Mother) </t>
  </si>
  <si>
    <t>C83193</t>
  </si>
  <si>
    <t>Miriam Ferrer</t>
  </si>
  <si>
    <t>801 856 0270</t>
  </si>
  <si>
    <t>Cesar Ramirez 8018560059 (husband)</t>
  </si>
  <si>
    <t>C83195</t>
  </si>
  <si>
    <t>FLX0617</t>
  </si>
  <si>
    <t>Ammonia Jenkins</t>
  </si>
  <si>
    <t xml:space="preserve"> (801) 643-9125</t>
  </si>
  <si>
    <t>Angela Jenkins 435-919-0159</t>
  </si>
  <si>
    <t>C83197</t>
  </si>
  <si>
    <t>Minh Nguyen</t>
  </si>
  <si>
    <t>Kattie Wife 801-971-8092</t>
  </si>
  <si>
    <t>C83117</t>
  </si>
  <si>
    <t xml:space="preserve">Neulis Atencio </t>
  </si>
  <si>
    <t>801-869-0963</t>
  </si>
  <si>
    <t xml:space="preserve">Carlos 801-867-9006- Husband </t>
  </si>
  <si>
    <t>C83118</t>
  </si>
  <si>
    <t>Casey R Wilkerson</t>
  </si>
  <si>
    <t>(801) 879-2961</t>
  </si>
  <si>
    <t>Evenay 801-879-2961</t>
  </si>
  <si>
    <t>C83119</t>
  </si>
  <si>
    <t>Marleen Pito</t>
  </si>
  <si>
    <t>C83120</t>
  </si>
  <si>
    <t xml:space="preserve">GS </t>
  </si>
  <si>
    <t>Clayton King</t>
  </si>
  <si>
    <t>385 260 7224</t>
  </si>
  <si>
    <t xml:space="preserve">Lindsay King  - 8018158303 Sister. </t>
  </si>
  <si>
    <t>C83121</t>
  </si>
  <si>
    <t>Jose Buscan</t>
  </si>
  <si>
    <t>407-508-1912</t>
  </si>
  <si>
    <t>407-561-1684 Paola Castro (Wife)</t>
  </si>
  <si>
    <t>C83122</t>
  </si>
  <si>
    <t>ERNESTINA HUERTA</t>
  </si>
  <si>
    <t>(385) 253-9370</t>
  </si>
  <si>
    <t>Zoralla 801-864-8644</t>
  </si>
  <si>
    <t>C83123</t>
  </si>
  <si>
    <t>Aileen Cruz</t>
  </si>
  <si>
    <t>Ernst 407-427-3730</t>
  </si>
  <si>
    <t>C83125</t>
  </si>
  <si>
    <t>Ramon Carmona</t>
  </si>
  <si>
    <t>None at this time</t>
  </si>
  <si>
    <t>C83127</t>
  </si>
  <si>
    <t xml:space="preserve">Martha Delgado </t>
  </si>
  <si>
    <t>No emergency contact</t>
  </si>
  <si>
    <t>C83129</t>
  </si>
  <si>
    <t>Alejandra Guiterrez</t>
  </si>
  <si>
    <t xml:space="preserve"> (385) 294-7585</t>
  </si>
  <si>
    <t>Gloria Palomarez 385-209-8427</t>
  </si>
  <si>
    <t>C83131</t>
  </si>
  <si>
    <t>FLX0578</t>
  </si>
  <si>
    <t>Angel Hermenegildo</t>
  </si>
  <si>
    <t>Mireya 801-643-9744</t>
  </si>
  <si>
    <t>C83128</t>
  </si>
  <si>
    <t>Vilma de la cruz</t>
  </si>
  <si>
    <t>Diana Guerra 3854573985</t>
  </si>
  <si>
    <t>C83126</t>
  </si>
  <si>
    <t>Roberto Duran Moreno</t>
  </si>
  <si>
    <t xml:space="preserve"> 
114236387</t>
  </si>
  <si>
    <t>(385) 336-9378</t>
  </si>
  <si>
    <t>3857708312 - Beatriz Moreno</t>
  </si>
  <si>
    <t>C82834</t>
  </si>
  <si>
    <t>LUIS R DE LA CRUZ</t>
  </si>
  <si>
    <t>(801) 427-8951</t>
  </si>
  <si>
    <t xml:space="preserve">did not have one </t>
  </si>
  <si>
    <t>C82891</t>
  </si>
  <si>
    <t>Juan Naranjo Quintero</t>
  </si>
  <si>
    <t>801-649-9443</t>
  </si>
  <si>
    <t>Juan Naranjo Torres (dad) 801-259-4017</t>
  </si>
  <si>
    <t>C82892</t>
  </si>
  <si>
    <t xml:space="preserve">Candy Lopez </t>
  </si>
  <si>
    <t>661-350-0024</t>
  </si>
  <si>
    <t>Miguel A Lopez (Brother)  661-583-2337</t>
  </si>
  <si>
    <t>C82893</t>
  </si>
  <si>
    <t>Fiakre Kanga</t>
  </si>
  <si>
    <t>801-541-9361</t>
  </si>
  <si>
    <t>Jules Kanga Brother 801-657-6430</t>
  </si>
  <si>
    <t>C82894</t>
  </si>
  <si>
    <t>CS</t>
  </si>
  <si>
    <t>Aracelia Arteaga</t>
  </si>
  <si>
    <t>(702) 715-7933</t>
  </si>
  <si>
    <t>Christina 562-714-3177</t>
  </si>
  <si>
    <t>C82895</t>
  </si>
  <si>
    <t>ZacNicte AFranco Monjaraz</t>
  </si>
  <si>
    <t>(385) 332-7920</t>
  </si>
  <si>
    <t>joshua  385-3327919</t>
  </si>
  <si>
    <t>C82897</t>
  </si>
  <si>
    <t>Salote Iloa</t>
  </si>
  <si>
    <t>(385) 888-3261</t>
  </si>
  <si>
    <t>Mom- Talai 385-770-9328</t>
  </si>
  <si>
    <t>C82899</t>
  </si>
  <si>
    <t>Caroline C Flores</t>
  </si>
  <si>
    <t>(801) 209-1282</t>
  </si>
  <si>
    <t>mother 801-414-0284</t>
  </si>
  <si>
    <t>C28901</t>
  </si>
  <si>
    <t>Mylan Dang</t>
  </si>
  <si>
    <t>(385) 699-7514</t>
  </si>
  <si>
    <t>Eva  801-927-0855</t>
  </si>
  <si>
    <t>C82903</t>
  </si>
  <si>
    <t>FLX0567</t>
  </si>
  <si>
    <t>Rosalinda Garcia</t>
  </si>
  <si>
    <t>(385) 393-9574</t>
  </si>
  <si>
    <t>Pen, had to pick up daughter</t>
  </si>
  <si>
    <t>C82845</t>
  </si>
  <si>
    <t>Therin Wunderlich</t>
  </si>
  <si>
    <t>801-419-1650</t>
  </si>
  <si>
    <t>Mom- Patricia Edwards- 385-296-4768</t>
  </si>
  <si>
    <t>C82905</t>
  </si>
  <si>
    <t>Jose Atilano</t>
  </si>
  <si>
    <t>Alejandra 8019899658</t>
  </si>
  <si>
    <t>C82907</t>
  </si>
  <si>
    <t>Angie Armijo</t>
  </si>
  <si>
    <t>(385) 457-9954</t>
  </si>
  <si>
    <t xml:space="preserve">Anthony 835-457-9952 </t>
  </si>
  <si>
    <t>C82909</t>
  </si>
  <si>
    <t>Carlos Urdaneta</t>
  </si>
  <si>
    <t>385-207-9624</t>
  </si>
  <si>
    <t>385-309-7894 Mother Elizabeth</t>
  </si>
  <si>
    <t>C82912</t>
  </si>
  <si>
    <t>FLX0572</t>
  </si>
  <si>
    <t>Stephanie Morrison</t>
  </si>
  <si>
    <t>801-5808737</t>
  </si>
  <si>
    <t xml:space="preserve">Mom 801-759-0420 Ragina Morrison </t>
  </si>
  <si>
    <t>C82914</t>
  </si>
  <si>
    <t>Destiny Morrison</t>
  </si>
  <si>
    <t>Gina Morrison - 8017590420 (Mom)</t>
  </si>
  <si>
    <t>C82915</t>
  </si>
  <si>
    <t>FLX0574</t>
  </si>
  <si>
    <t>Alejandra Ruiz</t>
  </si>
  <si>
    <t>Daughter Susan Ortiz 801-554-2049</t>
  </si>
  <si>
    <t>C82917</t>
  </si>
  <si>
    <t>FLX0575</t>
  </si>
  <si>
    <t>Keron Cornelius</t>
  </si>
  <si>
    <t>(385) 457-6979</t>
  </si>
  <si>
    <t>Wife- Felicia 385-457-6982</t>
  </si>
  <si>
    <t>C82918</t>
  </si>
  <si>
    <t>FLX0576</t>
  </si>
  <si>
    <t>Megan Gray Hawk</t>
  </si>
  <si>
    <t>801 520 3697</t>
  </si>
  <si>
    <t>brother Zac 801-635-0240</t>
  </si>
  <si>
    <t>C82919</t>
  </si>
  <si>
    <t>FLX0577</t>
  </si>
  <si>
    <t>Shamima Yunus</t>
  </si>
  <si>
    <t>C82920</t>
  </si>
  <si>
    <t>Ghazi Alhamad</t>
  </si>
  <si>
    <t>Edwin Garduno</t>
  </si>
  <si>
    <t xml:space="preserve"> (801) 608-9657</t>
  </si>
  <si>
    <t xml:space="preserve"> (801) 638-3479 - Herbert Cardenas</t>
  </si>
  <si>
    <t>C82833</t>
  </si>
  <si>
    <t xml:space="preserve">Kimberly Gonzalez </t>
  </si>
  <si>
    <t>801 833-7121</t>
  </si>
  <si>
    <t>801-502-6370 - Marina Gonzalez</t>
  </si>
  <si>
    <t>C82835</t>
  </si>
  <si>
    <t xml:space="preserve">Tuyisenge Nzayiramya </t>
  </si>
  <si>
    <t xml:space="preserve"> (385) 484-3121</t>
  </si>
  <si>
    <t>C82836</t>
  </si>
  <si>
    <t>FLX0506</t>
  </si>
  <si>
    <t>jorje Orozco</t>
  </si>
  <si>
    <t>385-267-3843</t>
  </si>
  <si>
    <t>Mom- Adriana- 801-654-2730</t>
  </si>
  <si>
    <t>C82837</t>
  </si>
  <si>
    <t>FLX0511</t>
  </si>
  <si>
    <t>Jesus Ortiz</t>
  </si>
  <si>
    <t>801-671-1771</t>
  </si>
  <si>
    <t>Jose Ortiz Father 385-337-9895</t>
  </si>
  <si>
    <t>C82839</t>
  </si>
  <si>
    <t>7:00am-4:00pm M-F</t>
  </si>
  <si>
    <t>Ali Bayani</t>
  </si>
  <si>
    <t>(801) 410-6241</t>
  </si>
  <si>
    <t>Friend- Patricia Dexter (801)891-1384</t>
  </si>
  <si>
    <t>C82841</t>
  </si>
  <si>
    <t>Robenson Zidor</t>
  </si>
  <si>
    <t xml:space="preserve"> (385) 201-0456</t>
  </si>
  <si>
    <t>385-375-4985 Accidien Jaxques</t>
  </si>
  <si>
    <t>C82842</t>
  </si>
  <si>
    <t>Faalelei Mooney</t>
  </si>
  <si>
    <t>(253) 398-6608</t>
  </si>
  <si>
    <t>niece - Rose 801-509-8032</t>
  </si>
  <si>
    <t>C82844</t>
  </si>
  <si>
    <t>Jose Romero Cadenas</t>
  </si>
  <si>
    <t>801-953-9714</t>
  </si>
  <si>
    <t>Brother - Gregorio 801-577-3651</t>
  </si>
  <si>
    <t>C82843</t>
  </si>
  <si>
    <t>Uriel Mondragon Bernal</t>
  </si>
  <si>
    <t>(385) 343-0214</t>
  </si>
  <si>
    <t>Wife- Yahira Sanches 385-343-0148</t>
  </si>
  <si>
    <t>C82840</t>
  </si>
  <si>
    <t>Erik Arriaga</t>
  </si>
  <si>
    <t xml:space="preserve"> (385) 343-0639</t>
  </si>
  <si>
    <t>C82838</t>
  </si>
  <si>
    <t xml:space="preserve">Maria Amado </t>
  </si>
  <si>
    <t>(385) 227-4545</t>
  </si>
  <si>
    <t>Flor Castro 8016346543</t>
  </si>
  <si>
    <t>C82625</t>
  </si>
  <si>
    <t>Elmars Pelekais</t>
  </si>
  <si>
    <t>385-354-1978</t>
  </si>
  <si>
    <t>Did not provide me with one</t>
  </si>
  <si>
    <t>C82495</t>
  </si>
  <si>
    <t xml:space="preserve">Aleida Misle </t>
  </si>
  <si>
    <t>801-792-1963</t>
  </si>
  <si>
    <t xml:space="preserve">Veronica 385-630-1644 (Daughter) </t>
  </si>
  <si>
    <t>C82626</t>
  </si>
  <si>
    <t>Andres Fernandez</t>
  </si>
  <si>
    <t>(754) 303-3543</t>
  </si>
  <si>
    <t>Fabiola Sulbaran 385-318-9629</t>
  </si>
  <si>
    <t>C82628</t>
  </si>
  <si>
    <t>FLX0494</t>
  </si>
  <si>
    <t>Athena Coutino</t>
  </si>
  <si>
    <t>801-558-3209</t>
  </si>
  <si>
    <t>Reymundo Ortega - 385-434-9166</t>
  </si>
  <si>
    <t>C82629</t>
  </si>
  <si>
    <t>FLX0495</t>
  </si>
  <si>
    <t>Kuajian Kuijian</t>
  </si>
  <si>
    <t>801-557-8739</t>
  </si>
  <si>
    <t>Martha Duol (Mom) 801-654-5476</t>
  </si>
  <si>
    <t>C82630</t>
  </si>
  <si>
    <t>FLX0496</t>
  </si>
  <si>
    <t>Grant Moss</t>
  </si>
  <si>
    <t>(951) 756-2876</t>
  </si>
  <si>
    <t xml:space="preserve">Did not want to add </t>
  </si>
  <si>
    <t>C82631</t>
  </si>
  <si>
    <t>FLX0499</t>
  </si>
  <si>
    <t>Kelvin Recinos</t>
  </si>
  <si>
    <t>801-404-3124</t>
  </si>
  <si>
    <t>Glorribel Burnside/Mother 801-577-1559</t>
  </si>
  <si>
    <t>C82632</t>
  </si>
  <si>
    <t>Jesus Morales</t>
  </si>
  <si>
    <t>801-330-9285</t>
  </si>
  <si>
    <t>C82633</t>
  </si>
  <si>
    <t>Carianna Zambrano</t>
  </si>
  <si>
    <t xml:space="preserve"> (801) 759-9120</t>
  </si>
  <si>
    <t>Boyfriend- Jojarbin Carmona (385)491-2305</t>
  </si>
  <si>
    <t>C82634</t>
  </si>
  <si>
    <t>Abinadi Gonzalez</t>
  </si>
  <si>
    <t>385 354 8310</t>
  </si>
  <si>
    <t>801-856-0025 Frida (sister)</t>
  </si>
  <si>
    <t>C82635</t>
  </si>
  <si>
    <t>C82636</t>
  </si>
  <si>
    <t>Merry Miura</t>
  </si>
  <si>
    <t>John Lukas 3852833357 (husband)</t>
  </si>
  <si>
    <t>C82637</t>
  </si>
  <si>
    <t>jennifer Malespin</t>
  </si>
  <si>
    <t>(385) 299-0709</t>
  </si>
  <si>
    <t xml:space="preserve">Dont remember </t>
  </si>
  <si>
    <t>C82638</t>
  </si>
  <si>
    <t>No BG</t>
  </si>
  <si>
    <t xml:space="preserve">Jessica Bradshaw </t>
  </si>
  <si>
    <t>385 299 2880</t>
  </si>
  <si>
    <t>Grandmother 3855297082  Juanita Burgess</t>
  </si>
  <si>
    <t>C82320</t>
  </si>
  <si>
    <t>Edwin Aceves</t>
  </si>
  <si>
    <t>801-865-4273</t>
  </si>
  <si>
    <t>Joclyn Murcia Wife / 801-831-9510</t>
  </si>
  <si>
    <t>C82494</t>
  </si>
  <si>
    <t>rescheduled for 4/24</t>
  </si>
  <si>
    <t>Viky Munoz</t>
  </si>
  <si>
    <t xml:space="preserve"> (801) 897-1638</t>
  </si>
  <si>
    <t>Jose Santiago 801-897-1708</t>
  </si>
  <si>
    <t>C82496</t>
  </si>
  <si>
    <t>Wanda Baca</t>
  </si>
  <si>
    <t>(385) 394-9911</t>
  </si>
  <si>
    <t>Wanda Baca 801-860-3062</t>
  </si>
  <si>
    <t>C82497</t>
  </si>
  <si>
    <t>FLX0486</t>
  </si>
  <si>
    <t>Brenda Garibay</t>
  </si>
  <si>
    <t>385-292-2223</t>
  </si>
  <si>
    <t>Shawna 970-623-0769</t>
  </si>
  <si>
    <t>C82498</t>
  </si>
  <si>
    <t>FLX0490</t>
  </si>
  <si>
    <t xml:space="preserve">Djabi Sanha </t>
  </si>
  <si>
    <t>435-535-6553</t>
  </si>
  <si>
    <t xml:space="preserve">Seleny 385-490-8337 (Neighbor) </t>
  </si>
  <si>
    <t>C82500</t>
  </si>
  <si>
    <t>FLX0491</t>
  </si>
  <si>
    <t xml:space="preserve">Ruta Sua </t>
  </si>
  <si>
    <t>(385) 216-5344</t>
  </si>
  <si>
    <t>Ryan Faiaipai 3853476114 (Cousin)</t>
  </si>
  <si>
    <t>C82501</t>
  </si>
  <si>
    <t>FLX0445</t>
  </si>
  <si>
    <t>Obed Vazquez</t>
  </si>
  <si>
    <t>(702) 613-2944</t>
  </si>
  <si>
    <t>Eber Vazquez(mom) 385-280-6171</t>
  </si>
  <si>
    <t>C82319</t>
  </si>
  <si>
    <t xml:space="preserve">Leslie Castillo </t>
  </si>
  <si>
    <t>C82321</t>
  </si>
  <si>
    <t>385-309-7910</t>
  </si>
  <si>
    <t>C82322</t>
  </si>
  <si>
    <t>Christian Urdaneta</t>
  </si>
  <si>
    <t>385-207-9739</t>
  </si>
  <si>
    <t>Dad - 385-309-7910</t>
  </si>
  <si>
    <t>C82323</t>
  </si>
  <si>
    <t>Dimanche Ndignanouba</t>
  </si>
  <si>
    <t>385-245-7227</t>
  </si>
  <si>
    <t>Brother 801-638-1716  Boaz Ndignanouba</t>
  </si>
  <si>
    <t>C82324</t>
  </si>
  <si>
    <t>Anel Sanchez</t>
  </si>
  <si>
    <t>C82329</t>
  </si>
  <si>
    <t>Pilar Herrera</t>
  </si>
  <si>
    <t>(385) 264-1277</t>
  </si>
  <si>
    <t>Ingrid (Daughter) - 435-274-8472</t>
  </si>
  <si>
    <t>C82326</t>
  </si>
  <si>
    <t>(801) 580-8854</t>
  </si>
  <si>
    <t>Jugo Hernandez/Father 801-634-8307</t>
  </si>
  <si>
    <t>C82327</t>
  </si>
  <si>
    <t>Jonathan B Lopez-Valdez</t>
  </si>
  <si>
    <t>801-831-9244</t>
  </si>
  <si>
    <t>Giovan Valdez/mom 801-708-4373</t>
  </si>
  <si>
    <t>C82328</t>
  </si>
  <si>
    <t>FLX0442</t>
  </si>
  <si>
    <t>Juliano A Gatton Dominguez</t>
  </si>
  <si>
    <t>(385) 343-6030</t>
  </si>
  <si>
    <t>801-860-4451 - Mateo</t>
  </si>
  <si>
    <t>C81549</t>
  </si>
  <si>
    <t>FLX0446</t>
  </si>
  <si>
    <t>(801) 680-0669</t>
  </si>
  <si>
    <t>FLX0447</t>
  </si>
  <si>
    <t>Shae Reh Lewis</t>
  </si>
  <si>
    <t>385-258-0643</t>
  </si>
  <si>
    <t>Soe Reh - 8016543396</t>
  </si>
  <si>
    <t>C81551</t>
  </si>
  <si>
    <t>FLX0449</t>
  </si>
  <si>
    <t xml:space="preserve">Mariangel Linarez </t>
  </si>
  <si>
    <t>Marianela Ealtuna - 8014718256</t>
  </si>
  <si>
    <t>C81553</t>
  </si>
  <si>
    <t>Ryan Leguizamon</t>
  </si>
  <si>
    <t>Blanca (Step-Mom) 801-516-1763</t>
  </si>
  <si>
    <t>C81555</t>
  </si>
  <si>
    <t>Gay Moo</t>
  </si>
  <si>
    <t>Wah Shee (niece) 385-343-2526</t>
  </si>
  <si>
    <t>C81557</t>
  </si>
  <si>
    <t>Manuel Soto</t>
  </si>
  <si>
    <t>801-918-7752</t>
  </si>
  <si>
    <t>Teresa Barela (gf) 801-637-5468</t>
  </si>
  <si>
    <t>C81558</t>
  </si>
  <si>
    <t>Jennifer Cruz</t>
  </si>
  <si>
    <t>(801) 674-4833</t>
  </si>
  <si>
    <t>Vanessa Cruz 801-953-9712 (Sister)</t>
  </si>
  <si>
    <t>C81559</t>
  </si>
  <si>
    <t>Nee Reh</t>
  </si>
  <si>
    <t>(385) 770-0358</t>
  </si>
  <si>
    <t>C80937</t>
  </si>
  <si>
    <t xml:space="preserve">Ashley Guzman </t>
  </si>
  <si>
    <t>385-219-6058</t>
  </si>
  <si>
    <t>Maria (385-528-9251)</t>
  </si>
  <si>
    <t>C80938</t>
  </si>
  <si>
    <t>Alejandro Prieto</t>
  </si>
  <si>
    <t>(801) 410-3896</t>
  </si>
  <si>
    <t>Carlos Prieto(Cousin) 385-234-8940</t>
  </si>
  <si>
    <t>C80939</t>
  </si>
  <si>
    <t>FLX0440</t>
  </si>
  <si>
    <t>Eloisa Martinez</t>
  </si>
  <si>
    <t>(801) 833-4863</t>
  </si>
  <si>
    <t>Lisa Franco  8015746563</t>
  </si>
  <si>
    <t>C80940</t>
  </si>
  <si>
    <t>FLX0441</t>
  </si>
  <si>
    <t>Sola Lang</t>
  </si>
  <si>
    <t>(385) 343-6564</t>
  </si>
  <si>
    <t>C80941</t>
  </si>
  <si>
    <t>FLX0443</t>
  </si>
  <si>
    <t xml:space="preserve">Israel Molina </t>
  </si>
  <si>
    <t>626-522-3745</t>
  </si>
  <si>
    <t>Guillermo Molina 801-548-2775</t>
  </si>
  <si>
    <t>C80942</t>
  </si>
  <si>
    <t>FLX0394</t>
  </si>
  <si>
    <t>Francia Renteria</t>
  </si>
  <si>
    <t>385 770 0883</t>
  </si>
  <si>
    <t>Arcides Renteria 801-680-6108</t>
  </si>
  <si>
    <t>C80565</t>
  </si>
  <si>
    <t>Lutua Asipeli</t>
  </si>
  <si>
    <t>(385) 695-0481</t>
  </si>
  <si>
    <t>Fine Asipeli (Brother) 385-495-5525</t>
  </si>
  <si>
    <t>C80770</t>
  </si>
  <si>
    <t>FLX0414</t>
  </si>
  <si>
    <t>Cesar Seijas</t>
  </si>
  <si>
    <t>786-585-6833</t>
  </si>
  <si>
    <t>Aleida (Wife) 8017921963</t>
  </si>
  <si>
    <t>C80573</t>
  </si>
  <si>
    <t>FLX0417</t>
  </si>
  <si>
    <t xml:space="preserve">Philip B Hamed </t>
  </si>
  <si>
    <t>801-808-4968</t>
  </si>
  <si>
    <t>385-259-9771 Besie Sabit</t>
  </si>
  <si>
    <t>C80771</t>
  </si>
  <si>
    <t>FLX0420</t>
  </si>
  <si>
    <t xml:space="preserve">David Kelley </t>
  </si>
  <si>
    <t>385-229-7631</t>
  </si>
  <si>
    <t xml:space="preserve"> Dina 801-928-8199</t>
  </si>
  <si>
    <t>C80778</t>
  </si>
  <si>
    <t>Natalie Garza</t>
  </si>
  <si>
    <t>385-202-8599</t>
  </si>
  <si>
    <t>C80772</t>
  </si>
  <si>
    <t>385-461-8153</t>
  </si>
  <si>
    <t>Rossana Tolman (385) 286-7722</t>
  </si>
  <si>
    <t>C80773</t>
  </si>
  <si>
    <t>Blanca Valencia de Ambriz</t>
  </si>
  <si>
    <t>(801) 859-9324</t>
  </si>
  <si>
    <t>Sergio Rodriguez 801-860-2916</t>
  </si>
  <si>
    <t>C80774</t>
  </si>
  <si>
    <t xml:space="preserve">Heritier D Lukie </t>
  </si>
  <si>
    <t>919-633-5814</t>
  </si>
  <si>
    <t>Abraham (Brother) 845-879-3871</t>
  </si>
  <si>
    <t>C80775</t>
  </si>
  <si>
    <t>Ma Alvarado</t>
  </si>
  <si>
    <t>801-462-7778 Andrea (daughter)</t>
  </si>
  <si>
    <t>C80776</t>
  </si>
  <si>
    <t xml:space="preserve">Parker Loftus </t>
  </si>
  <si>
    <t>(801) 882-3134</t>
  </si>
  <si>
    <t>Brandon Loftus 801-645-8782</t>
  </si>
  <si>
    <t>C80777</t>
  </si>
  <si>
    <t xml:space="preserve">Ma De Pilar Montoya Valdez </t>
  </si>
  <si>
    <t>801-634-9953</t>
  </si>
  <si>
    <t>Gabriela Montoya 801-634-9713</t>
  </si>
  <si>
    <t>C80569</t>
  </si>
  <si>
    <t>resheduled</t>
  </si>
  <si>
    <t>Benjamin Beckstead</t>
  </si>
  <si>
    <t>385-549-3707</t>
  </si>
  <si>
    <t>Matt Beckstead 801-792-2990 Dad</t>
  </si>
  <si>
    <t>C80566</t>
  </si>
  <si>
    <t>Noor Abdirahman</t>
  </si>
  <si>
    <t>(385) 343-8159</t>
  </si>
  <si>
    <t>Alie 801-856-4541 Older Brother</t>
  </si>
  <si>
    <t>C80567</t>
  </si>
  <si>
    <t>Jonathan Coto (1137659)</t>
  </si>
  <si>
    <t>Gustavo Zambrano</t>
  </si>
  <si>
    <t>(385) 250-9245</t>
  </si>
  <si>
    <t>Maria(Sister) 801-895-5504</t>
  </si>
  <si>
    <t>C80568</t>
  </si>
  <si>
    <t>Ma del Pilar Montoya Valdez</t>
  </si>
  <si>
    <t>Gabriela( Daughter) 801-634-9713</t>
  </si>
  <si>
    <t xml:space="preserve">isaiah Soto </t>
  </si>
  <si>
    <t>(801) 410-6845</t>
  </si>
  <si>
    <t>Julie 8014106844 (Girlfriend)</t>
  </si>
  <si>
    <t>C80570</t>
  </si>
  <si>
    <t>FLX0413</t>
  </si>
  <si>
    <t xml:space="preserve">Ambar Chacin </t>
  </si>
  <si>
    <t>801-499-6254</t>
  </si>
  <si>
    <t xml:space="preserve">801-865-7778- Mom </t>
  </si>
  <si>
    <t>C80571</t>
  </si>
  <si>
    <t>FLX0415</t>
  </si>
  <si>
    <t>Melemafi Wolfgramm</t>
  </si>
  <si>
    <t>(504) 505-6553</t>
  </si>
  <si>
    <t>C80580</t>
  </si>
  <si>
    <t>FLX0416</t>
  </si>
  <si>
    <t>Fofoaivaoese Amy Utai</t>
  </si>
  <si>
    <t>(385) 229-6328</t>
  </si>
  <si>
    <t>C80582</t>
  </si>
  <si>
    <t>Kassandra Gonzalez</t>
  </si>
  <si>
    <t>Kasandra (Sister in Law) - 385-238-5784</t>
  </si>
  <si>
    <t>C80402</t>
  </si>
  <si>
    <t>Benson Otto</t>
  </si>
  <si>
    <t>(801) 879-8983</t>
  </si>
  <si>
    <t>Sister Knight 801-702-0725</t>
  </si>
  <si>
    <t>C80403</t>
  </si>
  <si>
    <t>BB</t>
  </si>
  <si>
    <t>FLX0387</t>
  </si>
  <si>
    <t>Anthony Henriquez</t>
  </si>
  <si>
    <t>(760) 686-0787</t>
  </si>
  <si>
    <t>C80404</t>
  </si>
  <si>
    <t>Tatyana Ricks</t>
  </si>
  <si>
    <t>(801) 909-5210</t>
  </si>
  <si>
    <t>C80406</t>
  </si>
  <si>
    <t xml:space="preserve">NCNS, did not answer call or text </t>
  </si>
  <si>
    <t>FLX0396</t>
  </si>
  <si>
    <t xml:space="preserve">Luz Arellano </t>
  </si>
  <si>
    <t>C80407</t>
  </si>
  <si>
    <t>Devin Basham</t>
  </si>
  <si>
    <t>C80408</t>
  </si>
  <si>
    <t>Alessandra De la Cruz</t>
  </si>
  <si>
    <t>385 207 5627</t>
  </si>
  <si>
    <t>C80409</t>
  </si>
  <si>
    <t>Texted saying she was not interested anymore.</t>
  </si>
  <si>
    <t>FLX0405</t>
  </si>
  <si>
    <t>David Peck</t>
  </si>
  <si>
    <t>C80410</t>
  </si>
  <si>
    <t>Leeann Harvey</t>
  </si>
  <si>
    <t>Sabre (son) 385-337-0772</t>
  </si>
  <si>
    <t>C79980</t>
  </si>
  <si>
    <t>FLX0389</t>
  </si>
  <si>
    <t xml:space="preserve">Jack Weber </t>
  </si>
  <si>
    <t>(760) 644-8997</t>
  </si>
  <si>
    <t>n/a just moved here</t>
  </si>
  <si>
    <t>C80411</t>
  </si>
  <si>
    <t>FLX0397</t>
  </si>
  <si>
    <t>Christopher Rincon</t>
  </si>
  <si>
    <t>(801) 660-7517</t>
  </si>
  <si>
    <t>Gisella Fernandez 385-630-2995</t>
  </si>
  <si>
    <t>C80412</t>
  </si>
  <si>
    <t>Joshua Morales</t>
  </si>
  <si>
    <t>C80181</t>
  </si>
  <si>
    <t>Wuilton Rodriguez</t>
  </si>
  <si>
    <t>801-864-9171</t>
  </si>
  <si>
    <t>C80182</t>
  </si>
  <si>
    <t>FLX0377</t>
  </si>
  <si>
    <t>Jennifer Medina</t>
  </si>
  <si>
    <t>385-507-0286</t>
  </si>
  <si>
    <t>801-792-2486 Alondra Sister</t>
  </si>
  <si>
    <t>C80183</t>
  </si>
  <si>
    <t>FLX0378</t>
  </si>
  <si>
    <t xml:space="preserve">Lucas Perez </t>
  </si>
  <si>
    <t>(801) 317-9439</t>
  </si>
  <si>
    <t>Flor Perez 8012591955</t>
  </si>
  <si>
    <t>C80190</t>
  </si>
  <si>
    <t>FLX0391</t>
  </si>
  <si>
    <t xml:space="preserve">Jason Heart </t>
  </si>
  <si>
    <t>951-224-4898 Friend- Ana</t>
  </si>
  <si>
    <t>C80184</t>
  </si>
  <si>
    <t>Jessica Dominguez</t>
  </si>
  <si>
    <t>(801) 706-2015</t>
  </si>
  <si>
    <t>C79969</t>
  </si>
  <si>
    <t>FLX0392</t>
  </si>
  <si>
    <t>Ronald Stearns</t>
  </si>
  <si>
    <t>C80185</t>
  </si>
  <si>
    <t>Billy Lefao</t>
  </si>
  <si>
    <t>(808) 657-8660</t>
  </si>
  <si>
    <t>Della Lefao (808)657-8661</t>
  </si>
  <si>
    <t>C80186</t>
  </si>
  <si>
    <t>Cristina Chacin</t>
  </si>
  <si>
    <t>385-255-0381</t>
  </si>
  <si>
    <t>Paola- Sister 801-865-9715</t>
  </si>
  <si>
    <t>C80187</t>
  </si>
  <si>
    <t>Dad - 8017064415</t>
  </si>
  <si>
    <t>C80189</t>
  </si>
  <si>
    <t>Elian Espinoza</t>
  </si>
  <si>
    <t>C80192</t>
  </si>
  <si>
    <t>FLX0370</t>
  </si>
  <si>
    <t>Eduardo Lolensese</t>
  </si>
  <si>
    <t>801-865-3863</t>
  </si>
  <si>
    <t>C80194</t>
  </si>
  <si>
    <t>FLX0372</t>
  </si>
  <si>
    <t>Erick Noriega</t>
  </si>
  <si>
    <t>C80195</t>
  </si>
  <si>
    <t>Domingo Querales</t>
  </si>
  <si>
    <t>801-960-6284</t>
  </si>
  <si>
    <t>C80196</t>
  </si>
  <si>
    <t>C80199</t>
  </si>
  <si>
    <t>FLX0343</t>
  </si>
  <si>
    <t>Omar Espinoza</t>
  </si>
  <si>
    <t>6619325252- scarlette GF</t>
  </si>
  <si>
    <t>C80201</t>
  </si>
  <si>
    <t>Darian Kelsch</t>
  </si>
  <si>
    <t>801-641-4504</t>
  </si>
  <si>
    <t>C80203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</si>
</sst>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lt;=9999999]###\-####;\(###\)\ ###\-####"/>
    <numFmt numFmtId="165" formatCode="m/d/yy;@"/>
    <numFmt numFmtId="166" formatCode="mm/dd/yy;@"/>
    <numFmt numFmtId="167" formatCode="000\-00\-0000"/>
  </numFmts>
  <fonts count="137">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1"/>
      <color rgb="FF000000"/>
      <name val="Calibri"/>
      <family val="2"/>
    </font>
    <font>
      <sz val="11"/>
      <color rgb="FF000000"/>
      <name val="Calibri"/>
      <family val="2"/>
    </font>
    <font>
      <b/>
      <sz val="11"/>
      <name val="Calibri"/>
    </font>
    <font>
      <b/>
      <sz val="11"/>
      <color rgb="FF000000"/>
      <name val="Calibri"/>
    </font>
    <font>
      <b/>
      <sz val="11"/>
      <color rgb="FFFF0000"/>
      <name val="Calibri"/>
    </font>
    <font>
      <b/>
      <sz val="12"/>
      <color theme="1"/>
      <name val="Calibri"/>
      <family val="2"/>
      <scheme val="minor"/>
    </font>
    <font>
      <sz val="11"/>
      <color rgb="FFFF0000"/>
      <name val="Calibri"/>
      <family val="2"/>
      <scheme val="minor"/>
    </font>
    <font>
      <sz val="11"/>
      <name val="Calibri"/>
      <family val="2"/>
    </font>
    <font>
      <b/>
      <sz val="10"/>
      <color rgb="FF4A4A4A"/>
      <name val="Poppins"/>
      <family val="2"/>
      <charset val="1"/>
    </font>
    <font>
      <b/>
      <sz val="11"/>
      <color theme="1"/>
      <name val="Calibri"/>
      <family val="2"/>
      <scheme val="minor"/>
    </font>
    <font>
      <sz val="11"/>
      <color theme="9"/>
      <name val="Calibri"/>
      <family val="2"/>
      <scheme val="minor"/>
    </font>
    <font>
      <sz val="11"/>
      <name val="Calibri"/>
    </font>
    <font>
      <sz val="11"/>
      <color rgb="FF000000"/>
      <name val="Calibri"/>
    </font>
    <font>
      <sz val="11"/>
      <color rgb="FF000000"/>
      <name val="Aptos Narrow"/>
    </font>
    <font>
      <sz val="11"/>
      <color rgb="FF000000"/>
      <name val="Calibri"/>
      <charset val="1"/>
    </font>
    <font>
      <sz val="11"/>
      <color rgb="FF000000"/>
      <name val="Calibri"/>
      <scheme val="minor"/>
    </font>
    <font>
      <sz val="11"/>
      <color rgb="FF333333"/>
      <name val="Calibri"/>
      <scheme val="minor"/>
    </font>
    <font>
      <sz val="11"/>
      <color rgb="FF000000"/>
      <name val="Calibri"/>
      <family val="2"/>
      <scheme val="minor"/>
    </font>
    <font>
      <sz val="11"/>
      <color theme="0"/>
      <name val="Calibri"/>
      <family val="2"/>
      <scheme val="minor"/>
    </font>
    <font>
      <b/>
      <sz val="11"/>
      <color rgb="FF000000"/>
      <name val="Calibri"/>
      <family val="2"/>
      <scheme val="minor"/>
    </font>
    <font>
      <b/>
      <sz val="11"/>
      <color theme="0"/>
      <name val="Calibri"/>
      <family val="2"/>
      <scheme val="minor"/>
    </font>
    <font>
      <sz val="11"/>
      <color theme="0"/>
      <name val="Calibri"/>
    </font>
    <font>
      <sz val="11"/>
      <color rgb="FFFF0000"/>
      <name val="Calibri"/>
      <scheme val="minor"/>
    </font>
    <font>
      <sz val="11"/>
      <color rgb="FFFF0000"/>
      <name val="Calibri"/>
    </font>
    <font>
      <sz val="11"/>
      <color rgb="FF00B050"/>
      <name val="Calibri"/>
    </font>
    <font>
      <b/>
      <sz val="10"/>
      <color rgb="FF4A4A4A"/>
      <name val="Poppins"/>
      <charset val="1"/>
    </font>
    <font>
      <sz val="11"/>
      <color rgb="FF00B050"/>
      <name val="Calibri"/>
      <family val="2"/>
      <scheme val="minor"/>
    </font>
    <font>
      <sz val="10"/>
      <color rgb="FF4A4A4A"/>
      <name val="Poppins"/>
      <family val="2"/>
      <charset val="1"/>
    </font>
    <font>
      <sz val="11"/>
      <color rgb="FF00B050"/>
      <name val="Calibri"/>
      <charset val="1"/>
    </font>
    <font>
      <sz val="11"/>
      <color rgb="FFFFFFFF"/>
      <name val="Calibri"/>
      <family val="2"/>
    </font>
    <font>
      <sz val="12"/>
      <color rgb="FF333333"/>
      <name val="Roboto"/>
      <charset val="1"/>
    </font>
    <font>
      <sz val="11"/>
      <color rgb="FFFF0000"/>
      <name val="Calibri"/>
      <family val="2"/>
    </font>
    <font>
      <sz val="10"/>
      <color rgb="FF4A4A4A"/>
      <name val="Poppins"/>
      <charset val="1"/>
    </font>
    <font>
      <sz val="11"/>
      <color theme="1"/>
      <name val="Calibri Light"/>
      <scheme val="major"/>
    </font>
    <font>
      <sz val="11"/>
      <color rgb="FF333333"/>
      <name val="Calibri Light"/>
      <scheme val="major"/>
    </font>
    <font>
      <sz val="11"/>
      <color rgb="FFFFFFFF"/>
      <name val="Calibri"/>
    </font>
    <font>
      <sz val="11"/>
      <color rgb="FF000000"/>
      <name val="Calibri"/>
      <family val="2"/>
      <charset val="1"/>
    </font>
    <font>
      <sz val="10"/>
      <color rgb="FF000000"/>
      <name val="Arial"/>
      <family val="2"/>
      <charset val="1"/>
    </font>
    <font>
      <sz val="11"/>
      <color rgb="FF444444"/>
      <name val="Calibri"/>
      <family val="2"/>
      <charset val="1"/>
    </font>
    <font>
      <sz val="11"/>
      <color rgb="FF000000"/>
      <name val="Segoe UI"/>
      <charset val="1"/>
    </font>
    <font>
      <sz val="10"/>
      <color rgb="FF000000"/>
      <name val="Calibri"/>
      <scheme val="minor"/>
    </font>
    <font>
      <sz val="9"/>
      <color rgb="FF565656"/>
      <name val="Centra No 2"/>
      <charset val="1"/>
    </font>
    <font>
      <b/>
      <sz val="11"/>
      <color rgb="FF000000"/>
      <name val="Calibri"/>
      <scheme val="minor"/>
    </font>
    <font>
      <b/>
      <sz val="11"/>
      <color theme="0"/>
      <name val="Calibri"/>
      <scheme val="minor"/>
    </font>
    <font>
      <sz val="11"/>
      <color rgb="FF17172A"/>
      <name val="Calibri"/>
      <scheme val="minor"/>
    </font>
    <font>
      <sz val="12"/>
      <color rgb="FFFF0000"/>
      <name val="Roboto"/>
      <charset val="1"/>
    </font>
    <font>
      <sz val="11"/>
      <color rgb="FFFF0000"/>
      <name val="Calibri Light"/>
      <scheme val="major"/>
    </font>
    <font>
      <sz val="10"/>
      <color rgb="FFFF0000"/>
      <name val="Calibri"/>
      <scheme val="minor"/>
    </font>
    <font>
      <u/>
      <sz val="11"/>
      <color theme="10"/>
      <name val="Calibri"/>
      <family val="2"/>
      <scheme val="minor"/>
    </font>
    <font>
      <u/>
      <sz val="11"/>
      <color rgb="FFFF0000"/>
      <name val="Calibri"/>
      <family val="2"/>
      <scheme val="minor"/>
    </font>
    <font>
      <sz val="11"/>
      <color rgb="FF00B0F0"/>
      <name val="Calibri"/>
      <family val="2"/>
      <scheme val="minor"/>
    </font>
    <font>
      <sz val="11"/>
      <color rgb="FF4A4A4A"/>
      <name val="Calibri"/>
      <scheme val="minor"/>
    </font>
    <font>
      <sz val="9"/>
      <color rgb="FF000000"/>
      <name val="Calibri"/>
      <family val="2"/>
      <scheme val="minor"/>
    </font>
    <font>
      <sz val="9"/>
      <color theme="1"/>
      <name val="Calibri"/>
      <family val="2"/>
      <scheme val="minor"/>
    </font>
    <font>
      <sz val="12"/>
      <color rgb="FF333333"/>
      <name val="Calibri"/>
      <family val="2"/>
      <scheme val="minor"/>
    </font>
    <font>
      <b/>
      <sz val="11"/>
      <color rgb="FFFF0000"/>
      <name val="Calibri"/>
      <family val="2"/>
      <scheme val="minor"/>
    </font>
    <font>
      <b/>
      <sz val="14"/>
      <color theme="1"/>
      <name val="Calibri"/>
      <family val="2"/>
      <scheme val="minor"/>
    </font>
    <font>
      <sz val="11"/>
      <color theme="1"/>
      <name val="Calibri"/>
      <family val="2"/>
    </font>
    <font>
      <sz val="12"/>
      <color rgb="FF000000"/>
      <name val="Calibri"/>
      <scheme val="minor"/>
    </font>
    <font>
      <sz val="11"/>
      <name val="Calibri"/>
      <family val="2"/>
      <scheme val="minor"/>
    </font>
    <font>
      <sz val="15"/>
      <color rgb="FF4A4A4A"/>
      <name val="Montserrat"/>
      <family val="2"/>
      <charset val="1"/>
    </font>
    <font>
      <b/>
      <sz val="10"/>
      <color rgb="FF4A4A4A"/>
      <name val="Montserrat"/>
      <family val="2"/>
      <charset val="1"/>
    </font>
    <font>
      <sz val="11"/>
      <color theme="9" tint="-0.249977111117893"/>
      <name val="Calibri"/>
      <family val="2"/>
      <scheme val="minor"/>
    </font>
    <font>
      <sz val="9"/>
      <color theme="9" tint="-0.249977111117893"/>
      <name val="Calibri"/>
      <family val="2"/>
      <scheme val="minor"/>
    </font>
    <font>
      <strike/>
      <sz val="11"/>
      <color theme="1"/>
      <name val="Calibri"/>
      <family val="2"/>
      <scheme val="minor"/>
    </font>
    <font>
      <sz val="10"/>
      <color rgb="FF000000"/>
      <name val="Roboto"/>
      <family val="2"/>
      <charset val="1"/>
    </font>
    <font>
      <b/>
      <sz val="11"/>
      <color theme="1"/>
      <name val="Calibri"/>
      <scheme val="minor"/>
    </font>
    <font>
      <sz val="10"/>
      <color theme="1"/>
      <name val="Calibri"/>
      <family val="2"/>
      <scheme val="minor"/>
    </font>
    <font>
      <sz val="10"/>
      <color rgb="FF000000"/>
      <name val="Calibri"/>
      <family val="2"/>
      <scheme val="minor"/>
    </font>
    <font>
      <sz val="10"/>
      <color theme="1"/>
      <name val="Calibri"/>
      <scheme val="minor"/>
    </font>
    <font>
      <sz val="11"/>
      <color theme="1"/>
      <name val="Calibri"/>
    </font>
    <font>
      <sz val="12"/>
      <color theme="1"/>
      <name val="Roboto"/>
      <charset val="1"/>
    </font>
    <font>
      <sz val="11"/>
      <color theme="1"/>
      <name val="Roboto"/>
      <charset val="1"/>
    </font>
    <font>
      <sz val="9"/>
      <color theme="1"/>
      <name val="Roboto"/>
      <charset val="1"/>
    </font>
    <font>
      <b/>
      <sz val="10"/>
      <color theme="1"/>
      <name val="Calibri"/>
      <family val="2"/>
      <scheme val="minor"/>
    </font>
    <font>
      <sz val="10"/>
      <color rgb="FF000000"/>
      <name val="Calibri"/>
      <charset val="1"/>
    </font>
    <font>
      <sz val="10"/>
      <color rgb="FF4A4A4A"/>
      <name val="Calibri"/>
      <scheme val="minor"/>
    </font>
    <font>
      <b/>
      <sz val="10"/>
      <color rgb="FF000000"/>
      <name val="Calibri"/>
      <scheme val="minor"/>
    </font>
    <font>
      <sz val="12"/>
      <color theme="1"/>
      <name val="Calibri"/>
      <scheme val="minor"/>
    </font>
    <font>
      <sz val="10"/>
      <color theme="1"/>
      <name val="Calibri Light"/>
      <scheme val="major"/>
    </font>
    <font>
      <sz val="10"/>
      <color rgb="FF000000"/>
      <name val="Calibri Light"/>
      <scheme val="major"/>
    </font>
    <font>
      <b/>
      <sz val="10"/>
      <color theme="0"/>
      <name val="Calibri"/>
      <scheme val="minor"/>
    </font>
    <font>
      <u/>
      <sz val="11"/>
      <color theme="10"/>
      <name val="Calibri"/>
      <scheme val="minor"/>
    </font>
    <font>
      <sz val="10"/>
      <color theme="1"/>
      <name val="Roboto"/>
      <charset val="1"/>
    </font>
    <font>
      <sz val="10"/>
      <color rgb="FF333333"/>
      <name val="Roboto"/>
      <charset val="1"/>
    </font>
    <font>
      <sz val="10"/>
      <color rgb="FF565656"/>
      <name val="Calibri"/>
      <scheme val="minor"/>
    </font>
    <font>
      <b/>
      <sz val="11"/>
      <color theme="0"/>
      <name val="Calibri Light"/>
      <scheme val="major"/>
    </font>
    <font>
      <sz val="11"/>
      <color rgb="FF000000"/>
      <name val="Calibri Light"/>
      <scheme val="major"/>
    </font>
    <font>
      <u/>
      <sz val="11"/>
      <color theme="10"/>
      <name val="Calibri Light"/>
      <scheme val="major"/>
    </font>
    <font>
      <u/>
      <sz val="11"/>
      <color rgb="FF000000"/>
      <name val="Calibri Light"/>
      <scheme val="major"/>
    </font>
    <font>
      <sz val="11"/>
      <color theme="0"/>
      <name val="Calibri Light"/>
      <scheme val="major"/>
    </font>
    <font>
      <b/>
      <sz val="11"/>
      <color rgb="FF000000"/>
      <name val="Calibri Light"/>
      <scheme val="major"/>
    </font>
    <font>
      <b/>
      <sz val="10"/>
      <color rgb="FF000000"/>
      <name val="Calibri Light"/>
      <scheme val="major"/>
    </font>
    <font>
      <b/>
      <u/>
      <sz val="10"/>
      <color rgb="FF000000"/>
      <name val="Calibri Light"/>
      <scheme val="major"/>
    </font>
    <font>
      <sz val="10"/>
      <color rgb="FF4A4A4A"/>
      <name val="Calibri Light"/>
      <scheme val="major"/>
    </font>
    <font>
      <sz val="9"/>
      <color rgb="FF565656"/>
      <name val="Calibri Light"/>
      <scheme val="major"/>
    </font>
    <font>
      <b/>
      <sz val="7"/>
      <color rgb="FFFFFFFF"/>
      <name val="Poppins"/>
      <charset val="1"/>
    </font>
    <font>
      <b/>
      <sz val="11"/>
      <color theme="1"/>
      <name val="Calibri Light"/>
      <scheme val="major"/>
    </font>
    <font>
      <sz val="11"/>
      <color theme="9"/>
      <name val="Calibri Light"/>
      <scheme val="major"/>
    </font>
    <font>
      <sz val="10"/>
      <color rgb="FF000000"/>
      <name val="Calibri Light"/>
      <charset val="1"/>
    </font>
    <font>
      <b/>
      <sz val="10"/>
      <color theme="0"/>
      <name val="Calibri Light"/>
      <scheme val="major"/>
    </font>
    <font>
      <sz val="10"/>
      <color rgb="FFFF0000"/>
      <name val="Calibri Light"/>
      <scheme val="major"/>
    </font>
    <font>
      <b/>
      <sz val="7"/>
      <color rgb="FFFFFFFF"/>
      <name val="Poppins"/>
      <family val="2"/>
      <charset val="1"/>
    </font>
    <font>
      <b/>
      <sz val="10"/>
      <color rgb="FF000000"/>
      <name val="Calibri"/>
      <family val="2"/>
      <scheme val="minor"/>
    </font>
    <font>
      <sz val="10"/>
      <color rgb="FF4A4A4A"/>
      <name val="Calibri"/>
      <family val="2"/>
      <scheme val="minor"/>
    </font>
    <font>
      <b/>
      <sz val="16"/>
      <color theme="0"/>
      <name val="Calibri Light"/>
      <scheme val="major"/>
    </font>
    <font>
      <sz val="11"/>
      <color rgb="FF565656"/>
      <name val="Calibri"/>
      <scheme val="minor"/>
    </font>
    <font>
      <sz val="11"/>
      <color rgb="FF565656"/>
      <name val="Calibri"/>
      <family val="2"/>
      <scheme val="minor"/>
    </font>
    <font>
      <sz val="10"/>
      <color rgb="FF333333"/>
      <name val="Calibri Light"/>
      <scheme val="major"/>
    </font>
    <font>
      <u/>
      <sz val="10"/>
      <color rgb="FF000000"/>
      <name val="Calibri Light"/>
      <scheme val="major"/>
    </font>
    <font>
      <sz val="7"/>
      <color rgb="FF000000"/>
      <name val="Poppins"/>
      <charset val="1"/>
    </font>
    <font>
      <b/>
      <u/>
      <sz val="10"/>
      <color rgb="FF000000"/>
      <name val="Calibri"/>
      <family val="2"/>
      <scheme val="minor"/>
    </font>
    <font>
      <strike/>
      <sz val="10"/>
      <color rgb="FF000000"/>
      <name val="Calibri"/>
      <family val="2"/>
      <scheme val="minor"/>
    </font>
    <font>
      <strike/>
      <sz val="10"/>
      <color rgb="FF000000"/>
      <name val="Calibri"/>
      <scheme val="minor"/>
    </font>
    <font>
      <strike/>
      <sz val="10"/>
      <color rgb="FF000000"/>
      <name val="Calibri Light"/>
      <scheme val="major"/>
    </font>
    <font>
      <strike/>
      <sz val="10"/>
      <color rgb="FF4A4A4A"/>
      <name val="Poppins"/>
      <charset val="1"/>
    </font>
    <font>
      <b/>
      <sz val="16"/>
      <color rgb="FF000000"/>
      <name val="Calibri Light"/>
      <scheme val="major"/>
    </font>
    <font>
      <strike/>
      <sz val="10"/>
      <color rgb="FF000000"/>
      <name val="Calibri Light"/>
      <charset val="1"/>
    </font>
    <font>
      <sz val="8"/>
      <color rgb="FF4A4A4A"/>
      <name val="Poppins"/>
      <charset val="1"/>
    </font>
    <font>
      <b/>
      <sz val="24"/>
      <color rgb="FF000000"/>
      <name val="Calibri Light"/>
      <scheme val="major"/>
    </font>
    <font>
      <b/>
      <sz val="7"/>
      <color rgb="FF000000"/>
      <name val="Poppins"/>
      <charset val="1"/>
    </font>
    <font>
      <b/>
      <sz val="7"/>
      <color theme="1"/>
      <name val="Poppins"/>
      <charset val="1"/>
    </font>
    <font>
      <sz val="10"/>
      <color rgb="FFFF0000"/>
      <name val="Calibri"/>
      <family val="2"/>
      <scheme val="minor"/>
    </font>
    <font>
      <sz val="9"/>
      <color rgb="FF000000"/>
      <name val="Calibri Light"/>
      <scheme val="major"/>
    </font>
    <font>
      <sz val="10"/>
      <color rgb="FFFF0000"/>
      <name val="Calibri Light"/>
      <charset val="1"/>
    </font>
    <font>
      <sz val="10"/>
      <color rgb="FFFF0000"/>
      <name val="Calibri"/>
      <charset val="1"/>
    </font>
    <font>
      <b/>
      <sz val="20"/>
      <color rgb="FF000000"/>
      <name val="Calibri Light"/>
      <scheme val="major"/>
    </font>
    <font>
      <sz val="10"/>
      <color rgb="FF000000"/>
      <name val="Calibri"/>
    </font>
    <font>
      <b/>
      <sz val="10"/>
      <color rgb="FFFF0000"/>
      <name val="Calibri"/>
      <family val="2"/>
      <scheme val="minor"/>
    </font>
  </fonts>
  <fills count="49">
    <fill>
      <patternFill patternType="none"/>
    </fill>
    <fill>
      <patternFill patternType="gray125"/>
    </fill>
    <fill>
      <patternFill patternType="solid">
        <fgColor rgb="FFED7D31"/>
        <bgColor rgb="FF000000"/>
      </patternFill>
    </fill>
    <fill>
      <patternFill patternType="solid">
        <fgColor rgb="FFFFFF00"/>
        <bgColor rgb="FF000000"/>
      </patternFill>
    </fill>
    <fill>
      <patternFill patternType="solid">
        <fgColor rgb="FF92D050"/>
        <bgColor rgb="FF000000"/>
      </patternFill>
    </fill>
    <fill>
      <patternFill patternType="solid">
        <fgColor rgb="FFFFFFFF"/>
        <bgColor rgb="FF000000"/>
      </patternFill>
    </fill>
    <fill>
      <patternFill patternType="solid">
        <fgColor rgb="FF00FFCC"/>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D0CECE"/>
        <bgColor rgb="FF000000"/>
      </patternFill>
    </fill>
    <fill>
      <patternFill patternType="solid">
        <fgColor rgb="FFFF0000"/>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4"/>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9463BA"/>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2F75B5"/>
        <bgColor rgb="FF000000"/>
      </patternFill>
    </fill>
    <fill>
      <patternFill patternType="solid">
        <fgColor rgb="FF2E75B5"/>
        <bgColor rgb="FF2E75B5"/>
      </patternFill>
    </fill>
    <fill>
      <patternFill patternType="solid">
        <fgColor theme="4"/>
        <bgColor theme="4"/>
      </patternFill>
    </fill>
    <fill>
      <patternFill patternType="solid">
        <fgColor rgb="FFFFFF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rgb="FFFF9999"/>
        <bgColor indexed="64"/>
      </patternFill>
    </fill>
    <fill>
      <patternFill patternType="solid">
        <fgColor rgb="FF00B0F0"/>
        <bgColor indexed="64"/>
      </patternFill>
    </fill>
    <fill>
      <patternFill patternType="solid">
        <fgColor rgb="FFFAFAFA"/>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9"/>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rgb="FFE1F5EE"/>
        <bgColor rgb="FFE1F5EE"/>
      </patternFill>
    </fill>
    <fill>
      <patternFill patternType="solid">
        <fgColor rgb="FFFCEBEB"/>
        <bgColor rgb="FFFCEBEB"/>
      </patternFill>
    </fill>
    <fill>
      <patternFill patternType="solid">
        <fgColor rgb="FFFAEEDA"/>
        <bgColor rgb="FFFAEEDA"/>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tint="0.79998168889431442"/>
        <bgColor indexed="64"/>
      </patternFill>
    </fill>
  </fills>
  <borders count="65">
    <border>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top style="medium">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thin">
        <color indexed="64"/>
      </right>
      <top style="medium">
        <color indexed="64"/>
      </top>
      <bottom/>
      <diagonal/>
    </border>
    <border>
      <left style="medium">
        <color indexed="64"/>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style="thin">
        <color indexed="64"/>
      </right>
      <top style="medium">
        <color indexed="64"/>
      </top>
      <bottom style="medium">
        <color indexed="64"/>
      </bottom>
      <diagonal/>
    </border>
    <border>
      <left/>
      <right style="thin">
        <color rgb="FF000000"/>
      </right>
      <top style="thin">
        <color rgb="FF000000"/>
      </top>
      <bottom/>
      <diagonal/>
    </border>
    <border>
      <left style="thin">
        <color indexed="64"/>
      </left>
      <right style="medium">
        <color indexed="64"/>
      </right>
      <top style="medium">
        <color indexed="64"/>
      </top>
      <bottom style="medium">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rgb="FF757171"/>
      </top>
      <bottom style="thin">
        <color rgb="FF757171"/>
      </bottom>
      <diagonal/>
    </border>
    <border>
      <left/>
      <right style="thin">
        <color theme="4" tint="0.39997558519241921"/>
      </right>
      <top/>
      <bottom style="thin">
        <color theme="4" tint="0.39997558519241921"/>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top style="thin">
        <color indexed="64"/>
      </top>
      <bottom style="medium">
        <color indexed="64"/>
      </bottom>
      <diagonal/>
    </border>
    <border>
      <left style="medium">
        <color indexed="64"/>
      </left>
      <right/>
      <top style="thin">
        <color rgb="FF000000"/>
      </top>
      <bottom style="thin">
        <color rgb="FF000000"/>
      </bottom>
      <diagonal/>
    </border>
    <border>
      <left style="thin">
        <color theme="4" tint="0.39997558519241921"/>
      </left>
      <right/>
      <top style="thin">
        <color theme="4" tint="0.39997558519241921"/>
      </top>
      <bottom style="medium">
        <color rgb="FF000000"/>
      </bottom>
      <diagonal/>
    </border>
    <border>
      <left/>
      <right/>
      <top style="thin">
        <color theme="4" tint="0.39997558519241921"/>
      </top>
      <bottom style="medium">
        <color rgb="FF000000"/>
      </bottom>
      <diagonal/>
    </border>
    <border>
      <left/>
      <right style="thin">
        <color theme="4" tint="0.39997558519241921"/>
      </right>
      <top style="thin">
        <color theme="4" tint="0.39997558519241921"/>
      </top>
      <bottom style="medium">
        <color rgb="FF000000"/>
      </bottom>
      <diagonal/>
    </border>
    <border>
      <left/>
      <right style="thin">
        <color theme="4" tint="0.39997558519241921"/>
      </right>
      <top style="thin">
        <color theme="4" tint="0.39997558519241921"/>
      </top>
      <bottom/>
      <diagonal/>
    </border>
    <border>
      <left style="thin">
        <color theme="4" tint="0.39997558519241921"/>
      </left>
      <right/>
      <top style="medium">
        <color rgb="FF000000"/>
      </top>
      <bottom style="thin">
        <color theme="4" tint="0.39997558519241921"/>
      </bottom>
      <diagonal/>
    </border>
    <border>
      <left/>
      <right/>
      <top style="medium">
        <color rgb="FF000000"/>
      </top>
      <bottom style="thin">
        <color theme="4" tint="0.39997558519241921"/>
      </bottom>
      <diagonal/>
    </border>
    <border>
      <left/>
      <right style="medium">
        <color rgb="FF000000"/>
      </right>
      <top style="medium">
        <color rgb="FF000000"/>
      </top>
      <bottom style="thin">
        <color theme="4" tint="0.39997558519241921"/>
      </bottom>
      <diagonal/>
    </border>
    <border>
      <left/>
      <right style="medium">
        <color rgb="FF000000"/>
      </right>
      <top style="thin">
        <color theme="4" tint="0.39997558519241921"/>
      </top>
      <bottom/>
      <diagonal/>
    </border>
    <border>
      <left/>
      <right style="medium">
        <color rgb="FF000000"/>
      </right>
      <top/>
      <bottom style="thin">
        <color theme="4" tint="0.39997558519241921"/>
      </bottom>
      <diagonal/>
    </border>
    <border>
      <left/>
      <right style="thin">
        <color theme="4" tint="0.39997558519241921"/>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theme="4" tint="0.39997558519241921"/>
      </top>
      <bottom style="medium">
        <color rgb="FF000000"/>
      </bottom>
      <diagonal/>
    </border>
  </borders>
  <cellStyleXfs count="2">
    <xf numFmtId="0" fontId="0" fillId="0" borderId="0"/>
    <xf numFmtId="0" fontId="56" fillId="0" borderId="0" applyNumberFormat="0" applyFill="0" applyBorder="0" applyAlignment="0" applyProtection="0"/>
  </cellStyleXfs>
  <cellXfs count="1187">
    <xf numFmtId="0" fontId="0" fillId="0" borderId="0" xfId="0"/>
    <xf numFmtId="0" fontId="8" fillId="2" borderId="1" xfId="0" applyFont="1" applyFill="1" applyBorder="1"/>
    <xf numFmtId="0" fontId="8" fillId="2" borderId="2" xfId="0" applyFont="1" applyFill="1" applyBorder="1"/>
    <xf numFmtId="0" fontId="8" fillId="2" borderId="3" xfId="0" applyFont="1" applyFill="1" applyBorder="1"/>
    <xf numFmtId="0" fontId="8" fillId="2" borderId="4" xfId="0" applyFont="1" applyFill="1" applyBorder="1"/>
    <xf numFmtId="0" fontId="9" fillId="2" borderId="1" xfId="0" applyFont="1" applyFill="1" applyBorder="1"/>
    <xf numFmtId="0" fontId="9" fillId="2" borderId="0" xfId="0" applyFont="1" applyFill="1"/>
    <xf numFmtId="0" fontId="8" fillId="3" borderId="5" xfId="0" applyFont="1" applyFill="1" applyBorder="1" applyAlignment="1">
      <alignment wrapText="1"/>
    </xf>
    <xf numFmtId="0" fontId="8" fillId="3" borderId="6" xfId="0" applyFont="1" applyFill="1" applyBorder="1" applyAlignment="1">
      <alignment wrapText="1"/>
    </xf>
    <xf numFmtId="0" fontId="8" fillId="3" borderId="7" xfId="0" applyFont="1" applyFill="1" applyBorder="1" applyAlignment="1">
      <alignment wrapText="1"/>
    </xf>
    <xf numFmtId="0" fontId="8" fillId="4" borderId="8" xfId="0" applyFont="1" applyFill="1" applyBorder="1" applyAlignment="1">
      <alignment wrapText="1"/>
    </xf>
    <xf numFmtId="0" fontId="8" fillId="5" borderId="9" xfId="0" applyFont="1" applyFill="1" applyBorder="1" applyAlignment="1">
      <alignment wrapText="1"/>
    </xf>
    <xf numFmtId="0" fontId="10" fillId="6" borderId="10" xfId="0" applyFont="1" applyFill="1" applyBorder="1" applyAlignment="1">
      <alignment wrapText="1"/>
    </xf>
    <xf numFmtId="0" fontId="11" fillId="6" borderId="8" xfId="0" applyFont="1" applyFill="1" applyBorder="1" applyAlignment="1">
      <alignment wrapText="1"/>
    </xf>
    <xf numFmtId="0" fontId="10" fillId="6" borderId="8" xfId="0" applyFont="1" applyFill="1" applyBorder="1" applyAlignment="1">
      <alignment wrapText="1"/>
    </xf>
    <xf numFmtId="0" fontId="10" fillId="6" borderId="11" xfId="0" applyFont="1" applyFill="1" applyBorder="1" applyAlignment="1">
      <alignment wrapText="1"/>
    </xf>
    <xf numFmtId="0" fontId="11" fillId="6" borderId="10" xfId="0" applyFont="1" applyFill="1" applyBorder="1" applyAlignment="1">
      <alignment wrapText="1"/>
    </xf>
    <xf numFmtId="0" fontId="10" fillId="6" borderId="9" xfId="0" applyFont="1" applyFill="1" applyBorder="1" applyAlignment="1">
      <alignment wrapText="1"/>
    </xf>
    <xf numFmtId="0" fontId="11" fillId="6" borderId="1" xfId="0" applyFont="1" applyFill="1" applyBorder="1" applyAlignment="1">
      <alignment wrapText="1"/>
    </xf>
    <xf numFmtId="0" fontId="10" fillId="6" borderId="1" xfId="0" applyFont="1" applyFill="1" applyBorder="1" applyAlignment="1">
      <alignment wrapText="1"/>
    </xf>
    <xf numFmtId="0" fontId="11" fillId="6" borderId="11" xfId="0" applyFont="1" applyFill="1" applyBorder="1" applyAlignment="1">
      <alignment wrapText="1"/>
    </xf>
    <xf numFmtId="0" fontId="13" fillId="7" borderId="12" xfId="0" applyFont="1" applyFill="1" applyBorder="1"/>
    <xf numFmtId="0" fontId="13" fillId="8" borderId="13" xfId="0" applyFont="1" applyFill="1" applyBorder="1"/>
    <xf numFmtId="0" fontId="13" fillId="9" borderId="13" xfId="0" applyFont="1" applyFill="1" applyBorder="1"/>
    <xf numFmtId="0" fontId="0" fillId="8" borderId="14" xfId="0" applyFill="1" applyBorder="1"/>
    <xf numFmtId="0" fontId="0" fillId="9" borderId="14" xfId="0" applyFill="1" applyBorder="1"/>
    <xf numFmtId="0" fontId="0" fillId="7" borderId="14" xfId="0" applyFill="1" applyBorder="1"/>
    <xf numFmtId="0" fontId="0" fillId="7" borderId="6" xfId="0" applyFill="1" applyBorder="1"/>
    <xf numFmtId="0" fontId="0" fillId="7" borderId="13" xfId="0" applyFill="1" applyBorder="1"/>
    <xf numFmtId="0" fontId="0" fillId="8" borderId="15" xfId="0" applyFill="1" applyBorder="1"/>
    <xf numFmtId="0" fontId="0" fillId="9" borderId="13" xfId="0" applyFill="1" applyBorder="1"/>
    <xf numFmtId="0" fontId="10" fillId="7" borderId="8" xfId="0" applyFont="1" applyFill="1" applyBorder="1" applyAlignment="1">
      <alignment wrapText="1"/>
    </xf>
    <xf numFmtId="0" fontId="10" fillId="7" borderId="11" xfId="0" applyFont="1" applyFill="1" applyBorder="1" applyAlignment="1">
      <alignment wrapText="1"/>
    </xf>
    <xf numFmtId="0" fontId="0" fillId="10" borderId="0" xfId="0" applyFill="1"/>
    <xf numFmtId="0" fontId="14" fillId="0" borderId="0" xfId="0" applyFont="1"/>
    <xf numFmtId="164" fontId="0" fillId="0" borderId="0" xfId="0" applyNumberFormat="1"/>
    <xf numFmtId="0" fontId="0" fillId="0" borderId="0" xfId="0" applyAlignment="1">
      <alignment wrapText="1"/>
    </xf>
    <xf numFmtId="0" fontId="9" fillId="11" borderId="0" xfId="0" applyFont="1" applyFill="1"/>
    <xf numFmtId="0" fontId="15" fillId="11" borderId="0" xfId="0" applyFont="1" applyFill="1" applyAlignment="1">
      <alignment wrapText="1"/>
    </xf>
    <xf numFmtId="0" fontId="9" fillId="0" borderId="0" xfId="0" applyFont="1"/>
    <xf numFmtId="0" fontId="15" fillId="11" borderId="0" xfId="0" applyFont="1" applyFill="1"/>
    <xf numFmtId="0" fontId="16" fillId="0" borderId="0" xfId="0" applyFont="1"/>
    <xf numFmtId="0" fontId="0" fillId="12" borderId="0" xfId="0" applyFill="1"/>
    <xf numFmtId="166" fontId="0" fillId="0" borderId="0" xfId="0" applyNumberFormat="1"/>
    <xf numFmtId="0" fontId="0" fillId="0" borderId="16" xfId="0" applyBorder="1"/>
    <xf numFmtId="0" fontId="0" fillId="13" borderId="0" xfId="0" applyFill="1"/>
    <xf numFmtId="0" fontId="0" fillId="0" borderId="0" xfId="0" applyAlignment="1">
      <alignment horizontal="center"/>
    </xf>
    <xf numFmtId="0" fontId="0" fillId="0" borderId="18" xfId="0" applyBorder="1" applyAlignment="1">
      <alignment horizontal="center"/>
    </xf>
    <xf numFmtId="0" fontId="0" fillId="0" borderId="18" xfId="0" applyBorder="1" applyAlignment="1">
      <alignment horizontal="right"/>
    </xf>
    <xf numFmtId="0" fontId="17" fillId="0" borderId="18" xfId="0" applyFont="1" applyBorder="1" applyAlignment="1">
      <alignment horizontal="center"/>
    </xf>
    <xf numFmtId="0" fontId="17" fillId="0" borderId="18" xfId="0" applyFont="1" applyBorder="1" applyAlignment="1">
      <alignment horizontal="right"/>
    </xf>
    <xf numFmtId="0" fontId="18" fillId="0" borderId="0" xfId="0" applyFont="1"/>
    <xf numFmtId="0" fontId="0" fillId="0" borderId="18" xfId="0" applyBorder="1"/>
    <xf numFmtId="0" fontId="20" fillId="11" borderId="18" xfId="0" applyFont="1" applyFill="1" applyBorder="1"/>
    <xf numFmtId="0" fontId="19" fillId="11" borderId="18" xfId="0" applyFont="1" applyFill="1" applyBorder="1"/>
    <xf numFmtId="0" fontId="0" fillId="0" borderId="20" xfId="0" applyBorder="1"/>
    <xf numFmtId="0" fontId="20" fillId="11" borderId="18" xfId="0" applyFont="1" applyFill="1" applyBorder="1" applyAlignment="1">
      <alignment wrapText="1"/>
    </xf>
    <xf numFmtId="0" fontId="9" fillId="0" borderId="18" xfId="0" applyFont="1" applyBorder="1"/>
    <xf numFmtId="164" fontId="0" fillId="0" borderId="18" xfId="0" applyNumberFormat="1" applyBorder="1"/>
    <xf numFmtId="0" fontId="0" fillId="0" borderId="21" xfId="0" applyBorder="1"/>
    <xf numFmtId="0" fontId="0" fillId="0" borderId="22" xfId="0" applyBorder="1"/>
    <xf numFmtId="0" fontId="21" fillId="13" borderId="0" xfId="0" applyFont="1" applyFill="1"/>
    <xf numFmtId="0" fontId="0" fillId="0" borderId="19" xfId="0" applyBorder="1"/>
    <xf numFmtId="0" fontId="22" fillId="0" borderId="18" xfId="0" applyFont="1" applyBorder="1"/>
    <xf numFmtId="0" fontId="20" fillId="11" borderId="23" xfId="0" applyFont="1" applyFill="1" applyBorder="1" applyAlignment="1">
      <alignment wrapText="1"/>
    </xf>
    <xf numFmtId="164" fontId="23" fillId="0" borderId="0" xfId="0" applyNumberFormat="1" applyFont="1" applyAlignment="1">
      <alignment horizontal="center"/>
    </xf>
    <xf numFmtId="164" fontId="23" fillId="0" borderId="0" xfId="0" applyNumberFormat="1" applyFont="1" applyAlignment="1">
      <alignment horizontal="center" wrapText="1"/>
    </xf>
    <xf numFmtId="0" fontId="23" fillId="0" borderId="0" xfId="0" applyFont="1" applyAlignment="1">
      <alignment horizontal="center"/>
    </xf>
    <xf numFmtId="0" fontId="20" fillId="0" borderId="23" xfId="0" applyFont="1" applyBorder="1" applyAlignment="1">
      <alignment wrapText="1"/>
    </xf>
    <xf numFmtId="0" fontId="20" fillId="14" borderId="18" xfId="0" applyFont="1" applyFill="1" applyBorder="1"/>
    <xf numFmtId="0" fontId="19" fillId="14" borderId="18" xfId="0" applyFont="1" applyFill="1" applyBorder="1"/>
    <xf numFmtId="0" fontId="24" fillId="0" borderId="18" xfId="0" applyFont="1" applyBorder="1"/>
    <xf numFmtId="164" fontId="0" fillId="0" borderId="23" xfId="0" applyNumberFormat="1" applyBorder="1"/>
    <xf numFmtId="0" fontId="24" fillId="0" borderId="20" xfId="0" applyFont="1" applyBorder="1"/>
    <xf numFmtId="0" fontId="26" fillId="15" borderId="0" xfId="0" applyFont="1" applyFill="1"/>
    <xf numFmtId="0" fontId="0" fillId="0" borderId="21" xfId="0" applyBorder="1" applyAlignment="1">
      <alignment horizontal="center"/>
    </xf>
    <xf numFmtId="0" fontId="19" fillId="11" borderId="19" xfId="0" applyFont="1" applyFill="1" applyBorder="1"/>
    <xf numFmtId="0" fontId="20" fillId="11" borderId="19" xfId="0" applyFont="1" applyFill="1" applyBorder="1"/>
    <xf numFmtId="0" fontId="20" fillId="0" borderId="19" xfId="0" applyFont="1" applyBorder="1"/>
    <xf numFmtId="0" fontId="19" fillId="11" borderId="28" xfId="0" applyFont="1" applyFill="1" applyBorder="1"/>
    <xf numFmtId="0" fontId="20" fillId="11" borderId="28" xfId="0" applyFont="1" applyFill="1" applyBorder="1"/>
    <xf numFmtId="0" fontId="29" fillId="15" borderId="26" xfId="0" applyFont="1" applyFill="1" applyBorder="1"/>
    <xf numFmtId="0" fontId="29" fillId="15" borderId="0" xfId="0" applyFont="1" applyFill="1"/>
    <xf numFmtId="0" fontId="29" fillId="15" borderId="0" xfId="0" applyFont="1" applyFill="1" applyAlignment="1">
      <alignment wrapText="1"/>
    </xf>
    <xf numFmtId="0" fontId="29" fillId="15" borderId="25" xfId="0" applyFont="1" applyFill="1" applyBorder="1" applyAlignment="1">
      <alignment horizontal="center"/>
    </xf>
    <xf numFmtId="0" fontId="20" fillId="11" borderId="27" xfId="0" applyFont="1" applyFill="1" applyBorder="1" applyAlignment="1">
      <alignment horizontal="center"/>
    </xf>
    <xf numFmtId="0" fontId="20" fillId="0" borderId="18" xfId="0" applyFont="1" applyBorder="1"/>
    <xf numFmtId="0" fontId="29" fillId="15" borderId="29" xfId="0" applyFont="1" applyFill="1" applyBorder="1"/>
    <xf numFmtId="0" fontId="20" fillId="11" borderId="28" xfId="0" applyFont="1" applyFill="1" applyBorder="1" applyAlignment="1">
      <alignment wrapText="1"/>
    </xf>
    <xf numFmtId="0" fontId="20" fillId="11" borderId="24" xfId="0" applyFont="1" applyFill="1" applyBorder="1"/>
    <xf numFmtId="0" fontId="19" fillId="11" borderId="18" xfId="0" applyFont="1" applyFill="1" applyBorder="1" applyAlignment="1">
      <alignment wrapText="1"/>
    </xf>
    <xf numFmtId="0" fontId="20" fillId="11" borderId="30" xfId="0" applyFont="1" applyFill="1" applyBorder="1" applyAlignment="1">
      <alignment horizontal="center"/>
    </xf>
    <xf numFmtId="0" fontId="20" fillId="0" borderId="20" xfId="0" applyFont="1" applyBorder="1"/>
    <xf numFmtId="0" fontId="20" fillId="11" borderId="20" xfId="0" applyFont="1" applyFill="1" applyBorder="1" applyAlignment="1">
      <alignment wrapText="1"/>
    </xf>
    <xf numFmtId="0" fontId="0" fillId="17" borderId="18" xfId="0" applyFill="1" applyBorder="1"/>
    <xf numFmtId="0" fontId="20" fillId="11" borderId="19" xfId="0" applyFont="1" applyFill="1" applyBorder="1" applyAlignment="1">
      <alignment wrapText="1"/>
    </xf>
    <xf numFmtId="0" fontId="20" fillId="11" borderId="31" xfId="0" applyFont="1" applyFill="1" applyBorder="1" applyAlignment="1">
      <alignment wrapText="1"/>
    </xf>
    <xf numFmtId="0" fontId="20" fillId="0" borderId="24" xfId="0" applyFont="1" applyBorder="1"/>
    <xf numFmtId="0" fontId="19" fillId="0" borderId="19" xfId="0" applyFont="1" applyBorder="1"/>
    <xf numFmtId="0" fontId="20" fillId="0" borderId="18" xfId="0" applyFont="1" applyBorder="1" applyAlignment="1">
      <alignment wrapText="1"/>
    </xf>
    <xf numFmtId="0" fontId="20" fillId="0" borderId="24" xfId="0" applyFont="1" applyBorder="1" applyAlignment="1">
      <alignment horizontal="center"/>
    </xf>
    <xf numFmtId="164" fontId="25" fillId="0" borderId="0" xfId="0" applyNumberFormat="1" applyFont="1" applyAlignment="1">
      <alignment horizontal="center"/>
    </xf>
    <xf numFmtId="0" fontId="20" fillId="18" borderId="28" xfId="0" applyFont="1" applyFill="1" applyBorder="1"/>
    <xf numFmtId="0" fontId="20" fillId="20" borderId="18" xfId="0" applyFont="1" applyFill="1" applyBorder="1"/>
    <xf numFmtId="0" fontId="20" fillId="0" borderId="21" xfId="0" applyFont="1" applyBorder="1"/>
    <xf numFmtId="0" fontId="25" fillId="0" borderId="0" xfId="0" applyFont="1"/>
    <xf numFmtId="0" fontId="25" fillId="0" borderId="0" xfId="0" applyFont="1" applyAlignment="1">
      <alignment horizontal="center"/>
    </xf>
    <xf numFmtId="0" fontId="20" fillId="22" borderId="28" xfId="0" applyFont="1" applyFill="1" applyBorder="1"/>
    <xf numFmtId="0" fontId="0" fillId="22" borderId="18" xfId="0" applyFill="1" applyBorder="1"/>
    <xf numFmtId="0" fontId="20" fillId="21" borderId="19" xfId="0" applyFont="1" applyFill="1" applyBorder="1" applyAlignment="1">
      <alignment wrapText="1"/>
    </xf>
    <xf numFmtId="0" fontId="31" fillId="11" borderId="27" xfId="0" applyFont="1" applyFill="1" applyBorder="1" applyAlignment="1">
      <alignment horizontal="center"/>
    </xf>
    <xf numFmtId="0" fontId="31" fillId="11" borderId="28" xfId="0" applyFont="1" applyFill="1" applyBorder="1"/>
    <xf numFmtId="0" fontId="30" fillId="0" borderId="18" xfId="0" applyFont="1" applyBorder="1"/>
    <xf numFmtId="0" fontId="31" fillId="11" borderId="18" xfId="0" applyFont="1" applyFill="1" applyBorder="1" applyAlignment="1">
      <alignment wrapText="1"/>
    </xf>
    <xf numFmtId="0" fontId="14" fillId="0" borderId="0" xfId="0" applyFont="1" applyAlignment="1">
      <alignment horizontal="center"/>
    </xf>
    <xf numFmtId="0" fontId="14" fillId="0" borderId="0" xfId="0" applyFont="1" applyAlignment="1">
      <alignment wrapText="1"/>
    </xf>
    <xf numFmtId="0" fontId="19" fillId="11" borderId="0" xfId="0" applyFont="1" applyFill="1"/>
    <xf numFmtId="0" fontId="20" fillId="11" borderId="0" xfId="0" applyFont="1" applyFill="1"/>
    <xf numFmtId="0" fontId="20" fillId="20" borderId="28" xfId="0" applyFont="1" applyFill="1" applyBorder="1" applyAlignment="1">
      <alignment wrapText="1"/>
    </xf>
    <xf numFmtId="0" fontId="14" fillId="20" borderId="18" xfId="0" applyFont="1" applyFill="1" applyBorder="1"/>
    <xf numFmtId="0" fontId="20" fillId="0" borderId="22" xfId="0" applyFont="1" applyBorder="1" applyAlignment="1">
      <alignment wrapText="1"/>
    </xf>
    <xf numFmtId="0" fontId="31" fillId="0" borderId="21" xfId="0" applyFont="1" applyBorder="1"/>
    <xf numFmtId="0" fontId="20" fillId="17" borderId="24" xfId="0" applyFont="1" applyFill="1" applyBorder="1"/>
    <xf numFmtId="0" fontId="31" fillId="20" borderId="0" xfId="0" applyFont="1" applyFill="1"/>
    <xf numFmtId="16" fontId="0" fillId="0" borderId="0" xfId="0" applyNumberFormat="1"/>
    <xf numFmtId="0" fontId="19" fillId="0" borderId="19" xfId="0" applyFont="1" applyBorder="1" applyAlignment="1">
      <alignment wrapText="1"/>
    </xf>
    <xf numFmtId="0" fontId="20" fillId="0" borderId="21" xfId="0" applyFont="1" applyBorder="1" applyAlignment="1">
      <alignment wrapText="1"/>
    </xf>
    <xf numFmtId="0" fontId="29" fillId="15" borderId="32" xfId="0" applyFont="1" applyFill="1" applyBorder="1"/>
    <xf numFmtId="0" fontId="20" fillId="0" borderId="28" xfId="0" applyFont="1" applyBorder="1"/>
    <xf numFmtId="0" fontId="20" fillId="0" borderId="22" xfId="0" applyFont="1" applyBorder="1"/>
    <xf numFmtId="0" fontId="20" fillId="21" borderId="18" xfId="0" applyFont="1" applyFill="1" applyBorder="1"/>
    <xf numFmtId="0" fontId="22" fillId="0" borderId="21" xfId="0" applyFont="1" applyBorder="1"/>
    <xf numFmtId="0" fontId="9" fillId="0" borderId="21" xfId="0" applyFont="1" applyBorder="1"/>
    <xf numFmtId="0" fontId="14" fillId="17" borderId="18" xfId="0" applyFont="1" applyFill="1" applyBorder="1"/>
    <xf numFmtId="0" fontId="14" fillId="0" borderId="18" xfId="0" applyFont="1" applyBorder="1"/>
    <xf numFmtId="0" fontId="31" fillId="11" borderId="20" xfId="0" applyFont="1" applyFill="1" applyBorder="1" applyAlignment="1">
      <alignment wrapText="1"/>
    </xf>
    <xf numFmtId="0" fontId="31" fillId="0" borderId="20" xfId="0" applyFont="1" applyBorder="1"/>
    <xf numFmtId="0" fontId="31" fillId="0" borderId="18" xfId="0" applyFont="1" applyBorder="1"/>
    <xf numFmtId="0" fontId="31" fillId="11" borderId="24" xfId="0" applyFont="1" applyFill="1" applyBorder="1" applyAlignment="1">
      <alignment horizontal="center"/>
    </xf>
    <xf numFmtId="0" fontId="31" fillId="11" borderId="19" xfId="0" applyFont="1" applyFill="1" applyBorder="1"/>
    <xf numFmtId="0" fontId="20" fillId="11" borderId="18" xfId="0" applyFont="1" applyFill="1" applyBorder="1" applyAlignment="1">
      <alignment horizontal="center"/>
    </xf>
    <xf numFmtId="0" fontId="31" fillId="11" borderId="18" xfId="0" applyFont="1" applyFill="1" applyBorder="1" applyAlignment="1">
      <alignment horizontal="center"/>
    </xf>
    <xf numFmtId="0" fontId="31" fillId="0" borderId="19" xfId="0" applyFont="1" applyBorder="1"/>
    <xf numFmtId="0" fontId="32" fillId="0" borderId="18" xfId="0" applyFont="1" applyBorder="1"/>
    <xf numFmtId="0" fontId="32" fillId="0" borderId="28" xfId="0" applyFont="1" applyBorder="1"/>
    <xf numFmtId="0" fontId="20" fillId="21" borderId="18" xfId="0" applyFont="1" applyFill="1" applyBorder="1" applyAlignment="1">
      <alignment horizontal="right" wrapText="1"/>
    </xf>
    <xf numFmtId="0" fontId="20" fillId="0" borderId="0" xfId="0" applyFont="1"/>
    <xf numFmtId="0" fontId="33" fillId="0" borderId="0" xfId="0" applyFont="1"/>
    <xf numFmtId="0" fontId="19" fillId="0" borderId="0" xfId="0" applyFont="1" applyAlignment="1">
      <alignment wrapText="1"/>
    </xf>
    <xf numFmtId="0" fontId="32" fillId="0" borderId="0" xfId="0" applyFont="1"/>
    <xf numFmtId="0" fontId="34" fillId="0" borderId="18" xfId="0" applyFont="1" applyBorder="1"/>
    <xf numFmtId="0" fontId="20" fillId="17" borderId="19" xfId="0" applyFont="1" applyFill="1" applyBorder="1"/>
    <xf numFmtId="0" fontId="29" fillId="15" borderId="26" xfId="0" applyFont="1" applyFill="1" applyBorder="1" applyAlignment="1">
      <alignment wrapText="1"/>
    </xf>
    <xf numFmtId="0" fontId="29" fillId="15" borderId="18" xfId="0" applyFont="1" applyFill="1" applyBorder="1"/>
    <xf numFmtId="0" fontId="29" fillId="15" borderId="18" xfId="0" applyFont="1" applyFill="1" applyBorder="1" applyAlignment="1">
      <alignment wrapText="1"/>
    </xf>
    <xf numFmtId="0" fontId="29" fillId="15" borderId="15" xfId="0" applyFont="1" applyFill="1" applyBorder="1"/>
    <xf numFmtId="0" fontId="35" fillId="0" borderId="0" xfId="0" applyFont="1"/>
    <xf numFmtId="0" fontId="9" fillId="11" borderId="24" xfId="0" applyFont="1" applyFill="1" applyBorder="1"/>
    <xf numFmtId="0" fontId="9" fillId="0" borderId="19" xfId="0" applyFont="1" applyBorder="1" applyAlignment="1">
      <alignment wrapText="1"/>
    </xf>
    <xf numFmtId="0" fontId="20" fillId="11" borderId="33" xfId="0" applyFont="1" applyFill="1" applyBorder="1"/>
    <xf numFmtId="0" fontId="32" fillId="0" borderId="19" xfId="0" applyFont="1" applyBorder="1"/>
    <xf numFmtId="0" fontId="0" fillId="0" borderId="35" xfId="0" applyBorder="1"/>
    <xf numFmtId="0" fontId="36" fillId="0" borderId="0" xfId="0" applyFont="1"/>
    <xf numFmtId="0" fontId="20" fillId="0" borderId="19" xfId="0" applyFont="1" applyBorder="1" applyAlignment="1">
      <alignment wrapText="1"/>
    </xf>
    <xf numFmtId="0" fontId="14" fillId="0" borderId="16" xfId="0" applyFont="1" applyBorder="1"/>
    <xf numFmtId="0" fontId="23" fillId="0" borderId="18" xfId="0" applyFont="1" applyBorder="1"/>
    <xf numFmtId="0" fontId="20" fillId="0" borderId="38" xfId="0" applyFont="1" applyBorder="1" applyAlignment="1">
      <alignment wrapText="1"/>
    </xf>
    <xf numFmtId="0" fontId="38" fillId="0" borderId="0" xfId="0" applyFont="1"/>
    <xf numFmtId="14" fontId="20" fillId="0" borderId="18" xfId="0" applyNumberFormat="1" applyFont="1" applyBorder="1" applyAlignment="1">
      <alignment wrapText="1"/>
    </xf>
    <xf numFmtId="0" fontId="20" fillId="23" borderId="18" xfId="0" applyFont="1" applyFill="1" applyBorder="1"/>
    <xf numFmtId="0" fontId="0" fillId="23" borderId="18" xfId="0" applyFill="1" applyBorder="1"/>
    <xf numFmtId="0" fontId="20" fillId="23" borderId="18" xfId="0" applyFont="1" applyFill="1" applyBorder="1" applyAlignment="1">
      <alignment horizontal="left"/>
    </xf>
    <xf numFmtId="0" fontId="20" fillId="21" borderId="24" xfId="0" applyFont="1" applyFill="1" applyBorder="1"/>
    <xf numFmtId="0" fontId="19" fillId="21" borderId="19" xfId="0" applyFont="1" applyFill="1" applyBorder="1" applyAlignment="1">
      <alignment wrapText="1"/>
    </xf>
    <xf numFmtId="0" fontId="20" fillId="21" borderId="19" xfId="0" applyFont="1" applyFill="1" applyBorder="1"/>
    <xf numFmtId="0" fontId="20" fillId="21" borderId="18" xfId="0" applyFont="1" applyFill="1" applyBorder="1" applyAlignment="1">
      <alignment wrapText="1"/>
    </xf>
    <xf numFmtId="0" fontId="20" fillId="17" borderId="19" xfId="0" applyFont="1" applyFill="1" applyBorder="1" applyAlignment="1">
      <alignment wrapText="1"/>
    </xf>
    <xf numFmtId="0" fontId="25" fillId="0" borderId="16" xfId="0" applyFont="1" applyBorder="1" applyAlignment="1">
      <alignment horizontal="center"/>
    </xf>
    <xf numFmtId="0" fontId="23" fillId="0" borderId="0" xfId="0" applyFont="1"/>
    <xf numFmtId="0" fontId="30" fillId="0" borderId="0" xfId="0" applyFont="1"/>
    <xf numFmtId="0" fontId="37" fillId="25" borderId="25" xfId="0" applyFont="1" applyFill="1" applyBorder="1"/>
    <xf numFmtId="0" fontId="37" fillId="25" borderId="37" xfId="0" applyFont="1" applyFill="1" applyBorder="1"/>
    <xf numFmtId="0" fontId="37" fillId="25" borderId="39" xfId="0" applyFont="1" applyFill="1" applyBorder="1" applyAlignment="1">
      <alignment wrapText="1"/>
    </xf>
    <xf numFmtId="0" fontId="15" fillId="11" borderId="25" xfId="0" applyFont="1" applyFill="1" applyBorder="1"/>
    <xf numFmtId="0" fontId="15" fillId="11" borderId="37" xfId="0" applyFont="1" applyFill="1" applyBorder="1"/>
    <xf numFmtId="0" fontId="15" fillId="11" borderId="39" xfId="0" applyFont="1" applyFill="1" applyBorder="1"/>
    <xf numFmtId="0" fontId="9" fillId="0" borderId="24" xfId="0" applyFont="1" applyBorder="1"/>
    <xf numFmtId="0" fontId="9" fillId="0" borderId="19" xfId="0" applyFont="1" applyBorder="1"/>
    <xf numFmtId="0" fontId="9" fillId="0" borderId="31" xfId="0" applyFont="1" applyBorder="1"/>
    <xf numFmtId="0" fontId="15" fillId="11" borderId="19" xfId="0" applyFont="1" applyFill="1" applyBorder="1"/>
    <xf numFmtId="0" fontId="9" fillId="11" borderId="19" xfId="0" applyFont="1" applyFill="1" applyBorder="1"/>
    <xf numFmtId="0" fontId="9" fillId="11" borderId="19" xfId="0" applyFont="1" applyFill="1" applyBorder="1" applyAlignment="1">
      <alignment wrapText="1"/>
    </xf>
    <xf numFmtId="0" fontId="9" fillId="11" borderId="31" xfId="0" applyFont="1" applyFill="1" applyBorder="1" applyAlignment="1">
      <alignment wrapText="1"/>
    </xf>
    <xf numFmtId="0" fontId="15" fillId="14" borderId="19" xfId="0" applyFont="1" applyFill="1" applyBorder="1"/>
    <xf numFmtId="0" fontId="39" fillId="0" borderId="19" xfId="0" applyFont="1" applyBorder="1"/>
    <xf numFmtId="164" fontId="0" fillId="0" borderId="16" xfId="0" applyNumberFormat="1" applyBorder="1" applyAlignment="1">
      <alignment horizontal="center"/>
    </xf>
    <xf numFmtId="164" fontId="0" fillId="0" borderId="0" xfId="0" applyNumberFormat="1" applyAlignment="1">
      <alignment horizontal="center"/>
    </xf>
    <xf numFmtId="0" fontId="0" fillId="0" borderId="0" xfId="0" applyAlignment="1">
      <alignment horizontal="left"/>
    </xf>
    <xf numFmtId="0" fontId="0" fillId="0" borderId="16" xfId="0" applyBorder="1" applyAlignment="1">
      <alignment horizontal="left"/>
    </xf>
    <xf numFmtId="0" fontId="14" fillId="0" borderId="0" xfId="0" applyFont="1" applyAlignment="1">
      <alignment horizontal="left"/>
    </xf>
    <xf numFmtId="0" fontId="38" fillId="0" borderId="19" xfId="0" applyFont="1" applyBorder="1"/>
    <xf numFmtId="164" fontId="0" fillId="0" borderId="16" xfId="0" applyNumberFormat="1" applyBorder="1" applyAlignment="1">
      <alignment horizontal="center" wrapText="1"/>
    </xf>
    <xf numFmtId="0" fontId="0" fillId="0" borderId="16" xfId="0" applyBorder="1" applyAlignment="1">
      <alignment wrapText="1"/>
    </xf>
    <xf numFmtId="0" fontId="0" fillId="0" borderId="0" xfId="0" applyAlignment="1">
      <alignment horizontal="left" wrapText="1"/>
    </xf>
    <xf numFmtId="0" fontId="0" fillId="24" borderId="16" xfId="0" applyFill="1" applyBorder="1" applyAlignment="1">
      <alignment wrapText="1"/>
    </xf>
    <xf numFmtId="164" fontId="0" fillId="24" borderId="16" xfId="0" applyNumberFormat="1" applyFill="1" applyBorder="1" applyAlignment="1">
      <alignment horizontal="center" wrapText="1"/>
    </xf>
    <xf numFmtId="0" fontId="0" fillId="0" borderId="0" xfId="0" applyAlignment="1">
      <alignment horizontal="center" wrapText="1"/>
    </xf>
    <xf numFmtId="16" fontId="0" fillId="0" borderId="0" xfId="0" applyNumberFormat="1" applyAlignment="1">
      <alignment wrapText="1"/>
    </xf>
    <xf numFmtId="0" fontId="41" fillId="0" borderId="0" xfId="0" applyFont="1"/>
    <xf numFmtId="0" fontId="41" fillId="0" borderId="0" xfId="0" applyFont="1" applyAlignment="1">
      <alignment wrapText="1"/>
    </xf>
    <xf numFmtId="0" fontId="20" fillId="23" borderId="20" xfId="0" applyFont="1" applyFill="1" applyBorder="1"/>
    <xf numFmtId="0" fontId="20" fillId="0" borderId="17" xfId="0" applyFont="1" applyBorder="1"/>
    <xf numFmtId="0" fontId="40" fillId="0" borderId="0" xfId="0" applyFont="1"/>
    <xf numFmtId="0" fontId="9" fillId="12" borderId="24" xfId="0" applyFont="1" applyFill="1" applyBorder="1"/>
    <xf numFmtId="0" fontId="15" fillId="12" borderId="19" xfId="0" applyFont="1" applyFill="1" applyBorder="1"/>
    <xf numFmtId="0" fontId="9" fillId="12" borderId="19" xfId="0" applyFont="1" applyFill="1" applyBorder="1"/>
    <xf numFmtId="0" fontId="9" fillId="12" borderId="31" xfId="0" applyFont="1" applyFill="1" applyBorder="1"/>
    <xf numFmtId="0" fontId="43" fillId="26" borderId="21" xfId="0" applyFont="1" applyFill="1" applyBorder="1"/>
    <xf numFmtId="0" fontId="15" fillId="0" borderId="0" xfId="0" applyFont="1"/>
    <xf numFmtId="0" fontId="44" fillId="0" borderId="0" xfId="0" applyFont="1"/>
    <xf numFmtId="0" fontId="45" fillId="0" borderId="0" xfId="0" applyFont="1"/>
    <xf numFmtId="0" fontId="46" fillId="0" borderId="0" xfId="0" applyFont="1"/>
    <xf numFmtId="0" fontId="15" fillId="0" borderId="42" xfId="0" applyFont="1" applyBorder="1"/>
    <xf numFmtId="0" fontId="47" fillId="0" borderId="0" xfId="0" applyFont="1"/>
    <xf numFmtId="0" fontId="25" fillId="0" borderId="16" xfId="0" applyFont="1" applyBorder="1"/>
    <xf numFmtId="16" fontId="0" fillId="12" borderId="0" xfId="0" applyNumberFormat="1" applyFill="1" applyAlignment="1">
      <alignment wrapText="1"/>
    </xf>
    <xf numFmtId="0" fontId="20" fillId="12" borderId="0" xfId="0" applyFont="1" applyFill="1"/>
    <xf numFmtId="0" fontId="25" fillId="12" borderId="0" xfId="0" applyFont="1" applyFill="1"/>
    <xf numFmtId="164" fontId="0" fillId="12" borderId="0" xfId="0" applyNumberFormat="1" applyFill="1"/>
    <xf numFmtId="0" fontId="0" fillId="12" borderId="0" xfId="0" applyFill="1" applyAlignment="1">
      <alignment wrapText="1"/>
    </xf>
    <xf numFmtId="0" fontId="42" fillId="12" borderId="0" xfId="0" applyFont="1" applyFill="1"/>
    <xf numFmtId="0" fontId="48" fillId="0" borderId="0" xfId="0" applyFont="1"/>
    <xf numFmtId="164" fontId="0" fillId="0" borderId="0" xfId="0" applyNumberFormat="1" applyAlignment="1">
      <alignment horizontal="left"/>
    </xf>
    <xf numFmtId="0" fontId="28" fillId="27" borderId="16" xfId="0" applyFont="1" applyFill="1" applyBorder="1"/>
    <xf numFmtId="0" fontId="25" fillId="0" borderId="16" xfId="0" applyFont="1" applyBorder="1" applyAlignment="1">
      <alignment wrapText="1"/>
    </xf>
    <xf numFmtId="0" fontId="25" fillId="0" borderId="35" xfId="0" applyFont="1" applyBorder="1"/>
    <xf numFmtId="0" fontId="0" fillId="24" borderId="17" xfId="0" applyFill="1" applyBorder="1" applyAlignment="1">
      <alignment wrapText="1"/>
    </xf>
    <xf numFmtId="0" fontId="25" fillId="0" borderId="41" xfId="0" applyFont="1" applyBorder="1"/>
    <xf numFmtId="0" fontId="25" fillId="0" borderId="18" xfId="0" applyFont="1" applyBorder="1"/>
    <xf numFmtId="0" fontId="25" fillId="0" borderId="43" xfId="0" applyFont="1" applyBorder="1"/>
    <xf numFmtId="0" fontId="35" fillId="0" borderId="0" xfId="0" applyFont="1" applyAlignment="1">
      <alignment wrapText="1"/>
    </xf>
    <xf numFmtId="164" fontId="0" fillId="0" borderId="0" xfId="0" applyNumberFormat="1" applyAlignment="1">
      <alignment wrapText="1"/>
    </xf>
    <xf numFmtId="0" fontId="49" fillId="0" borderId="0" xfId="0" applyFont="1"/>
    <xf numFmtId="0" fontId="40" fillId="28" borderId="0" xfId="0" applyFont="1" applyFill="1" applyAlignment="1">
      <alignment wrapText="1"/>
    </xf>
    <xf numFmtId="164" fontId="23" fillId="0" borderId="16" xfId="0" applyNumberFormat="1" applyFont="1" applyBorder="1" applyAlignment="1">
      <alignment horizontal="center"/>
    </xf>
    <xf numFmtId="0" fontId="23" fillId="0" borderId="0" xfId="0" applyFont="1" applyAlignment="1">
      <alignment wrapText="1"/>
    </xf>
    <xf numFmtId="0" fontId="0" fillId="0" borderId="0" xfId="0" applyAlignment="1">
      <alignment horizontal="left" vertical="center"/>
    </xf>
    <xf numFmtId="0" fontId="25" fillId="0" borderId="0" xfId="0" applyFont="1" applyAlignment="1">
      <alignment wrapText="1"/>
    </xf>
    <xf numFmtId="0" fontId="51" fillId="27" borderId="16" xfId="0" applyFont="1" applyFill="1" applyBorder="1"/>
    <xf numFmtId="0" fontId="23" fillId="0" borderId="17" xfId="0" applyFont="1" applyBorder="1"/>
    <xf numFmtId="0" fontId="23" fillId="0" borderId="16" xfId="0" applyFont="1" applyBorder="1" applyAlignment="1">
      <alignment wrapText="1"/>
    </xf>
    <xf numFmtId="0" fontId="23" fillId="0" borderId="30" xfId="0" applyFont="1" applyBorder="1"/>
    <xf numFmtId="0" fontId="23" fillId="24" borderId="17" xfId="0" applyFont="1" applyFill="1" applyBorder="1"/>
    <xf numFmtId="0" fontId="52" fillId="0" borderId="0" xfId="0" applyFont="1" applyAlignment="1">
      <alignment wrapText="1"/>
    </xf>
    <xf numFmtId="0" fontId="23" fillId="24" borderId="17" xfId="0" applyFont="1" applyFill="1" applyBorder="1" applyAlignment="1">
      <alignment wrapText="1"/>
    </xf>
    <xf numFmtId="0" fontId="6" fillId="0" borderId="0" xfId="0" applyFont="1"/>
    <xf numFmtId="0" fontId="6" fillId="0" borderId="0" xfId="0" applyFont="1" applyAlignment="1">
      <alignment horizontal="left"/>
    </xf>
    <xf numFmtId="0" fontId="23" fillId="0" borderId="34" xfId="0" applyFont="1" applyBorder="1" applyAlignment="1">
      <alignment horizontal="left"/>
    </xf>
    <xf numFmtId="0" fontId="23" fillId="0" borderId="0" xfId="0" applyFont="1" applyAlignment="1">
      <alignment horizontal="left"/>
    </xf>
    <xf numFmtId="164" fontId="6" fillId="0" borderId="0" xfId="0" applyNumberFormat="1" applyFont="1" applyAlignment="1">
      <alignment horizontal="left"/>
    </xf>
    <xf numFmtId="0" fontId="23" fillId="0" borderId="16" xfId="0" applyFont="1" applyBorder="1" applyAlignment="1">
      <alignment horizontal="left"/>
    </xf>
    <xf numFmtId="164" fontId="23" fillId="0" borderId="0" xfId="0" applyNumberFormat="1" applyFont="1" applyAlignment="1">
      <alignment horizontal="left"/>
    </xf>
    <xf numFmtId="0" fontId="23" fillId="0" borderId="0" xfId="0" applyFont="1" applyAlignment="1">
      <alignment horizontal="left" wrapText="1"/>
    </xf>
    <xf numFmtId="0" fontId="22" fillId="0" borderId="0" xfId="0" applyFont="1"/>
    <xf numFmtId="166" fontId="30" fillId="0" borderId="0" xfId="0" applyNumberFormat="1" applyFont="1"/>
    <xf numFmtId="0" fontId="30" fillId="0" borderId="0" xfId="0" applyFont="1" applyAlignment="1">
      <alignment horizontal="left"/>
    </xf>
    <xf numFmtId="164" fontId="30" fillId="0" borderId="0" xfId="0" applyNumberFormat="1" applyFont="1" applyAlignment="1">
      <alignment horizontal="left"/>
    </xf>
    <xf numFmtId="164" fontId="30" fillId="0" borderId="0" xfId="0" applyNumberFormat="1" applyFont="1" applyAlignment="1">
      <alignment horizontal="center"/>
    </xf>
    <xf numFmtId="0" fontId="53" fillId="0" borderId="0" xfId="0" applyFont="1"/>
    <xf numFmtId="0" fontId="23" fillId="12" borderId="0" xfId="0" applyFont="1" applyFill="1"/>
    <xf numFmtId="164" fontId="14" fillId="0" borderId="0" xfId="0" applyNumberFormat="1" applyFont="1"/>
    <xf numFmtId="0" fontId="54" fillId="0" borderId="0" xfId="0" applyFont="1"/>
    <xf numFmtId="0" fontId="14" fillId="21" borderId="0" xfId="0" applyFont="1" applyFill="1"/>
    <xf numFmtId="164" fontId="14" fillId="21" borderId="0" xfId="0" applyNumberFormat="1" applyFont="1" applyFill="1"/>
    <xf numFmtId="0" fontId="14" fillId="21" borderId="0" xfId="0" applyFont="1" applyFill="1" applyAlignment="1">
      <alignment wrapText="1"/>
    </xf>
    <xf numFmtId="0" fontId="54" fillId="21" borderId="0" xfId="0" applyFont="1" applyFill="1"/>
    <xf numFmtId="164" fontId="23" fillId="0" borderId="16" xfId="0" applyNumberFormat="1" applyFont="1" applyBorder="1" applyAlignment="1">
      <alignment horizontal="left"/>
    </xf>
    <xf numFmtId="0" fontId="14" fillId="0" borderId="16" xfId="0" applyFont="1" applyBorder="1" applyAlignment="1">
      <alignment horizontal="left"/>
    </xf>
    <xf numFmtId="164" fontId="14" fillId="0" borderId="16" xfId="0" applyNumberFormat="1" applyFont="1" applyBorder="1"/>
    <xf numFmtId="0" fontId="0" fillId="12" borderId="18" xfId="0" applyFill="1" applyBorder="1"/>
    <xf numFmtId="166" fontId="14" fillId="0" borderId="0" xfId="0" applyNumberFormat="1" applyFont="1"/>
    <xf numFmtId="164" fontId="14" fillId="0" borderId="0" xfId="0" applyNumberFormat="1" applyFont="1" applyAlignment="1">
      <alignment horizontal="center"/>
    </xf>
    <xf numFmtId="0" fontId="57" fillId="0" borderId="0" xfId="1" applyFont="1" applyFill="1"/>
    <xf numFmtId="0" fontId="58" fillId="0" borderId="0" xfId="0" applyFont="1"/>
    <xf numFmtId="166" fontId="30" fillId="21" borderId="0" xfId="0" applyNumberFormat="1" applyFont="1" applyFill="1"/>
    <xf numFmtId="0" fontId="30" fillId="21" borderId="0" xfId="0" applyFont="1" applyFill="1"/>
    <xf numFmtId="0" fontId="30" fillId="21" borderId="0" xfId="0" applyFont="1" applyFill="1" applyAlignment="1">
      <alignment wrapText="1"/>
    </xf>
    <xf numFmtId="0" fontId="30" fillId="21" borderId="0" xfId="0" applyFont="1" applyFill="1" applyAlignment="1">
      <alignment horizontal="left"/>
    </xf>
    <xf numFmtId="164" fontId="30" fillId="21" borderId="0" xfId="0" applyNumberFormat="1" applyFont="1" applyFill="1" applyAlignment="1">
      <alignment horizontal="left"/>
    </xf>
    <xf numFmtId="0" fontId="30" fillId="21" borderId="0" xfId="0" applyFont="1" applyFill="1" applyAlignment="1">
      <alignment horizontal="center"/>
    </xf>
    <xf numFmtId="0" fontId="6" fillId="21" borderId="0" xfId="0" applyFont="1" applyFill="1"/>
    <xf numFmtId="0" fontId="55" fillId="21" borderId="0" xfId="0" applyFont="1" applyFill="1"/>
    <xf numFmtId="164" fontId="30" fillId="21" borderId="0" xfId="0" applyNumberFormat="1" applyFont="1" applyFill="1" applyAlignment="1">
      <alignment horizontal="center"/>
    </xf>
    <xf numFmtId="0" fontId="23" fillId="0" borderId="0" xfId="0" applyFont="1" applyAlignment="1">
      <alignment horizontal="left" vertical="center"/>
    </xf>
    <xf numFmtId="164" fontId="23" fillId="0" borderId="0" xfId="0" applyNumberFormat="1" applyFont="1"/>
    <xf numFmtId="164" fontId="23" fillId="0" borderId="16" xfId="0" applyNumberFormat="1" applyFont="1" applyBorder="1"/>
    <xf numFmtId="0" fontId="23" fillId="0" borderId="16" xfId="0" applyFont="1" applyBorder="1" applyAlignment="1">
      <alignment horizontal="center"/>
    </xf>
    <xf numFmtId="0" fontId="0" fillId="0" borderId="16" xfId="0" applyBorder="1" applyAlignment="1">
      <alignment horizontal="left" wrapText="1"/>
    </xf>
    <xf numFmtId="0" fontId="27" fillId="0" borderId="0" xfId="0" applyFont="1" applyAlignment="1">
      <alignment horizontal="left" wrapText="1"/>
    </xf>
    <xf numFmtId="0" fontId="25" fillId="0" borderId="0" xfId="0" applyFont="1" applyAlignment="1">
      <alignment horizontal="left" wrapText="1"/>
    </xf>
    <xf numFmtId="0" fontId="25" fillId="0" borderId="0" xfId="0" applyFont="1" applyAlignment="1">
      <alignment horizontal="center" wrapText="1"/>
    </xf>
    <xf numFmtId="0" fontId="0" fillId="24" borderId="34" xfId="0" applyFill="1" applyBorder="1" applyAlignment="1">
      <alignment horizontal="left" wrapText="1"/>
    </xf>
    <xf numFmtId="0" fontId="0" fillId="0" borderId="34" xfId="0" applyBorder="1" applyAlignment="1">
      <alignment horizontal="left" wrapText="1"/>
    </xf>
    <xf numFmtId="0" fontId="0" fillId="0" borderId="16" xfId="0" applyBorder="1" applyAlignment="1">
      <alignment horizontal="center" wrapText="1"/>
    </xf>
    <xf numFmtId="0" fontId="14" fillId="0" borderId="16" xfId="0" applyFont="1" applyBorder="1" applyAlignment="1">
      <alignment wrapText="1"/>
    </xf>
    <xf numFmtId="164" fontId="0" fillId="0" borderId="0" xfId="0" applyNumberFormat="1" applyAlignment="1">
      <alignment horizontal="center" wrapText="1"/>
    </xf>
    <xf numFmtId="0" fontId="0" fillId="24" borderId="16" xfId="0" applyFill="1" applyBorder="1" applyAlignment="1">
      <alignment horizontal="left" wrapText="1"/>
    </xf>
    <xf numFmtId="0" fontId="25" fillId="0" borderId="16" xfId="0" applyFont="1" applyBorder="1" applyAlignment="1">
      <alignment horizontal="center" wrapText="1"/>
    </xf>
    <xf numFmtId="164" fontId="25" fillId="0" borderId="16" xfId="0" applyNumberFormat="1" applyFont="1" applyBorder="1" applyAlignment="1">
      <alignment horizontal="center" wrapText="1"/>
    </xf>
    <xf numFmtId="0" fontId="25" fillId="0" borderId="16" xfId="0" applyFont="1" applyBorder="1" applyAlignment="1">
      <alignment horizontal="left" wrapText="1"/>
    </xf>
    <xf numFmtId="0" fontId="0" fillId="21" borderId="0" xfId="0" applyFill="1"/>
    <xf numFmtId="0" fontId="61" fillId="0" borderId="16" xfId="0" applyFont="1" applyBorder="1" applyAlignment="1">
      <alignment horizontal="left" wrapText="1"/>
    </xf>
    <xf numFmtId="164" fontId="25" fillId="0" borderId="0" xfId="0" applyNumberFormat="1" applyFont="1" applyAlignment="1">
      <alignment horizontal="center" wrapText="1"/>
    </xf>
    <xf numFmtId="0" fontId="61" fillId="24" borderId="16" xfId="0" applyFont="1" applyFill="1" applyBorder="1" applyAlignment="1">
      <alignment horizontal="left" wrapText="1"/>
    </xf>
    <xf numFmtId="0" fontId="60" fillId="0" borderId="16" xfId="0" applyFont="1" applyBorder="1" applyAlignment="1">
      <alignment horizontal="left" wrapText="1"/>
    </xf>
    <xf numFmtId="0" fontId="25" fillId="24" borderId="16" xfId="0" applyFont="1" applyFill="1" applyBorder="1" applyAlignment="1">
      <alignment horizontal="center"/>
    </xf>
    <xf numFmtId="0" fontId="0" fillId="24" borderId="16" xfId="0" applyFill="1" applyBorder="1"/>
    <xf numFmtId="0" fontId="25" fillId="24" borderId="16" xfId="0" applyFont="1" applyFill="1" applyBorder="1"/>
    <xf numFmtId="0" fontId="19" fillId="0" borderId="0" xfId="0" applyFont="1"/>
    <xf numFmtId="0" fontId="0" fillId="0" borderId="34" xfId="0" applyBorder="1"/>
    <xf numFmtId="0" fontId="14" fillId="0" borderId="36" xfId="0" applyFont="1" applyBorder="1"/>
    <xf numFmtId="164" fontId="14" fillId="0" borderId="17" xfId="0" applyNumberFormat="1" applyFont="1" applyBorder="1" applyAlignment="1">
      <alignment horizontal="center"/>
    </xf>
    <xf numFmtId="0" fontId="25" fillId="0" borderId="17" xfId="0" applyFont="1" applyBorder="1" applyAlignment="1">
      <alignment horizontal="left" wrapText="1"/>
    </xf>
    <xf numFmtId="0" fontId="14" fillId="0" borderId="16" xfId="0" applyFont="1" applyBorder="1" applyAlignment="1">
      <alignment horizontal="center"/>
    </xf>
    <xf numFmtId="0" fontId="63" fillId="0" borderId="16" xfId="0" applyFont="1" applyBorder="1" applyAlignment="1">
      <alignment wrapText="1"/>
    </xf>
    <xf numFmtId="0" fontId="28" fillId="0" borderId="40" xfId="0" applyFont="1" applyBorder="1"/>
    <xf numFmtId="0" fontId="28" fillId="0" borderId="41" xfId="0" applyFont="1" applyBorder="1"/>
    <xf numFmtId="164" fontId="28" fillId="0" borderId="41" xfId="0" applyNumberFormat="1" applyFont="1" applyBorder="1" applyAlignment="1">
      <alignment horizontal="center"/>
    </xf>
    <xf numFmtId="0" fontId="28" fillId="0" borderId="41" xfId="0" applyFont="1" applyBorder="1" applyAlignment="1">
      <alignment horizontal="center"/>
    </xf>
    <xf numFmtId="0" fontId="28" fillId="0" borderId="43" xfId="0" applyFont="1" applyBorder="1"/>
    <xf numFmtId="164" fontId="0" fillId="0" borderId="16" xfId="0" applyNumberFormat="1" applyBorder="1"/>
    <xf numFmtId="0" fontId="62" fillId="0" borderId="0" xfId="0" applyFont="1"/>
    <xf numFmtId="0" fontId="0" fillId="0" borderId="41" xfId="0" applyBorder="1"/>
    <xf numFmtId="0" fontId="0" fillId="0" borderId="16" xfId="0" applyBorder="1" applyAlignment="1">
      <alignment horizontal="center"/>
    </xf>
    <xf numFmtId="164" fontId="25" fillId="0" borderId="16" xfId="0" applyNumberFormat="1" applyFont="1" applyBorder="1" applyAlignment="1">
      <alignment horizontal="center"/>
    </xf>
    <xf numFmtId="0" fontId="26" fillId="0" borderId="0" xfId="0" applyFont="1"/>
    <xf numFmtId="0" fontId="0" fillId="0" borderId="17" xfId="0" applyBorder="1"/>
    <xf numFmtId="164" fontId="14" fillId="0" borderId="16" xfId="0" applyNumberFormat="1" applyFont="1" applyBorder="1" applyAlignment="1">
      <alignment horizontal="center"/>
    </xf>
    <xf numFmtId="0" fontId="26" fillId="0" borderId="16" xfId="0" applyFont="1" applyBorder="1"/>
    <xf numFmtId="0" fontId="0" fillId="23" borderId="0" xfId="0" applyFill="1"/>
    <xf numFmtId="0" fontId="0" fillId="30" borderId="0" xfId="0" applyFill="1"/>
    <xf numFmtId="0" fontId="23" fillId="18" borderId="0" xfId="0" applyFont="1" applyFill="1"/>
    <xf numFmtId="0" fontId="30" fillId="18" borderId="0" xfId="0" applyFont="1" applyFill="1"/>
    <xf numFmtId="164" fontId="30" fillId="0" borderId="0" xfId="0" applyNumberFormat="1" applyFont="1"/>
    <xf numFmtId="0" fontId="30" fillId="0" borderId="0" xfId="0" applyFont="1" applyAlignment="1">
      <alignment horizontal="center"/>
    </xf>
    <xf numFmtId="0" fontId="30" fillId="0" borderId="0" xfId="0" applyFont="1" applyAlignment="1">
      <alignment wrapText="1"/>
    </xf>
    <xf numFmtId="166" fontId="25" fillId="0" borderId="0" xfId="0" applyNumberFormat="1" applyFont="1"/>
    <xf numFmtId="0" fontId="25" fillId="0" borderId="0" xfId="0" applyFont="1" applyAlignment="1">
      <alignment horizontal="left"/>
    </xf>
    <xf numFmtId="164" fontId="0" fillId="16" borderId="16" xfId="0" applyNumberFormat="1" applyFill="1" applyBorder="1" applyAlignment="1">
      <alignment horizontal="center" wrapText="1"/>
    </xf>
    <xf numFmtId="0" fontId="61" fillId="0" borderId="0" xfId="0" applyFont="1" applyAlignment="1">
      <alignment horizontal="left" wrapText="1"/>
    </xf>
    <xf numFmtId="0" fontId="0" fillId="24" borderId="16" xfId="0" applyFill="1" applyBorder="1" applyAlignment="1">
      <alignment horizontal="center"/>
    </xf>
    <xf numFmtId="164" fontId="0" fillId="24" borderId="16" xfId="0" applyNumberFormat="1" applyFill="1" applyBorder="1" applyAlignment="1">
      <alignment horizontal="center"/>
    </xf>
    <xf numFmtId="164" fontId="0" fillId="24" borderId="16" xfId="0" applyNumberFormat="1" applyFill="1" applyBorder="1"/>
    <xf numFmtId="0" fontId="38" fillId="0" borderId="16" xfId="0" applyFont="1" applyBorder="1"/>
    <xf numFmtId="0" fontId="38" fillId="24" borderId="16" xfId="0" applyFont="1" applyFill="1" applyBorder="1"/>
    <xf numFmtId="0" fontId="28" fillId="27" borderId="41" xfId="0" applyFont="1" applyFill="1" applyBorder="1"/>
    <xf numFmtId="164" fontId="28" fillId="27" borderId="41" xfId="0" applyNumberFormat="1" applyFont="1" applyFill="1" applyBorder="1" applyAlignment="1">
      <alignment horizontal="center"/>
    </xf>
    <xf numFmtId="0" fontId="28" fillId="27" borderId="41" xfId="0" applyFont="1" applyFill="1" applyBorder="1" applyAlignment="1">
      <alignment horizontal="center"/>
    </xf>
    <xf numFmtId="0" fontId="28" fillId="27" borderId="43" xfId="0" applyFont="1" applyFill="1" applyBorder="1"/>
    <xf numFmtId="0" fontId="25" fillId="0" borderId="17" xfId="0" applyFont="1" applyBorder="1"/>
    <xf numFmtId="0" fontId="25" fillId="0" borderId="17" xfId="0" applyFont="1" applyBorder="1" applyAlignment="1">
      <alignment horizontal="center"/>
    </xf>
    <xf numFmtId="0" fontId="0" fillId="0" borderId="17" xfId="0" applyBorder="1" applyAlignment="1">
      <alignment horizontal="center"/>
    </xf>
    <xf numFmtId="164" fontId="0" fillId="0" borderId="17" xfId="0" applyNumberFormat="1" applyBorder="1"/>
    <xf numFmtId="0" fontId="28" fillId="0" borderId="16" xfId="0" applyFont="1" applyBorder="1"/>
    <xf numFmtId="164" fontId="28" fillId="0" borderId="16" xfId="0" applyNumberFormat="1" applyFont="1" applyBorder="1" applyAlignment="1">
      <alignment horizontal="center"/>
    </xf>
    <xf numFmtId="0" fontId="0" fillId="10" borderId="16" xfId="0" applyFill="1" applyBorder="1"/>
    <xf numFmtId="0" fontId="0" fillId="10" borderId="16" xfId="0" applyFill="1" applyBorder="1" applyAlignment="1">
      <alignment horizontal="center"/>
    </xf>
    <xf numFmtId="164" fontId="0" fillId="10" borderId="16" xfId="0" applyNumberFormat="1" applyFill="1" applyBorder="1"/>
    <xf numFmtId="0" fontId="25" fillId="10" borderId="16" xfId="0" applyFont="1" applyFill="1" applyBorder="1"/>
    <xf numFmtId="0" fontId="25" fillId="10" borderId="16" xfId="0" applyFont="1" applyFill="1" applyBorder="1" applyAlignment="1">
      <alignment horizontal="center"/>
    </xf>
    <xf numFmtId="0" fontId="25" fillId="10" borderId="16" xfId="0" applyFont="1" applyFill="1" applyBorder="1" applyAlignment="1">
      <alignment horizontal="left" wrapText="1"/>
    </xf>
    <xf numFmtId="0" fontId="25" fillId="10" borderId="16" xfId="0" applyFont="1" applyFill="1" applyBorder="1" applyAlignment="1">
      <alignment horizontal="center" wrapText="1"/>
    </xf>
    <xf numFmtId="0" fontId="0" fillId="10" borderId="34" xfId="0" applyFill="1" applyBorder="1"/>
    <xf numFmtId="0" fontId="0" fillId="24" borderId="0" xfId="0" applyFill="1"/>
    <xf numFmtId="0" fontId="25" fillId="24" borderId="0" xfId="0" applyFont="1" applyFill="1"/>
    <xf numFmtId="0" fontId="28" fillId="27" borderId="0" xfId="0" applyFont="1" applyFill="1"/>
    <xf numFmtId="0" fontId="39" fillId="0" borderId="0" xfId="0" applyFont="1"/>
    <xf numFmtId="0" fontId="53" fillId="0" borderId="16" xfId="0" applyFont="1" applyBorder="1"/>
    <xf numFmtId="0" fontId="14" fillId="24" borderId="16" xfId="0" applyFont="1" applyFill="1" applyBorder="1"/>
    <xf numFmtId="0" fontId="39" fillId="0" borderId="24" xfId="0" applyFont="1" applyBorder="1"/>
    <xf numFmtId="0" fontId="14" fillId="24" borderId="16" xfId="0" applyFont="1" applyFill="1" applyBorder="1" applyAlignment="1">
      <alignment horizontal="center"/>
    </xf>
    <xf numFmtId="164" fontId="14" fillId="24" borderId="16" xfId="0" applyNumberFormat="1" applyFont="1" applyFill="1" applyBorder="1" applyAlignment="1">
      <alignment horizontal="center"/>
    </xf>
    <xf numFmtId="164" fontId="14" fillId="24" borderId="16" xfId="0" applyNumberFormat="1" applyFont="1" applyFill="1" applyBorder="1"/>
    <xf numFmtId="164" fontId="14" fillId="24" borderId="16" xfId="0" applyNumberFormat="1" applyFont="1" applyFill="1" applyBorder="1" applyAlignment="1">
      <alignment horizontal="center" wrapText="1"/>
    </xf>
    <xf numFmtId="0" fontId="53" fillId="24" borderId="16" xfId="0" applyFont="1" applyFill="1" applyBorder="1"/>
    <xf numFmtId="0" fontId="0" fillId="16" borderId="0" xfId="0" applyFill="1"/>
    <xf numFmtId="0" fontId="17" fillId="0" borderId="0" xfId="0" applyFont="1"/>
    <xf numFmtId="0" fontId="14" fillId="0" borderId="17" xfId="0" applyFont="1" applyBorder="1"/>
    <xf numFmtId="0" fontId="20" fillId="0" borderId="33" xfId="0" applyFont="1" applyBorder="1"/>
    <xf numFmtId="0" fontId="65" fillId="0" borderId="0" xfId="0" applyFont="1"/>
    <xf numFmtId="0" fontId="5" fillId="0" borderId="0" xfId="0" applyFont="1" applyAlignment="1">
      <alignment horizontal="left"/>
    </xf>
    <xf numFmtId="164" fontId="14" fillId="0" borderId="0" xfId="0" applyNumberFormat="1" applyFont="1" applyAlignment="1">
      <alignment horizontal="center" wrapText="1"/>
    </xf>
    <xf numFmtId="0" fontId="66" fillId="0" borderId="0" xfId="0" applyFont="1"/>
    <xf numFmtId="0" fontId="24" fillId="0" borderId="0" xfId="0" applyFont="1"/>
    <xf numFmtId="0" fontId="0" fillId="12" borderId="16" xfId="0" applyFill="1" applyBorder="1"/>
    <xf numFmtId="0" fontId="9" fillId="12" borderId="0" xfId="0" applyFont="1" applyFill="1"/>
    <xf numFmtId="0" fontId="24" fillId="12" borderId="0" xfId="0" applyFont="1" applyFill="1"/>
    <xf numFmtId="0" fontId="25" fillId="0" borderId="41" xfId="0" applyFont="1" applyBorder="1" applyAlignment="1">
      <alignment horizontal="left" wrapText="1"/>
    </xf>
    <xf numFmtId="0" fontId="0" fillId="0" borderId="41" xfId="0" applyBorder="1" applyAlignment="1">
      <alignment horizontal="left" wrapText="1"/>
    </xf>
    <xf numFmtId="0" fontId="67" fillId="0" borderId="34" xfId="0" applyFont="1" applyBorder="1" applyAlignment="1">
      <alignment horizontal="left"/>
    </xf>
    <xf numFmtId="0" fontId="67" fillId="0" borderId="16" xfId="0" applyFont="1" applyBorder="1" applyAlignment="1">
      <alignment horizontal="center"/>
    </xf>
    <xf numFmtId="164" fontId="67" fillId="0" borderId="16" xfId="0" applyNumberFormat="1" applyFont="1" applyBorder="1" applyAlignment="1">
      <alignment horizontal="center"/>
    </xf>
    <xf numFmtId="0" fontId="67" fillId="0" borderId="16" xfId="0" applyFont="1" applyBorder="1"/>
    <xf numFmtId="0" fontId="67" fillId="0" borderId="0" xfId="0" applyFont="1" applyAlignment="1">
      <alignment horizontal="left"/>
    </xf>
    <xf numFmtId="0" fontId="68" fillId="0" borderId="0" xfId="0" applyFont="1" applyAlignment="1">
      <alignment wrapText="1"/>
    </xf>
    <xf numFmtId="0" fontId="69" fillId="28" borderId="0" xfId="0" applyFont="1" applyFill="1" applyAlignment="1">
      <alignment wrapText="1"/>
    </xf>
    <xf numFmtId="0" fontId="0" fillId="12" borderId="0" xfId="0" applyFill="1" applyAlignment="1">
      <alignment horizontal="center"/>
    </xf>
    <xf numFmtId="164" fontId="0" fillId="12" borderId="0" xfId="0" applyNumberFormat="1" applyFill="1" applyAlignment="1">
      <alignment horizontal="center"/>
    </xf>
    <xf numFmtId="0" fontId="70" fillId="0" borderId="16" xfId="0" applyFont="1" applyBorder="1" applyAlignment="1">
      <alignment horizontal="center"/>
    </xf>
    <xf numFmtId="0" fontId="70" fillId="0" borderId="0" xfId="0" applyFont="1" applyAlignment="1">
      <alignment horizontal="center"/>
    </xf>
    <xf numFmtId="0" fontId="70" fillId="0" borderId="0" xfId="0" applyFont="1"/>
    <xf numFmtId="0" fontId="70" fillId="21" borderId="0" xfId="0" applyFont="1" applyFill="1"/>
    <xf numFmtId="0" fontId="28" fillId="27" borderId="40" xfId="0" applyFont="1" applyFill="1" applyBorder="1"/>
    <xf numFmtId="0" fontId="0" fillId="24" borderId="0" xfId="0" applyFill="1" applyAlignment="1">
      <alignment horizontal="center"/>
    </xf>
    <xf numFmtId="0" fontId="0" fillId="21" borderId="34" xfId="0" applyFill="1" applyBorder="1" applyAlignment="1">
      <alignment horizontal="left" wrapText="1"/>
    </xf>
    <xf numFmtId="0" fontId="71" fillId="0" borderId="0" xfId="0" applyFont="1" applyAlignment="1">
      <alignment horizontal="center" wrapText="1"/>
    </xf>
    <xf numFmtId="0" fontId="0" fillId="24" borderId="0" xfId="0" applyFill="1" applyAlignment="1">
      <alignment horizontal="left"/>
    </xf>
    <xf numFmtId="164" fontId="0" fillId="24" borderId="0" xfId="0" applyNumberFormat="1" applyFill="1" applyAlignment="1">
      <alignment horizontal="left"/>
    </xf>
    <xf numFmtId="0" fontId="22" fillId="0" borderId="0" xfId="0" applyFont="1" applyAlignment="1">
      <alignment horizontal="left"/>
    </xf>
    <xf numFmtId="0" fontId="28" fillId="27" borderId="34" xfId="0" applyFont="1" applyFill="1" applyBorder="1"/>
    <xf numFmtId="164" fontId="28" fillId="27" borderId="16" xfId="0" applyNumberFormat="1" applyFont="1" applyFill="1" applyBorder="1" applyAlignment="1">
      <alignment horizontal="center"/>
    </xf>
    <xf numFmtId="0" fontId="28" fillId="27" borderId="16" xfId="0" applyFont="1" applyFill="1" applyBorder="1" applyAlignment="1">
      <alignment horizontal="center"/>
    </xf>
    <xf numFmtId="0" fontId="28" fillId="27" borderId="35" xfId="0" applyFont="1" applyFill="1" applyBorder="1"/>
    <xf numFmtId="0" fontId="0" fillId="24" borderId="34" xfId="0" applyFill="1" applyBorder="1"/>
    <xf numFmtId="0" fontId="0" fillId="24" borderId="16" xfId="0" applyFill="1" applyBorder="1" applyAlignment="1">
      <alignment horizontal="left"/>
    </xf>
    <xf numFmtId="0" fontId="0" fillId="24" borderId="35" xfId="0" applyFill="1" applyBorder="1"/>
    <xf numFmtId="0" fontId="0" fillId="21" borderId="0" xfId="0" applyFill="1" applyAlignment="1">
      <alignment horizontal="left" wrapText="1"/>
    </xf>
    <xf numFmtId="0" fontId="0" fillId="0" borderId="16" xfId="0" applyBorder="1" applyAlignment="1">
      <alignment horizontal="right" wrapText="1"/>
    </xf>
    <xf numFmtId="0" fontId="0" fillId="0" borderId="0" xfId="0" applyAlignment="1">
      <alignment horizontal="right"/>
    </xf>
    <xf numFmtId="164" fontId="0" fillId="0" borderId="16" xfId="0" applyNumberFormat="1" applyBorder="1" applyAlignment="1">
      <alignment horizontal="right" wrapText="1"/>
    </xf>
    <xf numFmtId="0" fontId="67" fillId="10" borderId="34" xfId="0" applyFont="1" applyFill="1" applyBorder="1" applyAlignment="1">
      <alignment horizontal="left"/>
    </xf>
    <xf numFmtId="0" fontId="67" fillId="10" borderId="0" xfId="0" applyFont="1" applyFill="1" applyAlignment="1">
      <alignment horizontal="left"/>
    </xf>
    <xf numFmtId="0" fontId="0" fillId="12" borderId="0" xfId="0" applyFill="1" applyAlignment="1">
      <alignment horizontal="right"/>
    </xf>
    <xf numFmtId="0" fontId="17" fillId="0" borderId="0" xfId="0" applyFont="1" applyAlignment="1">
      <alignment horizontal="left"/>
    </xf>
    <xf numFmtId="0" fontId="27" fillId="0" borderId="41" xfId="0" applyFont="1" applyBorder="1" applyAlignment="1">
      <alignment horizontal="left" wrapText="1"/>
    </xf>
    <xf numFmtId="0" fontId="20" fillId="16" borderId="0" xfId="0" applyFont="1" applyFill="1" applyAlignment="1">
      <alignment horizontal="center" wrapText="1"/>
    </xf>
    <xf numFmtId="0" fontId="0" fillId="8" borderId="0" xfId="0" applyFill="1"/>
    <xf numFmtId="0" fontId="17" fillId="0" borderId="41" xfId="0" applyFont="1" applyBorder="1" applyAlignment="1">
      <alignment horizontal="left" wrapText="1"/>
    </xf>
    <xf numFmtId="0" fontId="17" fillId="0" borderId="0" xfId="0" applyFont="1" applyAlignment="1">
      <alignment horizontal="center"/>
    </xf>
    <xf numFmtId="0" fontId="17" fillId="0" borderId="2" xfId="0" applyFont="1" applyBorder="1" applyAlignment="1">
      <alignment horizontal="center"/>
    </xf>
    <xf numFmtId="0" fontId="0" fillId="0" borderId="1" xfId="0" applyBorder="1"/>
    <xf numFmtId="0" fontId="67" fillId="0" borderId="16" xfId="0" applyFont="1" applyBorder="1" applyAlignment="1">
      <alignment horizontal="left"/>
    </xf>
    <xf numFmtId="0" fontId="25" fillId="12" borderId="16" xfId="0" applyFont="1" applyFill="1" applyBorder="1" applyAlignment="1">
      <alignment horizontal="left" wrapText="1"/>
    </xf>
    <xf numFmtId="0" fontId="0" fillId="33" borderId="0" xfId="0" applyFill="1"/>
    <xf numFmtId="16" fontId="17" fillId="0" borderId="0" xfId="0" applyNumberFormat="1" applyFont="1" applyAlignment="1">
      <alignment horizontal="center"/>
    </xf>
    <xf numFmtId="0" fontId="0" fillId="0" borderId="41" xfId="0" applyBorder="1" applyAlignment="1">
      <alignment horizontal="center" wrapText="1"/>
    </xf>
    <xf numFmtId="0" fontId="0" fillId="12" borderId="34" xfId="0" applyFill="1" applyBorder="1" applyAlignment="1">
      <alignment horizontal="left" wrapText="1"/>
    </xf>
    <xf numFmtId="0" fontId="61" fillId="12" borderId="16" xfId="0" applyFont="1" applyFill="1" applyBorder="1" applyAlignment="1">
      <alignment horizontal="left" wrapText="1"/>
    </xf>
    <xf numFmtId="164" fontId="0" fillId="12" borderId="16" xfId="0" applyNumberFormat="1" applyFill="1" applyBorder="1" applyAlignment="1">
      <alignment horizontal="center" wrapText="1"/>
    </xf>
    <xf numFmtId="0" fontId="0" fillId="0" borderId="41" xfId="0" applyBorder="1" applyAlignment="1">
      <alignment wrapText="1"/>
    </xf>
    <xf numFmtId="0" fontId="20" fillId="0" borderId="0" xfId="0" applyFont="1" applyAlignment="1">
      <alignment horizontal="left"/>
    </xf>
    <xf numFmtId="0" fontId="20" fillId="16" borderId="0" xfId="0" applyFont="1" applyFill="1" applyAlignment="1">
      <alignment horizontal="left" wrapText="1"/>
    </xf>
    <xf numFmtId="164" fontId="0" fillId="0" borderId="0" xfId="0" applyNumberFormat="1" applyAlignment="1">
      <alignment horizontal="left" wrapText="1"/>
    </xf>
    <xf numFmtId="0" fontId="67" fillId="21" borderId="34" xfId="0" applyFont="1" applyFill="1" applyBorder="1" applyAlignment="1">
      <alignment horizontal="left"/>
    </xf>
    <xf numFmtId="164" fontId="25" fillId="12" borderId="16" xfId="0" applyNumberFormat="1" applyFont="1" applyFill="1" applyBorder="1" applyAlignment="1">
      <alignment horizontal="center" wrapText="1"/>
    </xf>
    <xf numFmtId="0" fontId="0" fillId="12" borderId="0" xfId="0" applyFill="1" applyAlignment="1">
      <alignment horizontal="left"/>
    </xf>
    <xf numFmtId="0" fontId="22" fillId="0" borderId="0" xfId="0" applyFont="1" applyAlignment="1">
      <alignment horizontal="center"/>
    </xf>
    <xf numFmtId="0" fontId="25" fillId="12" borderId="0" xfId="0" applyFont="1" applyFill="1" applyAlignment="1">
      <alignment horizontal="left" wrapText="1"/>
    </xf>
    <xf numFmtId="0" fontId="17" fillId="0" borderId="0" xfId="0" applyFont="1" applyAlignment="1">
      <alignment horizontal="left" wrapText="1"/>
    </xf>
    <xf numFmtId="0" fontId="67" fillId="21" borderId="0" xfId="0" applyFont="1" applyFill="1" applyAlignment="1">
      <alignment horizontal="left"/>
    </xf>
    <xf numFmtId="0" fontId="61" fillId="16" borderId="16" xfId="0" applyFont="1" applyFill="1" applyBorder="1" applyAlignment="1">
      <alignment horizontal="left" wrapText="1"/>
    </xf>
    <xf numFmtId="0" fontId="0" fillId="12" borderId="16" xfId="0" applyFill="1" applyBorder="1" applyAlignment="1">
      <alignment horizontal="left"/>
    </xf>
    <xf numFmtId="164" fontId="25" fillId="0" borderId="0" xfId="0" applyNumberFormat="1" applyFont="1" applyAlignment="1">
      <alignment horizontal="left" wrapText="1"/>
    </xf>
    <xf numFmtId="164" fontId="0" fillId="0" borderId="16" xfId="0" applyNumberFormat="1" applyBorder="1" applyAlignment="1">
      <alignment horizontal="left"/>
    </xf>
    <xf numFmtId="164" fontId="67" fillId="0" borderId="0" xfId="0" applyNumberFormat="1" applyFont="1" applyAlignment="1">
      <alignment horizontal="left"/>
    </xf>
    <xf numFmtId="0" fontId="0" fillId="12" borderId="16" xfId="0" applyFill="1" applyBorder="1" applyAlignment="1">
      <alignment horizontal="center"/>
    </xf>
    <xf numFmtId="0" fontId="73" fillId="0" borderId="0" xfId="0" applyFont="1"/>
    <xf numFmtId="0" fontId="25" fillId="24" borderId="16" xfId="0" applyFont="1" applyFill="1" applyBorder="1" applyAlignment="1">
      <alignment horizontal="left"/>
    </xf>
    <xf numFmtId="0" fontId="0" fillId="16" borderId="16" xfId="0" applyFill="1" applyBorder="1"/>
    <xf numFmtId="0" fontId="0" fillId="16" borderId="16" xfId="0" applyFill="1" applyBorder="1" applyAlignment="1">
      <alignment horizontal="center"/>
    </xf>
    <xf numFmtId="0" fontId="0" fillId="16" borderId="0" xfId="0" applyFill="1" applyAlignment="1">
      <alignment horizontal="center"/>
    </xf>
    <xf numFmtId="0" fontId="63" fillId="0" borderId="0" xfId="0" applyFont="1" applyAlignment="1">
      <alignment horizontal="center"/>
    </xf>
    <xf numFmtId="0" fontId="17" fillId="0" borderId="8" xfId="0" applyFont="1" applyBorder="1" applyAlignment="1">
      <alignment horizontal="left"/>
    </xf>
    <xf numFmtId="0" fontId="17" fillId="0" borderId="10" xfId="0" applyFont="1" applyBorder="1" applyAlignment="1">
      <alignment horizontal="center"/>
    </xf>
    <xf numFmtId="0" fontId="17" fillId="0" borderId="45" xfId="0" applyFont="1" applyBorder="1" applyAlignment="1">
      <alignment horizontal="center"/>
    </xf>
    <xf numFmtId="14" fontId="0" fillId="0" borderId="0" xfId="0" applyNumberFormat="1" applyAlignment="1">
      <alignment horizontal="center"/>
    </xf>
    <xf numFmtId="0" fontId="0" fillId="0" borderId="46" xfId="0" applyBorder="1"/>
    <xf numFmtId="0" fontId="17" fillId="0" borderId="8" xfId="0" applyFont="1" applyBorder="1"/>
    <xf numFmtId="0" fontId="17" fillId="0" borderId="10" xfId="0" applyFont="1" applyBorder="1"/>
    <xf numFmtId="0" fontId="17" fillId="10" borderId="10" xfId="0" applyFont="1" applyFill="1" applyBorder="1" applyAlignment="1">
      <alignment horizontal="center"/>
    </xf>
    <xf numFmtId="16" fontId="17" fillId="0" borderId="10" xfId="0" applyNumberFormat="1" applyFont="1" applyBorder="1" applyAlignment="1">
      <alignment horizontal="center"/>
    </xf>
    <xf numFmtId="0" fontId="0" fillId="0" borderId="44" xfId="0" applyBorder="1"/>
    <xf numFmtId="16" fontId="0" fillId="0" borderId="45" xfId="0" applyNumberFormat="1" applyBorder="1"/>
    <xf numFmtId="0" fontId="17" fillId="0" borderId="45" xfId="0" applyFont="1" applyBorder="1"/>
    <xf numFmtId="0" fontId="17" fillId="10" borderId="0" xfId="0" applyFont="1" applyFill="1" applyAlignment="1">
      <alignment horizontal="center"/>
    </xf>
    <xf numFmtId="0" fontId="0" fillId="0" borderId="45" xfId="0" applyBorder="1"/>
    <xf numFmtId="0" fontId="0" fillId="0" borderId="46" xfId="0" applyBorder="1" applyAlignment="1">
      <alignment horizontal="center"/>
    </xf>
    <xf numFmtId="0" fontId="0" fillId="0" borderId="5" xfId="0" applyBorder="1"/>
    <xf numFmtId="0" fontId="0" fillId="0" borderId="47" xfId="0" applyBorder="1"/>
    <xf numFmtId="0" fontId="0" fillId="0" borderId="47" xfId="0" applyBorder="1" applyAlignment="1">
      <alignment horizontal="center"/>
    </xf>
    <xf numFmtId="0" fontId="0" fillId="0" borderId="48" xfId="0" applyBorder="1" applyAlignment="1">
      <alignment horizontal="center"/>
    </xf>
    <xf numFmtId="0" fontId="0" fillId="10" borderId="45" xfId="0" applyFill="1" applyBorder="1" applyAlignment="1">
      <alignment horizontal="center"/>
    </xf>
    <xf numFmtId="0" fontId="17" fillId="0" borderId="8" xfId="0" applyFont="1" applyBorder="1" applyAlignment="1">
      <alignment horizontal="center"/>
    </xf>
    <xf numFmtId="0" fontId="0" fillId="8" borderId="34" xfId="0" applyFill="1" applyBorder="1" applyAlignment="1">
      <alignment horizontal="left" wrapText="1"/>
    </xf>
    <xf numFmtId="0" fontId="0" fillId="0" borderId="8" xfId="0" applyBorder="1"/>
    <xf numFmtId="0" fontId="0" fillId="0" borderId="10" xfId="0" applyBorder="1"/>
    <xf numFmtId="16" fontId="17" fillId="0" borderId="44" xfId="0" applyNumberFormat="1" applyFont="1" applyBorder="1" applyAlignment="1">
      <alignment horizontal="center"/>
    </xf>
    <xf numFmtId="0" fontId="28" fillId="27" borderId="41" xfId="0" applyFont="1" applyFill="1" applyBorder="1" applyAlignment="1">
      <alignment horizontal="left"/>
    </xf>
    <xf numFmtId="0" fontId="28" fillId="27" borderId="40" xfId="0" applyFont="1" applyFill="1" applyBorder="1" applyAlignment="1">
      <alignment horizontal="left"/>
    </xf>
    <xf numFmtId="164" fontId="28" fillId="27" borderId="41" xfId="0" applyNumberFormat="1" applyFont="1" applyFill="1" applyBorder="1" applyAlignment="1">
      <alignment horizontal="left"/>
    </xf>
    <xf numFmtId="0" fontId="28" fillId="27" borderId="43" xfId="0" applyFont="1" applyFill="1" applyBorder="1" applyAlignment="1">
      <alignment horizontal="left"/>
    </xf>
    <xf numFmtId="0" fontId="0" fillId="23" borderId="0" xfId="0" applyFill="1" applyAlignment="1">
      <alignment horizontal="left"/>
    </xf>
    <xf numFmtId="0" fontId="0" fillId="10" borderId="0" xfId="0" applyFill="1" applyAlignment="1">
      <alignment horizontal="left"/>
    </xf>
    <xf numFmtId="0" fontId="0" fillId="10" borderId="34" xfId="0" applyFill="1" applyBorder="1" applyAlignment="1">
      <alignment horizontal="left"/>
    </xf>
    <xf numFmtId="0" fontId="0" fillId="12" borderId="41" xfId="0" applyFill="1" applyBorder="1" applyAlignment="1">
      <alignment horizontal="left"/>
    </xf>
    <xf numFmtId="0" fontId="0" fillId="16" borderId="0" xfId="0" applyFill="1" applyAlignment="1">
      <alignment horizontal="right"/>
    </xf>
    <xf numFmtId="0" fontId="25" fillId="32" borderId="0" xfId="0" applyFont="1" applyFill="1" applyAlignment="1">
      <alignment horizontal="left" wrapText="1"/>
    </xf>
    <xf numFmtId="0" fontId="22" fillId="32" borderId="0" xfId="0" applyFont="1" applyFill="1" applyAlignment="1">
      <alignment horizontal="center"/>
    </xf>
    <xf numFmtId="164" fontId="25" fillId="32" borderId="0" xfId="0" applyNumberFormat="1" applyFont="1" applyFill="1" applyAlignment="1">
      <alignment horizontal="center" wrapText="1"/>
    </xf>
    <xf numFmtId="0" fontId="20" fillId="0" borderId="49" xfId="0" applyFont="1" applyBorder="1"/>
    <xf numFmtId="0" fontId="17" fillId="0" borderId="41" xfId="0" applyFont="1" applyBorder="1"/>
    <xf numFmtId="0" fontId="0" fillId="32" borderId="0" xfId="0" applyFill="1" applyAlignment="1">
      <alignment horizontal="right"/>
    </xf>
    <xf numFmtId="0" fontId="0" fillId="32" borderId="0" xfId="0" applyFill="1"/>
    <xf numFmtId="0" fontId="0" fillId="32" borderId="0" xfId="0" applyFill="1" applyAlignment="1">
      <alignment horizontal="center"/>
    </xf>
    <xf numFmtId="0" fontId="27" fillId="0" borderId="0" xfId="0" applyFont="1"/>
    <xf numFmtId="0" fontId="17" fillId="32" borderId="0" xfId="0" applyFont="1" applyFill="1"/>
    <xf numFmtId="0" fontId="0" fillId="8" borderId="16" xfId="0" applyFill="1" applyBorder="1" applyAlignment="1">
      <alignment horizontal="left" wrapText="1"/>
    </xf>
    <xf numFmtId="0" fontId="17" fillId="0" borderId="16" xfId="0" applyFont="1" applyBorder="1"/>
    <xf numFmtId="0" fontId="49" fillId="34" borderId="0" xfId="0" applyFont="1" applyFill="1" applyAlignment="1">
      <alignment horizontal="left" wrapText="1"/>
    </xf>
    <xf numFmtId="0" fontId="0" fillId="35" borderId="0" xfId="0" applyFill="1" applyAlignment="1">
      <alignment horizontal="left"/>
    </xf>
    <xf numFmtId="0" fontId="0" fillId="16" borderId="0" xfId="0" applyFill="1" applyAlignment="1">
      <alignment horizontal="left"/>
    </xf>
    <xf numFmtId="0" fontId="72" fillId="35" borderId="0" xfId="0" applyFont="1" applyFill="1" applyAlignment="1">
      <alignment horizontal="left"/>
    </xf>
    <xf numFmtId="0" fontId="49" fillId="0" borderId="0" xfId="0" applyFont="1" applyAlignment="1">
      <alignment horizontal="left"/>
    </xf>
    <xf numFmtId="0" fontId="17" fillId="16" borderId="0" xfId="0" applyFont="1" applyFill="1" applyAlignment="1">
      <alignment horizontal="left"/>
    </xf>
    <xf numFmtId="0" fontId="17" fillId="0" borderId="34" xfId="0" applyFont="1" applyBorder="1"/>
    <xf numFmtId="0" fontId="0" fillId="10" borderId="0" xfId="0" applyFill="1" applyAlignment="1">
      <alignment horizontal="left" wrapText="1"/>
    </xf>
    <xf numFmtId="0" fontId="17" fillId="10" borderId="0" xfId="0" applyFont="1" applyFill="1" applyAlignment="1">
      <alignment horizontal="left"/>
    </xf>
    <xf numFmtId="0" fontId="0" fillId="10" borderId="41" xfId="0" applyFill="1" applyBorder="1" applyAlignment="1">
      <alignment horizontal="left"/>
    </xf>
    <xf numFmtId="0" fontId="0" fillId="10" borderId="16" xfId="0" applyFill="1" applyBorder="1" applyAlignment="1">
      <alignment horizontal="left"/>
    </xf>
    <xf numFmtId="0" fontId="0" fillId="0" borderId="49" xfId="0" applyBorder="1" applyAlignment="1">
      <alignment horizontal="left"/>
    </xf>
    <xf numFmtId="0" fontId="61" fillId="16" borderId="0" xfId="0" applyFont="1" applyFill="1" applyAlignment="1">
      <alignment horizontal="left" wrapText="1"/>
    </xf>
    <xf numFmtId="0" fontId="61" fillId="24" borderId="0" xfId="0" applyFont="1" applyFill="1" applyAlignment="1">
      <alignment horizontal="left" wrapText="1"/>
    </xf>
    <xf numFmtId="164" fontId="0" fillId="16" borderId="0" xfId="0" applyNumberFormat="1" applyFill="1" applyAlignment="1">
      <alignment horizontal="left" wrapText="1"/>
    </xf>
    <xf numFmtId="164" fontId="0" fillId="24" borderId="0" xfId="0" applyNumberFormat="1" applyFill="1" applyAlignment="1">
      <alignment horizontal="left" wrapText="1"/>
    </xf>
    <xf numFmtId="0" fontId="0" fillId="21" borderId="0" xfId="0" applyFill="1" applyAlignment="1">
      <alignment horizontal="left"/>
    </xf>
    <xf numFmtId="0" fontId="25" fillId="0" borderId="16" xfId="0" applyFont="1" applyBorder="1" applyAlignment="1">
      <alignment horizontal="left"/>
    </xf>
    <xf numFmtId="164" fontId="0" fillId="0" borderId="16" xfId="0" applyNumberFormat="1" applyBorder="1" applyAlignment="1">
      <alignment horizontal="left" wrapText="1"/>
    </xf>
    <xf numFmtId="0" fontId="0" fillId="36" borderId="0" xfId="0" applyFill="1" applyAlignment="1">
      <alignment horizontal="left" wrapText="1"/>
    </xf>
    <xf numFmtId="0" fontId="0" fillId="36" borderId="0" xfId="0" applyFill="1" applyAlignment="1">
      <alignment horizontal="left"/>
    </xf>
    <xf numFmtId="0" fontId="0" fillId="36" borderId="0" xfId="0" applyFill="1"/>
    <xf numFmtId="0" fontId="63" fillId="0" borderId="45" xfId="0" applyFont="1" applyBorder="1" applyAlignment="1">
      <alignment horizontal="center"/>
    </xf>
    <xf numFmtId="16" fontId="17" fillId="0" borderId="5" xfId="0" applyNumberFormat="1" applyFont="1" applyBorder="1" applyAlignment="1">
      <alignment horizontal="center"/>
    </xf>
    <xf numFmtId="0" fontId="20" fillId="0" borderId="50" xfId="0" applyFont="1" applyBorder="1" applyAlignment="1">
      <alignment horizontal="left"/>
    </xf>
    <xf numFmtId="164" fontId="0" fillId="24" borderId="16" xfId="0" applyNumberFormat="1" applyFill="1" applyBorder="1" applyAlignment="1">
      <alignment horizontal="left" wrapText="1"/>
    </xf>
    <xf numFmtId="164" fontId="67" fillId="10" borderId="0" xfId="0" applyNumberFormat="1" applyFont="1" applyFill="1" applyAlignment="1">
      <alignment horizontal="left"/>
    </xf>
    <xf numFmtId="164" fontId="67" fillId="10" borderId="16" xfId="0" applyNumberFormat="1" applyFont="1" applyFill="1" applyBorder="1" applyAlignment="1">
      <alignment horizontal="left"/>
    </xf>
    <xf numFmtId="0" fontId="20" fillId="0" borderId="49" xfId="0" applyFont="1" applyBorder="1" applyAlignment="1">
      <alignment horizontal="left"/>
    </xf>
    <xf numFmtId="164" fontId="67" fillId="0" borderId="16" xfId="0" applyNumberFormat="1" applyFont="1" applyBorder="1" applyAlignment="1">
      <alignment horizontal="left"/>
    </xf>
    <xf numFmtId="0" fontId="20" fillId="12" borderId="50" xfId="0" applyFont="1" applyFill="1" applyBorder="1" applyAlignment="1">
      <alignment horizontal="left"/>
    </xf>
    <xf numFmtId="164" fontId="0" fillId="12" borderId="16" xfId="0" applyNumberFormat="1" applyFill="1" applyBorder="1" applyAlignment="1">
      <alignment horizontal="left" wrapText="1"/>
    </xf>
    <xf numFmtId="0" fontId="38" fillId="0" borderId="0" xfId="0" applyFont="1" applyAlignment="1">
      <alignment horizontal="left"/>
    </xf>
    <xf numFmtId="0" fontId="17" fillId="0" borderId="16" xfId="0" applyFont="1" applyBorder="1" applyAlignment="1">
      <alignment horizontal="center"/>
    </xf>
    <xf numFmtId="0" fontId="17" fillId="16" borderId="0" xfId="0" applyFont="1" applyFill="1" applyAlignment="1">
      <alignment horizontal="center"/>
    </xf>
    <xf numFmtId="0" fontId="0" fillId="0" borderId="49" xfId="0" applyBorder="1"/>
    <xf numFmtId="0" fontId="0" fillId="0" borderId="34" xfId="0" applyBorder="1" applyAlignment="1">
      <alignment horizontal="left"/>
    </xf>
    <xf numFmtId="0" fontId="0" fillId="12" borderId="16" xfId="0" applyFill="1" applyBorder="1" applyAlignment="1">
      <alignment horizontal="left" wrapText="1"/>
    </xf>
    <xf numFmtId="0" fontId="0" fillId="12" borderId="0" xfId="0" applyFill="1" applyAlignment="1">
      <alignment horizontal="left" wrapText="1"/>
    </xf>
    <xf numFmtId="0" fontId="0" fillId="18" borderId="0" xfId="0" applyFill="1" applyAlignment="1">
      <alignment horizontal="left" wrapText="1"/>
    </xf>
    <xf numFmtId="0" fontId="0" fillId="18" borderId="16" xfId="0" applyFill="1" applyBorder="1" applyAlignment="1">
      <alignment horizontal="left" wrapText="1"/>
    </xf>
    <xf numFmtId="0" fontId="0" fillId="21" borderId="0" xfId="0" applyFill="1" applyAlignment="1">
      <alignment horizontal="center"/>
    </xf>
    <xf numFmtId="0" fontId="0" fillId="37" borderId="0" xfId="0" applyFill="1" applyAlignment="1">
      <alignment horizontal="center"/>
    </xf>
    <xf numFmtId="16" fontId="17" fillId="37" borderId="0" xfId="0" applyNumberFormat="1" applyFont="1" applyFill="1" applyAlignment="1">
      <alignment horizontal="center"/>
    </xf>
    <xf numFmtId="0" fontId="0" fillId="37" borderId="47" xfId="0" applyFill="1" applyBorder="1" applyAlignment="1">
      <alignment horizontal="center"/>
    </xf>
    <xf numFmtId="0" fontId="20" fillId="12" borderId="49" xfId="0" applyFont="1" applyFill="1" applyBorder="1" applyAlignment="1">
      <alignment horizontal="left"/>
    </xf>
    <xf numFmtId="0" fontId="0" fillId="36" borderId="0" xfId="0" applyFill="1" applyAlignment="1">
      <alignment horizontal="center"/>
    </xf>
    <xf numFmtId="0" fontId="77" fillId="0" borderId="0" xfId="0" applyFont="1" applyAlignment="1">
      <alignment horizontal="left" wrapText="1"/>
    </xf>
    <xf numFmtId="0" fontId="65" fillId="0" borderId="51" xfId="0" applyFont="1" applyBorder="1" applyAlignment="1">
      <alignment horizontal="left"/>
    </xf>
    <xf numFmtId="0" fontId="25" fillId="36" borderId="0" xfId="0" applyFont="1" applyFill="1" applyAlignment="1">
      <alignment horizontal="left"/>
    </xf>
    <xf numFmtId="0" fontId="65" fillId="21" borderId="51" xfId="0" applyFont="1" applyFill="1" applyBorder="1" applyAlignment="1">
      <alignment horizontal="left"/>
    </xf>
    <xf numFmtId="0" fontId="65" fillId="0" borderId="0" xfId="0" applyFont="1" applyAlignment="1">
      <alignment horizontal="left"/>
    </xf>
    <xf numFmtId="0" fontId="0" fillId="36" borderId="34" xfId="0" applyFill="1" applyBorder="1" applyAlignment="1">
      <alignment horizontal="left" wrapText="1"/>
    </xf>
    <xf numFmtId="0" fontId="0" fillId="36" borderId="16" xfId="0" applyFill="1" applyBorder="1" applyAlignment="1">
      <alignment horizontal="left" wrapText="1"/>
    </xf>
    <xf numFmtId="0" fontId="9" fillId="11" borderId="49" xfId="0" applyFont="1" applyFill="1" applyBorder="1" applyAlignment="1">
      <alignment horizontal="left"/>
    </xf>
    <xf numFmtId="0" fontId="0" fillId="0" borderId="51" xfId="0" applyBorder="1" applyAlignment="1">
      <alignment horizontal="left"/>
    </xf>
    <xf numFmtId="0" fontId="65" fillId="21" borderId="0" xfId="0" applyFont="1" applyFill="1" applyAlignment="1">
      <alignment horizontal="left"/>
    </xf>
    <xf numFmtId="0" fontId="0" fillId="36" borderId="34" xfId="0" applyFill="1" applyBorder="1" applyAlignment="1">
      <alignment horizontal="left"/>
    </xf>
    <xf numFmtId="0" fontId="0" fillId="36" borderId="16" xfId="0" applyFill="1" applyBorder="1" applyAlignment="1">
      <alignment horizontal="left"/>
    </xf>
    <xf numFmtId="0" fontId="76" fillId="0" borderId="16" xfId="0" applyFont="1" applyBorder="1" applyAlignment="1">
      <alignment horizontal="left"/>
    </xf>
    <xf numFmtId="0" fontId="76" fillId="24" borderId="16" xfId="0" applyFont="1" applyFill="1" applyBorder="1" applyAlignment="1">
      <alignment horizontal="left"/>
    </xf>
    <xf numFmtId="0" fontId="75" fillId="0" borderId="0" xfId="0" applyFont="1" applyAlignment="1">
      <alignment horizontal="left" wrapText="1"/>
    </xf>
    <xf numFmtId="164" fontId="75" fillId="0" borderId="0" xfId="0" applyNumberFormat="1" applyFont="1" applyAlignment="1">
      <alignment horizontal="left" wrapText="1"/>
    </xf>
    <xf numFmtId="0" fontId="78" fillId="0" borderId="0" xfId="0" applyFont="1" applyAlignment="1">
      <alignment horizontal="left"/>
    </xf>
    <xf numFmtId="0" fontId="59" fillId="0" borderId="0" xfId="0" applyFont="1" applyAlignment="1">
      <alignment horizontal="left"/>
    </xf>
    <xf numFmtId="0" fontId="0" fillId="38" borderId="0" xfId="0" applyFill="1" applyAlignment="1">
      <alignment horizontal="left"/>
    </xf>
    <xf numFmtId="0" fontId="27" fillId="38" borderId="0" xfId="0" applyFont="1" applyFill="1" applyAlignment="1">
      <alignment horizontal="left"/>
    </xf>
    <xf numFmtId="0" fontId="17" fillId="38" borderId="0" xfId="0" applyFont="1" applyFill="1" applyAlignment="1">
      <alignment horizontal="left"/>
    </xf>
    <xf numFmtId="0" fontId="17" fillId="38" borderId="0" xfId="0" applyFont="1" applyFill="1" applyAlignment="1">
      <alignment horizontal="left" wrapText="1"/>
    </xf>
    <xf numFmtId="0" fontId="17" fillId="0" borderId="34" xfId="0" applyFont="1" applyBorder="1" applyAlignment="1">
      <alignment horizontal="left"/>
    </xf>
    <xf numFmtId="0" fontId="7" fillId="0" borderId="0" xfId="0" applyFont="1" applyAlignment="1">
      <alignment horizontal="left"/>
    </xf>
    <xf numFmtId="165" fontId="48" fillId="0" borderId="0" xfId="0" applyNumberFormat="1" applyFont="1" applyAlignment="1">
      <alignment horizontal="left"/>
    </xf>
    <xf numFmtId="0" fontId="48" fillId="0" borderId="0" xfId="0" applyFont="1" applyAlignment="1">
      <alignment horizontal="left"/>
    </xf>
    <xf numFmtId="0" fontId="48" fillId="0" borderId="0" xfId="0" applyFont="1" applyAlignment="1">
      <alignment horizontal="left" wrapText="1"/>
    </xf>
    <xf numFmtId="0" fontId="75" fillId="0" borderId="0" xfId="0" applyFont="1" applyAlignment="1">
      <alignment horizontal="left"/>
    </xf>
    <xf numFmtId="0" fontId="76" fillId="0" borderId="0" xfId="0" applyFont="1" applyAlignment="1">
      <alignment horizontal="left"/>
    </xf>
    <xf numFmtId="0" fontId="76" fillId="0" borderId="0" xfId="0" applyFont="1" applyAlignment="1">
      <alignment horizontal="left" wrapText="1"/>
    </xf>
    <xf numFmtId="0" fontId="77" fillId="0" borderId="0" xfId="0" applyFont="1" applyAlignment="1">
      <alignment horizontal="left"/>
    </xf>
    <xf numFmtId="0" fontId="35" fillId="0" borderId="0" xfId="0" applyFont="1" applyAlignment="1">
      <alignment horizontal="left"/>
    </xf>
    <xf numFmtId="0" fontId="40" fillId="0" borderId="0" xfId="0" applyFont="1" applyAlignment="1">
      <alignment horizontal="left"/>
    </xf>
    <xf numFmtId="0" fontId="48" fillId="0" borderId="17" xfId="0" applyFont="1" applyBorder="1" applyAlignment="1">
      <alignment horizontal="left"/>
    </xf>
    <xf numFmtId="165" fontId="76" fillId="0" borderId="0" xfId="0" applyNumberFormat="1" applyFont="1" applyAlignment="1">
      <alignment horizontal="left"/>
    </xf>
    <xf numFmtId="0" fontId="0" fillId="32" borderId="0" xfId="0" applyFill="1" applyAlignment="1">
      <alignment horizontal="left"/>
    </xf>
    <xf numFmtId="0" fontId="17" fillId="38" borderId="41" xfId="0" applyFont="1" applyFill="1" applyBorder="1" applyAlignment="1">
      <alignment horizontal="left"/>
    </xf>
    <xf numFmtId="0" fontId="17" fillId="0" borderId="34" xfId="0" applyFont="1" applyBorder="1" applyAlignment="1">
      <alignment horizontal="left" wrapText="1"/>
    </xf>
    <xf numFmtId="167" fontId="26" fillId="27" borderId="41" xfId="0" applyNumberFormat="1" applyFont="1" applyFill="1" applyBorder="1" applyAlignment="1">
      <alignment horizontal="left"/>
    </xf>
    <xf numFmtId="167" fontId="0" fillId="0" borderId="0" xfId="0" applyNumberFormat="1" applyAlignment="1">
      <alignment horizontal="left"/>
    </xf>
    <xf numFmtId="0" fontId="0" fillId="18" borderId="0" xfId="0" applyFill="1" applyAlignment="1">
      <alignment horizontal="left"/>
    </xf>
    <xf numFmtId="14" fontId="0" fillId="0" borderId="0" xfId="0" applyNumberFormat="1" applyAlignment="1">
      <alignment horizontal="left"/>
    </xf>
    <xf numFmtId="0" fontId="63" fillId="0" borderId="0" xfId="0" applyFont="1" applyAlignment="1">
      <alignment horizontal="left"/>
    </xf>
    <xf numFmtId="0" fontId="17" fillId="0" borderId="16" xfId="0" applyFont="1" applyBorder="1" applyAlignment="1">
      <alignment horizontal="left"/>
    </xf>
    <xf numFmtId="0" fontId="17" fillId="0" borderId="16" xfId="0" applyFont="1" applyBorder="1" applyAlignment="1">
      <alignment horizontal="left" wrapText="1"/>
    </xf>
    <xf numFmtId="0" fontId="17" fillId="23" borderId="0" xfId="0" applyFont="1" applyFill="1" applyAlignment="1">
      <alignment horizontal="left"/>
    </xf>
    <xf numFmtId="0" fontId="50" fillId="23" borderId="0" xfId="0" applyFont="1" applyFill="1" applyAlignment="1">
      <alignment horizontal="left"/>
    </xf>
    <xf numFmtId="0" fontId="17" fillId="21" borderId="0" xfId="0" applyFont="1" applyFill="1" applyAlignment="1">
      <alignment horizontal="left"/>
    </xf>
    <xf numFmtId="0" fontId="74" fillId="35" borderId="0" xfId="0" applyFont="1" applyFill="1" applyAlignment="1">
      <alignment horizontal="left"/>
    </xf>
    <xf numFmtId="0" fontId="50" fillId="23" borderId="41" xfId="0" applyFont="1" applyFill="1" applyBorder="1" applyAlignment="1">
      <alignment horizontal="left"/>
    </xf>
    <xf numFmtId="0" fontId="50" fillId="32" borderId="0" xfId="0" applyFont="1" applyFill="1" applyAlignment="1">
      <alignment horizontal="left"/>
    </xf>
    <xf numFmtId="0" fontId="27" fillId="21" borderId="0" xfId="0" applyFont="1" applyFill="1" applyAlignment="1">
      <alignment horizontal="left"/>
    </xf>
    <xf numFmtId="0" fontId="79" fillId="0" borderId="0" xfId="0" applyFont="1"/>
    <xf numFmtId="0" fontId="80" fillId="0" borderId="0" xfId="0" applyFont="1"/>
    <xf numFmtId="0" fontId="81" fillId="0" borderId="0" xfId="0" applyFont="1"/>
    <xf numFmtId="164" fontId="75" fillId="24" borderId="0" xfId="0" applyNumberFormat="1" applyFont="1" applyFill="1" applyAlignment="1">
      <alignment horizontal="left" wrapText="1"/>
    </xf>
    <xf numFmtId="0" fontId="75" fillId="0" borderId="34" xfId="0" applyFont="1" applyBorder="1" applyAlignment="1">
      <alignment horizontal="left"/>
    </xf>
    <xf numFmtId="0" fontId="75" fillId="0" borderId="16" xfId="0" applyFont="1" applyBorder="1" applyAlignment="1">
      <alignment horizontal="left"/>
    </xf>
    <xf numFmtId="0" fontId="82" fillId="0" borderId="34" xfId="0" applyFont="1" applyBorder="1" applyAlignment="1">
      <alignment horizontal="left" wrapText="1"/>
    </xf>
    <xf numFmtId="0" fontId="81" fillId="12" borderId="0" xfId="0" applyFont="1" applyFill="1"/>
    <xf numFmtId="164" fontId="0" fillId="12" borderId="0" xfId="0" applyNumberFormat="1" applyFill="1" applyAlignment="1">
      <alignment horizontal="left" wrapText="1"/>
    </xf>
    <xf numFmtId="0" fontId="82" fillId="24" borderId="0" xfId="0" applyFont="1" applyFill="1" applyAlignment="1">
      <alignment horizontal="left" wrapText="1"/>
    </xf>
    <xf numFmtId="0" fontId="75" fillId="24" borderId="0" xfId="0" applyFont="1" applyFill="1" applyAlignment="1">
      <alignment horizontal="left"/>
    </xf>
    <xf numFmtId="0" fontId="75" fillId="24" borderId="0" xfId="0" applyFont="1" applyFill="1" applyAlignment="1">
      <alignment horizontal="left" wrapText="1"/>
    </xf>
    <xf numFmtId="0" fontId="82" fillId="0" borderId="16" xfId="0" applyFont="1" applyBorder="1" applyAlignment="1">
      <alignment horizontal="left" wrapText="1"/>
    </xf>
    <xf numFmtId="164" fontId="77" fillId="0" borderId="0" xfId="0" applyNumberFormat="1" applyFont="1" applyAlignment="1">
      <alignment horizontal="left" wrapText="1"/>
    </xf>
    <xf numFmtId="14" fontId="0" fillId="0" borderId="48" xfId="0" applyNumberFormat="1" applyBorder="1" applyAlignment="1">
      <alignment horizontal="center"/>
    </xf>
    <xf numFmtId="167" fontId="0" fillId="0" borderId="0" xfId="0" applyNumberFormat="1" applyAlignment="1">
      <alignment horizontal="left" wrapText="1"/>
    </xf>
    <xf numFmtId="167" fontId="0" fillId="0" borderId="34" xfId="0" applyNumberFormat="1" applyBorder="1" applyAlignment="1">
      <alignment horizontal="left" wrapText="1"/>
    </xf>
    <xf numFmtId="0" fontId="74" fillId="0" borderId="5" xfId="0" applyFont="1" applyBorder="1" applyAlignment="1">
      <alignment horizontal="left"/>
    </xf>
    <xf numFmtId="0" fontId="74" fillId="0" borderId="47" xfId="0" applyFont="1" applyBorder="1" applyAlignment="1">
      <alignment horizontal="left" wrapText="1"/>
    </xf>
    <xf numFmtId="0" fontId="74" fillId="0" borderId="47" xfId="0" applyFont="1" applyBorder="1" applyAlignment="1">
      <alignment horizontal="left"/>
    </xf>
    <xf numFmtId="0" fontId="74" fillId="0" borderId="48" xfId="0" applyFont="1" applyBorder="1" applyAlignment="1">
      <alignment horizontal="left"/>
    </xf>
    <xf numFmtId="164" fontId="74" fillId="0" borderId="47" xfId="0" applyNumberFormat="1" applyFont="1" applyBorder="1" applyAlignment="1">
      <alignment horizontal="right"/>
    </xf>
    <xf numFmtId="164" fontId="0" fillId="0" borderId="0" xfId="0" applyNumberFormat="1" applyAlignment="1">
      <alignment horizontal="right"/>
    </xf>
    <xf numFmtId="0" fontId="0" fillId="8" borderId="0" xfId="0" applyFill="1" applyAlignment="1">
      <alignment horizontal="left"/>
    </xf>
    <xf numFmtId="0" fontId="17" fillId="8" borderId="0" xfId="0" applyFont="1" applyFill="1" applyAlignment="1">
      <alignment horizontal="left"/>
    </xf>
    <xf numFmtId="0" fontId="79" fillId="23" borderId="0" xfId="0" applyFont="1" applyFill="1"/>
    <xf numFmtId="0" fontId="9" fillId="11" borderId="51" xfId="0" applyFont="1" applyFill="1" applyBorder="1"/>
    <xf numFmtId="0" fontId="79" fillId="12" borderId="0" xfId="0" applyFont="1" applyFill="1"/>
    <xf numFmtId="0" fontId="14" fillId="38" borderId="0" xfId="0" applyFont="1" applyFill="1" applyAlignment="1">
      <alignment horizontal="left"/>
    </xf>
    <xf numFmtId="0" fontId="49" fillId="12" borderId="0" xfId="0" applyFont="1" applyFill="1"/>
    <xf numFmtId="0" fontId="83" fillId="0" borderId="0" xfId="0" applyFont="1" applyAlignment="1">
      <alignment horizontal="left"/>
    </xf>
    <xf numFmtId="167" fontId="0" fillId="12" borderId="0" xfId="0" applyNumberFormat="1" applyFill="1" applyAlignment="1">
      <alignment horizontal="left" wrapText="1"/>
    </xf>
    <xf numFmtId="0" fontId="48" fillId="0" borderId="16" xfId="0" applyFont="1" applyBorder="1" applyAlignment="1">
      <alignment horizontal="left"/>
    </xf>
    <xf numFmtId="0" fontId="79" fillId="0" borderId="0" xfId="0" applyFont="1" applyAlignment="1">
      <alignment horizontal="left"/>
    </xf>
    <xf numFmtId="0" fontId="85" fillId="0" borderId="0" xfId="0" applyFont="1" applyAlignment="1">
      <alignment horizontal="left"/>
    </xf>
    <xf numFmtId="0" fontId="28" fillId="27" borderId="0" xfId="0" applyFont="1" applyFill="1" applyAlignment="1">
      <alignment horizontal="left"/>
    </xf>
    <xf numFmtId="164" fontId="28" fillId="27" borderId="0" xfId="0" applyNumberFormat="1" applyFont="1" applyFill="1" applyAlignment="1">
      <alignment horizontal="left"/>
    </xf>
    <xf numFmtId="0" fontId="56" fillId="0" borderId="0" xfId="1" applyBorder="1" applyAlignment="1">
      <alignment horizontal="left"/>
    </xf>
    <xf numFmtId="0" fontId="56" fillId="0" borderId="0" xfId="1" applyAlignment="1">
      <alignment horizontal="left"/>
    </xf>
    <xf numFmtId="0" fontId="51" fillId="27" borderId="0" xfId="0" applyFont="1" applyFill="1" applyAlignment="1">
      <alignment horizontal="left"/>
    </xf>
    <xf numFmtId="0" fontId="86" fillId="0" borderId="0" xfId="0" applyFont="1"/>
    <xf numFmtId="0" fontId="86" fillId="0" borderId="0" xfId="0" applyFont="1" applyAlignment="1">
      <alignment horizontal="left"/>
    </xf>
    <xf numFmtId="0" fontId="4" fillId="0" borderId="0" xfId="0" applyFont="1" applyAlignment="1">
      <alignment horizontal="left"/>
    </xf>
    <xf numFmtId="0" fontId="25" fillId="23" borderId="0" xfId="0" applyFont="1" applyFill="1" applyAlignment="1">
      <alignment horizontal="left"/>
    </xf>
    <xf numFmtId="0" fontId="88" fillId="24" borderId="16" xfId="0" applyFont="1" applyFill="1" applyBorder="1" applyAlignment="1">
      <alignment horizontal="left"/>
    </xf>
    <xf numFmtId="0" fontId="88" fillId="0" borderId="16" xfId="0" applyFont="1" applyBorder="1" applyAlignment="1">
      <alignment horizontal="left"/>
    </xf>
    <xf numFmtId="167" fontId="87" fillId="24" borderId="34" xfId="0" applyNumberFormat="1" applyFont="1" applyFill="1" applyBorder="1" applyAlignment="1">
      <alignment horizontal="left" wrapText="1"/>
    </xf>
    <xf numFmtId="0" fontId="88" fillId="0" borderId="53" xfId="0" applyFont="1" applyBorder="1" applyAlignment="1">
      <alignment horizontal="left"/>
    </xf>
    <xf numFmtId="164" fontId="51" fillId="27" borderId="0" xfId="0" applyNumberFormat="1" applyFont="1" applyFill="1" applyAlignment="1">
      <alignment horizontal="left"/>
    </xf>
    <xf numFmtId="0" fontId="89" fillId="27" borderId="0" xfId="0" applyFont="1" applyFill="1" applyAlignment="1">
      <alignment horizontal="left"/>
    </xf>
    <xf numFmtId="0" fontId="51" fillId="27" borderId="41" xfId="0" applyFont="1" applyFill="1" applyBorder="1" applyAlignment="1">
      <alignment horizontal="left"/>
    </xf>
    <xf numFmtId="0" fontId="51" fillId="27" borderId="43" xfId="0" applyFont="1" applyFill="1" applyBorder="1" applyAlignment="1">
      <alignment horizontal="left"/>
    </xf>
    <xf numFmtId="0" fontId="3" fillId="0" borderId="0" xfId="0" applyFont="1" applyAlignment="1">
      <alignment horizontal="left"/>
    </xf>
    <xf numFmtId="0" fontId="90" fillId="0" borderId="0" xfId="1" applyFont="1" applyAlignment="1">
      <alignment horizontal="left"/>
    </xf>
    <xf numFmtId="0" fontId="23" fillId="12" borderId="0" xfId="0" applyFont="1" applyFill="1" applyAlignment="1">
      <alignment horizontal="left"/>
    </xf>
    <xf numFmtId="0" fontId="91" fillId="0" borderId="0" xfId="0" applyFont="1"/>
    <xf numFmtId="0" fontId="0" fillId="23" borderId="16" xfId="0" applyFill="1" applyBorder="1" applyAlignment="1">
      <alignment horizontal="left" wrapText="1"/>
    </xf>
    <xf numFmtId="0" fontId="77" fillId="0" borderId="0" xfId="0" applyFont="1"/>
    <xf numFmtId="0" fontId="77" fillId="23" borderId="0" xfId="0" applyFont="1" applyFill="1"/>
    <xf numFmtId="0" fontId="77" fillId="23" borderId="0" xfId="0" applyFont="1" applyFill="1" applyAlignment="1">
      <alignment horizontal="left"/>
    </xf>
    <xf numFmtId="0" fontId="91" fillId="23" borderId="0" xfId="0" applyFont="1" applyFill="1"/>
    <xf numFmtId="0" fontId="91" fillId="23" borderId="0" xfId="0" applyFont="1" applyFill="1" applyAlignment="1">
      <alignment horizontal="left"/>
    </xf>
    <xf numFmtId="0" fontId="92" fillId="23" borderId="0" xfId="0" applyFont="1" applyFill="1"/>
    <xf numFmtId="0" fontId="93" fillId="0" borderId="0" xfId="0" applyFont="1" applyAlignment="1">
      <alignment horizontal="left"/>
    </xf>
    <xf numFmtId="0" fontId="2" fillId="0" borderId="0" xfId="0" applyFont="1" applyAlignment="1">
      <alignment horizontal="left"/>
    </xf>
    <xf numFmtId="0" fontId="41" fillId="0" borderId="16" xfId="0" applyFont="1" applyBorder="1" applyAlignment="1">
      <alignment horizontal="left" wrapText="1"/>
    </xf>
    <xf numFmtId="0" fontId="0" fillId="38" borderId="0" xfId="0" applyFill="1"/>
    <xf numFmtId="0" fontId="94" fillId="27" borderId="0" xfId="0" applyFont="1" applyFill="1" applyAlignment="1">
      <alignment horizontal="left"/>
    </xf>
    <xf numFmtId="164" fontId="94" fillId="27" borderId="0" xfId="0" applyNumberFormat="1" applyFont="1" applyFill="1" applyAlignment="1">
      <alignment horizontal="left"/>
    </xf>
    <xf numFmtId="0" fontId="94" fillId="27" borderId="41" xfId="0" applyFont="1" applyFill="1" applyBorder="1" applyAlignment="1">
      <alignment horizontal="left"/>
    </xf>
    <xf numFmtId="0" fontId="94" fillId="27" borderId="43" xfId="0" applyFont="1" applyFill="1" applyBorder="1" applyAlignment="1">
      <alignment horizontal="left"/>
    </xf>
    <xf numFmtId="0" fontId="41" fillId="0" borderId="0" xfId="0" applyFont="1" applyAlignment="1">
      <alignment horizontal="left"/>
    </xf>
    <xf numFmtId="0" fontId="95" fillId="0" borderId="0" xfId="0" applyFont="1" applyAlignment="1">
      <alignment horizontal="left"/>
    </xf>
    <xf numFmtId="0" fontId="95" fillId="24" borderId="16" xfId="0" applyFont="1" applyFill="1" applyBorder="1" applyAlignment="1">
      <alignment horizontal="left"/>
    </xf>
    <xf numFmtId="0" fontId="41" fillId="24" borderId="16" xfId="0" applyFont="1" applyFill="1" applyBorder="1" applyAlignment="1">
      <alignment horizontal="left" wrapText="1"/>
    </xf>
    <xf numFmtId="0" fontId="95" fillId="0" borderId="16" xfId="0" applyFont="1" applyBorder="1" applyAlignment="1">
      <alignment horizontal="left"/>
    </xf>
    <xf numFmtId="0" fontId="95" fillId="0" borderId="0" xfId="0" applyFont="1"/>
    <xf numFmtId="167" fontId="41" fillId="0" borderId="0" xfId="0" applyNumberFormat="1" applyFont="1" applyAlignment="1">
      <alignment horizontal="left" wrapText="1"/>
    </xf>
    <xf numFmtId="0" fontId="95" fillId="24" borderId="16" xfId="0" applyFont="1" applyFill="1" applyBorder="1" applyAlignment="1">
      <alignment horizontal="left" wrapText="1"/>
    </xf>
    <xf numFmtId="0" fontId="96" fillId="0" borderId="0" xfId="1" applyFont="1" applyFill="1" applyAlignment="1">
      <alignment horizontal="left"/>
    </xf>
    <xf numFmtId="0" fontId="41" fillId="0" borderId="0" xfId="0" applyFont="1" applyAlignment="1">
      <alignment horizontal="left" wrapText="1"/>
    </xf>
    <xf numFmtId="164" fontId="41" fillId="0" borderId="16" xfId="0" applyNumberFormat="1" applyFont="1" applyBorder="1" applyAlignment="1">
      <alignment horizontal="left" wrapText="1"/>
    </xf>
    <xf numFmtId="0" fontId="79" fillId="38" borderId="0" xfId="0" applyFont="1" applyFill="1"/>
    <xf numFmtId="0" fontId="14" fillId="23" borderId="0" xfId="0" applyFont="1" applyFill="1" applyAlignment="1">
      <alignment horizontal="left"/>
    </xf>
    <xf numFmtId="0" fontId="53" fillId="0" borderId="0" xfId="0" applyFont="1" applyAlignment="1">
      <alignment horizontal="left"/>
    </xf>
    <xf numFmtId="0" fontId="79" fillId="18" borderId="0" xfId="0" applyFont="1" applyFill="1"/>
    <xf numFmtId="0" fontId="0" fillId="21" borderId="16" xfId="0" applyFill="1" applyBorder="1" applyAlignment="1">
      <alignment horizontal="left" wrapText="1"/>
    </xf>
    <xf numFmtId="0" fontId="41" fillId="0" borderId="16" xfId="0" applyFont="1" applyBorder="1" applyAlignment="1">
      <alignment horizontal="left"/>
    </xf>
    <xf numFmtId="0" fontId="41" fillId="12" borderId="0" xfId="0" applyFont="1" applyFill="1" applyAlignment="1">
      <alignment horizontal="left" wrapText="1"/>
    </xf>
    <xf numFmtId="0" fontId="41" fillId="12" borderId="0" xfId="0" applyFont="1" applyFill="1" applyAlignment="1">
      <alignment horizontal="left"/>
    </xf>
    <xf numFmtId="0" fontId="88" fillId="12" borderId="16" xfId="0" applyFont="1" applyFill="1" applyBorder="1" applyAlignment="1">
      <alignment horizontal="left"/>
    </xf>
    <xf numFmtId="0" fontId="41" fillId="12" borderId="16" xfId="0" applyFont="1" applyFill="1" applyBorder="1" applyAlignment="1">
      <alignment horizontal="left" wrapText="1"/>
    </xf>
    <xf numFmtId="0" fontId="41" fillId="23" borderId="0" xfId="0" applyFont="1" applyFill="1"/>
    <xf numFmtId="0" fontId="41" fillId="23" borderId="0" xfId="0" applyFont="1" applyFill="1" applyAlignment="1">
      <alignment horizontal="left"/>
    </xf>
    <xf numFmtId="0" fontId="95" fillId="0" borderId="0" xfId="0" applyFont="1" applyAlignment="1">
      <alignment horizontal="left" wrapText="1"/>
    </xf>
    <xf numFmtId="0" fontId="95" fillId="0" borderId="16" xfId="0" applyFont="1" applyBorder="1" applyAlignment="1">
      <alignment horizontal="left" wrapText="1"/>
    </xf>
    <xf numFmtId="0" fontId="95" fillId="16" borderId="0" xfId="0" applyFont="1" applyFill="1" applyAlignment="1">
      <alignment horizontal="left" wrapText="1"/>
    </xf>
    <xf numFmtId="167" fontId="95" fillId="0" borderId="0" xfId="0" applyNumberFormat="1" applyFont="1" applyAlignment="1">
      <alignment horizontal="left" wrapText="1"/>
    </xf>
    <xf numFmtId="0" fontId="97" fillId="0" borderId="0" xfId="1" applyFont="1" applyFill="1" applyAlignment="1">
      <alignment horizontal="left"/>
    </xf>
    <xf numFmtId="0" fontId="98" fillId="0" borderId="0" xfId="0" applyFont="1" applyAlignment="1">
      <alignment horizontal="left"/>
    </xf>
    <xf numFmtId="0" fontId="88" fillId="24" borderId="16" xfId="0" applyFont="1" applyFill="1" applyBorder="1" applyAlignment="1">
      <alignment horizontal="left" wrapText="1"/>
    </xf>
    <xf numFmtId="0" fontId="95" fillId="0" borderId="41" xfId="0" applyFont="1" applyBorder="1" applyAlignment="1">
      <alignment horizontal="left"/>
    </xf>
    <xf numFmtId="0" fontId="99" fillId="27" borderId="0" xfId="0" applyFont="1" applyFill="1" applyAlignment="1">
      <alignment horizontal="left"/>
    </xf>
    <xf numFmtId="0" fontId="99" fillId="27" borderId="41" xfId="0" applyFont="1" applyFill="1" applyBorder="1" applyAlignment="1">
      <alignment horizontal="left"/>
    </xf>
    <xf numFmtId="0" fontId="99" fillId="27" borderId="43" xfId="0" applyFont="1" applyFill="1" applyBorder="1" applyAlignment="1">
      <alignment horizontal="left"/>
    </xf>
    <xf numFmtId="0" fontId="95" fillId="0" borderId="41" xfId="0" applyFont="1" applyBorder="1" applyAlignment="1">
      <alignment horizontal="left" wrapText="1"/>
    </xf>
    <xf numFmtId="0" fontId="97" fillId="0" borderId="0" xfId="1" applyFont="1" applyAlignment="1">
      <alignment horizontal="left"/>
    </xf>
    <xf numFmtId="167" fontId="88" fillId="0" borderId="0" xfId="0" applyNumberFormat="1" applyFont="1" applyAlignment="1">
      <alignment horizontal="left" wrapText="1"/>
    </xf>
    <xf numFmtId="0" fontId="100" fillId="15" borderId="34" xfId="0" applyFont="1" applyFill="1" applyBorder="1" applyAlignment="1">
      <alignment horizontal="left" wrapText="1"/>
    </xf>
    <xf numFmtId="0" fontId="100" fillId="29" borderId="16" xfId="0" applyFont="1" applyFill="1" applyBorder="1" applyAlignment="1">
      <alignment horizontal="left" wrapText="1"/>
    </xf>
    <xf numFmtId="164" fontId="101" fillId="12" borderId="16" xfId="0" applyNumberFormat="1" applyFont="1" applyFill="1" applyBorder="1" applyAlignment="1">
      <alignment horizontal="left" wrapText="1"/>
    </xf>
    <xf numFmtId="164" fontId="88" fillId="15" borderId="16" xfId="0" applyNumberFormat="1" applyFont="1" applyFill="1" applyBorder="1" applyAlignment="1">
      <alignment horizontal="left" wrapText="1"/>
    </xf>
    <xf numFmtId="0" fontId="88" fillId="15" borderId="16" xfId="0" applyFont="1" applyFill="1" applyBorder="1" applyAlignment="1">
      <alignment horizontal="left" wrapText="1"/>
    </xf>
    <xf numFmtId="0" fontId="88" fillId="15" borderId="35" xfId="0" applyFont="1" applyFill="1" applyBorder="1" applyAlignment="1">
      <alignment horizontal="left" wrapText="1"/>
    </xf>
    <xf numFmtId="0" fontId="88" fillId="0" borderId="0" xfId="0" applyFont="1" applyAlignment="1">
      <alignment horizontal="left" wrapText="1"/>
    </xf>
    <xf numFmtId="167" fontId="88" fillId="15" borderId="0" xfId="0" applyNumberFormat="1" applyFont="1" applyFill="1" applyAlignment="1">
      <alignment horizontal="left" wrapText="1"/>
    </xf>
    <xf numFmtId="0" fontId="88" fillId="15" borderId="34" xfId="0" applyFont="1" applyFill="1" applyBorder="1" applyAlignment="1">
      <alignment horizontal="left" wrapText="1"/>
    </xf>
    <xf numFmtId="0" fontId="88" fillId="15" borderId="0" xfId="0" applyFont="1" applyFill="1" applyAlignment="1">
      <alignment horizontal="left" wrapText="1"/>
    </xf>
    <xf numFmtId="0" fontId="88" fillId="0" borderId="34" xfId="0" applyFont="1" applyBorder="1" applyAlignment="1">
      <alignment horizontal="left" wrapText="1"/>
    </xf>
    <xf numFmtId="0" fontId="88" fillId="0" borderId="16" xfId="0" applyFont="1" applyBorder="1" applyAlignment="1">
      <alignment horizontal="left" wrapText="1"/>
    </xf>
    <xf numFmtId="164" fontId="88" fillId="0" borderId="16" xfId="0" applyNumberFormat="1" applyFont="1" applyBorder="1" applyAlignment="1">
      <alignment horizontal="left" wrapText="1"/>
    </xf>
    <xf numFmtId="0" fontId="88" fillId="0" borderId="35" xfId="0" applyFont="1" applyBorder="1" applyAlignment="1">
      <alignment horizontal="left" wrapText="1"/>
    </xf>
    <xf numFmtId="0" fontId="88" fillId="24" borderId="34" xfId="0" applyFont="1" applyFill="1" applyBorder="1" applyAlignment="1">
      <alignment horizontal="left" wrapText="1"/>
    </xf>
    <xf numFmtId="164" fontId="88" fillId="24" borderId="16" xfId="0" applyNumberFormat="1" applyFont="1" applyFill="1" applyBorder="1" applyAlignment="1">
      <alignment horizontal="left" wrapText="1"/>
    </xf>
    <xf numFmtId="0" fontId="88" fillId="24" borderId="35" xfId="0" applyFont="1" applyFill="1" applyBorder="1" applyAlignment="1">
      <alignment horizontal="left" wrapText="1"/>
    </xf>
    <xf numFmtId="0" fontId="100" fillId="15" borderId="16" xfId="0" applyFont="1" applyFill="1" applyBorder="1" applyAlignment="1">
      <alignment horizontal="left" wrapText="1"/>
    </xf>
    <xf numFmtId="0" fontId="88" fillId="31" borderId="0" xfId="0" applyFont="1" applyFill="1" applyAlignment="1">
      <alignment horizontal="left" wrapText="1"/>
    </xf>
    <xf numFmtId="0" fontId="88" fillId="31" borderId="16" xfId="0" applyFont="1" applyFill="1" applyBorder="1" applyAlignment="1">
      <alignment horizontal="left" vertical="center"/>
    </xf>
    <xf numFmtId="164" fontId="88" fillId="31" borderId="16" xfId="0" applyNumberFormat="1" applyFont="1" applyFill="1" applyBorder="1" applyAlignment="1">
      <alignment horizontal="left" vertical="center"/>
    </xf>
    <xf numFmtId="167" fontId="100" fillId="15" borderId="34" xfId="0" applyNumberFormat="1" applyFont="1" applyFill="1" applyBorder="1" applyAlignment="1">
      <alignment horizontal="left" vertical="top" wrapText="1"/>
    </xf>
    <xf numFmtId="0" fontId="100" fillId="15" borderId="16" xfId="0" applyFont="1" applyFill="1" applyBorder="1" applyAlignment="1">
      <alignment horizontal="left" vertical="center" wrapText="1"/>
    </xf>
    <xf numFmtId="167" fontId="88" fillId="15" borderId="34" xfId="0" applyNumberFormat="1" applyFont="1" applyFill="1" applyBorder="1" applyAlignment="1">
      <alignment horizontal="left" wrapText="1"/>
    </xf>
    <xf numFmtId="167" fontId="88" fillId="0" borderId="34" xfId="0" applyNumberFormat="1" applyFont="1" applyBorder="1" applyAlignment="1">
      <alignment horizontal="left" wrapText="1"/>
    </xf>
    <xf numFmtId="167" fontId="88" fillId="24" borderId="34" xfId="0" applyNumberFormat="1" applyFont="1" applyFill="1" applyBorder="1" applyAlignment="1">
      <alignment horizontal="left" wrapText="1"/>
    </xf>
    <xf numFmtId="167" fontId="88" fillId="24" borderId="0" xfId="0" applyNumberFormat="1" applyFont="1" applyFill="1" applyAlignment="1">
      <alignment horizontal="left" wrapText="1"/>
    </xf>
    <xf numFmtId="0" fontId="88" fillId="24" borderId="0" xfId="0" applyFont="1" applyFill="1" applyAlignment="1">
      <alignment horizontal="left" wrapText="1"/>
    </xf>
    <xf numFmtId="0" fontId="88" fillId="0" borderId="0" xfId="0" applyFont="1" applyAlignment="1">
      <alignment horizontal="left"/>
    </xf>
    <xf numFmtId="167" fontId="101" fillId="12" borderId="34" xfId="0" applyNumberFormat="1" applyFont="1" applyFill="1" applyBorder="1" applyAlignment="1">
      <alignment horizontal="left" vertical="top" wrapText="1"/>
    </xf>
    <xf numFmtId="164" fontId="88" fillId="0" borderId="0" xfId="0" applyNumberFormat="1" applyFont="1" applyAlignment="1">
      <alignment horizontal="left" wrapText="1"/>
    </xf>
    <xf numFmtId="167" fontId="88" fillId="31" borderId="0" xfId="0" applyNumberFormat="1" applyFont="1" applyFill="1" applyAlignment="1">
      <alignment horizontal="left" wrapText="1"/>
    </xf>
    <xf numFmtId="0" fontId="88" fillId="31" borderId="34" xfId="0" applyFont="1" applyFill="1" applyBorder="1" applyAlignment="1">
      <alignment horizontal="left" wrapText="1"/>
    </xf>
    <xf numFmtId="0" fontId="88" fillId="31" borderId="16" xfId="0" applyFont="1" applyFill="1" applyBorder="1" applyAlignment="1">
      <alignment horizontal="left"/>
    </xf>
    <xf numFmtId="164" fontId="88" fillId="31" borderId="16" xfId="0" applyNumberFormat="1" applyFont="1" applyFill="1" applyBorder="1" applyAlignment="1">
      <alignment horizontal="left" wrapText="1"/>
    </xf>
    <xf numFmtId="0" fontId="88" fillId="12" borderId="35" xfId="0" applyFont="1" applyFill="1" applyBorder="1" applyAlignment="1">
      <alignment horizontal="left" wrapText="1"/>
    </xf>
    <xf numFmtId="164" fontId="88" fillId="24" borderId="0" xfId="0" applyNumberFormat="1" applyFont="1" applyFill="1" applyAlignment="1">
      <alignment horizontal="left" wrapText="1"/>
    </xf>
    <xf numFmtId="0" fontId="88" fillId="12" borderId="0" xfId="0" applyFont="1" applyFill="1" applyAlignment="1">
      <alignment horizontal="left" wrapText="1"/>
    </xf>
    <xf numFmtId="167" fontId="88" fillId="21" borderId="34" xfId="0" applyNumberFormat="1" applyFont="1" applyFill="1" applyBorder="1" applyAlignment="1">
      <alignment horizontal="left" wrapText="1"/>
    </xf>
    <xf numFmtId="167" fontId="88" fillId="21" borderId="0" xfId="0" applyNumberFormat="1" applyFont="1" applyFill="1" applyAlignment="1">
      <alignment horizontal="left" wrapText="1"/>
    </xf>
    <xf numFmtId="167" fontId="88" fillId="10" borderId="0" xfId="0" applyNumberFormat="1" applyFont="1" applyFill="1" applyAlignment="1">
      <alignment horizontal="left" wrapText="1"/>
    </xf>
    <xf numFmtId="0" fontId="88" fillId="10" borderId="0" xfId="0" applyFont="1" applyFill="1" applyAlignment="1">
      <alignment horizontal="left" wrapText="1"/>
    </xf>
    <xf numFmtId="0" fontId="100" fillId="12" borderId="16" xfId="0" applyFont="1" applyFill="1" applyBorder="1" applyAlignment="1">
      <alignment horizontal="left" wrapText="1"/>
    </xf>
    <xf numFmtId="0" fontId="88" fillId="21" borderId="0" xfId="0" applyFont="1" applyFill="1" applyAlignment="1">
      <alignment horizontal="left" wrapText="1"/>
    </xf>
    <xf numFmtId="0" fontId="88" fillId="21" borderId="16" xfId="0" applyFont="1" applyFill="1" applyBorder="1" applyAlignment="1">
      <alignment horizontal="left" wrapText="1"/>
    </xf>
    <xf numFmtId="0" fontId="88" fillId="21" borderId="35" xfId="0" applyFont="1" applyFill="1" applyBorder="1" applyAlignment="1">
      <alignment horizontal="left" wrapText="1"/>
    </xf>
    <xf numFmtId="0" fontId="88" fillId="21" borderId="16" xfId="0" applyFont="1" applyFill="1" applyBorder="1" applyAlignment="1">
      <alignment horizontal="left"/>
    </xf>
    <xf numFmtId="167" fontId="88" fillId="39" borderId="0" xfId="0" applyNumberFormat="1" applyFont="1" applyFill="1" applyAlignment="1">
      <alignment horizontal="left" wrapText="1"/>
    </xf>
    <xf numFmtId="0" fontId="88" fillId="39" borderId="0" xfId="0" applyFont="1" applyFill="1" applyAlignment="1">
      <alignment horizontal="left" wrapText="1"/>
    </xf>
    <xf numFmtId="167" fontId="88" fillId="12" borderId="34" xfId="0" applyNumberFormat="1" applyFont="1" applyFill="1" applyBorder="1" applyAlignment="1">
      <alignment horizontal="left" wrapText="1"/>
    </xf>
    <xf numFmtId="0" fontId="88" fillId="12" borderId="16" xfId="0" applyFont="1" applyFill="1" applyBorder="1" applyAlignment="1">
      <alignment horizontal="left" wrapText="1"/>
    </xf>
    <xf numFmtId="0" fontId="88" fillId="16" borderId="16" xfId="0" applyFont="1" applyFill="1" applyBorder="1" applyAlignment="1">
      <alignment horizontal="left"/>
    </xf>
    <xf numFmtId="167" fontId="88" fillId="24" borderId="36" xfId="0" applyNumberFormat="1" applyFont="1" applyFill="1" applyBorder="1" applyAlignment="1">
      <alignment horizontal="left" wrapText="1"/>
    </xf>
    <xf numFmtId="0" fontId="88" fillId="24" borderId="17" xfId="0" applyFont="1" applyFill="1" applyBorder="1" applyAlignment="1">
      <alignment horizontal="left" wrapText="1"/>
    </xf>
    <xf numFmtId="0" fontId="88" fillId="24" borderId="55" xfId="0" applyFont="1" applyFill="1" applyBorder="1" applyAlignment="1">
      <alignment horizontal="left" wrapText="1"/>
    </xf>
    <xf numFmtId="0" fontId="102" fillId="0" borderId="0" xfId="0" applyFont="1" applyAlignment="1">
      <alignment horizontal="left"/>
    </xf>
    <xf numFmtId="0" fontId="100" fillId="0" borderId="17" xfId="0" applyFont="1" applyBorder="1" applyAlignment="1">
      <alignment horizontal="left" wrapText="1"/>
    </xf>
    <xf numFmtId="167" fontId="101" fillId="12" borderId="40" xfId="0" applyNumberFormat="1" applyFont="1" applyFill="1" applyBorder="1" applyAlignment="1">
      <alignment horizontal="left" vertical="top" wrapText="1"/>
    </xf>
    <xf numFmtId="0" fontId="100" fillId="15" borderId="40" xfId="0" applyFont="1" applyFill="1" applyBorder="1" applyAlignment="1">
      <alignment horizontal="left" wrapText="1"/>
    </xf>
    <xf numFmtId="0" fontId="100" fillId="29" borderId="41" xfId="0" applyFont="1" applyFill="1" applyBorder="1" applyAlignment="1">
      <alignment horizontal="left" wrapText="1"/>
    </xf>
    <xf numFmtId="164" fontId="101" fillId="12" borderId="41" xfId="0" applyNumberFormat="1" applyFont="1" applyFill="1" applyBorder="1" applyAlignment="1">
      <alignment horizontal="left" wrapText="1"/>
    </xf>
    <xf numFmtId="164" fontId="88" fillId="15" borderId="41" xfId="0" applyNumberFormat="1" applyFont="1" applyFill="1" applyBorder="1" applyAlignment="1">
      <alignment horizontal="left" wrapText="1"/>
    </xf>
    <xf numFmtId="0" fontId="88" fillId="15" borderId="41" xfId="0" applyFont="1" applyFill="1" applyBorder="1" applyAlignment="1">
      <alignment horizontal="left" wrapText="1"/>
    </xf>
    <xf numFmtId="0" fontId="88" fillId="12" borderId="43" xfId="0" applyFont="1" applyFill="1" applyBorder="1" applyAlignment="1">
      <alignment horizontal="left" wrapText="1"/>
    </xf>
    <xf numFmtId="167" fontId="101" fillId="12" borderId="34" xfId="0" applyNumberFormat="1" applyFont="1" applyFill="1" applyBorder="1" applyAlignment="1">
      <alignment horizontal="left" vertical="center" wrapText="1"/>
    </xf>
    <xf numFmtId="0" fontId="100" fillId="15" borderId="34" xfId="0" applyFont="1" applyFill="1" applyBorder="1" applyAlignment="1">
      <alignment horizontal="left" vertical="center" wrapText="1"/>
    </xf>
    <xf numFmtId="0" fontId="100" fillId="12" borderId="16" xfId="0" applyFont="1" applyFill="1" applyBorder="1" applyAlignment="1">
      <alignment horizontal="left" vertical="center" wrapText="1"/>
    </xf>
    <xf numFmtId="164" fontId="101" fillId="12" borderId="16" xfId="0" applyNumberFormat="1" applyFont="1" applyFill="1" applyBorder="1" applyAlignment="1">
      <alignment horizontal="left" vertical="center" wrapText="1"/>
    </xf>
    <xf numFmtId="164" fontId="88" fillId="15" borderId="16" xfId="0" applyNumberFormat="1" applyFont="1" applyFill="1" applyBorder="1" applyAlignment="1">
      <alignment horizontal="left" vertical="center" wrapText="1"/>
    </xf>
    <xf numFmtId="0" fontId="88" fillId="15" borderId="16" xfId="0" applyFont="1" applyFill="1" applyBorder="1" applyAlignment="1">
      <alignment horizontal="left" vertical="center" wrapText="1"/>
    </xf>
    <xf numFmtId="0" fontId="88" fillId="12" borderId="35" xfId="0" applyFont="1" applyFill="1" applyBorder="1" applyAlignment="1">
      <alignment horizontal="left" vertical="center" wrapText="1"/>
    </xf>
    <xf numFmtId="0" fontId="88" fillId="0" borderId="0" xfId="0" applyFont="1" applyAlignment="1">
      <alignment horizontal="left" vertical="center" wrapText="1"/>
    </xf>
    <xf numFmtId="0" fontId="88" fillId="0" borderId="17" xfId="0" applyFont="1" applyBorder="1" applyAlignment="1">
      <alignment horizontal="left" wrapText="1"/>
    </xf>
    <xf numFmtId="167" fontId="88" fillId="0" borderId="36" xfId="0" applyNumberFormat="1" applyFont="1" applyBorder="1" applyAlignment="1">
      <alignment horizontal="left" wrapText="1"/>
    </xf>
    <xf numFmtId="0" fontId="88" fillId="0" borderId="17" xfId="0" applyFont="1" applyBorder="1" applyAlignment="1">
      <alignment horizontal="left"/>
    </xf>
    <xf numFmtId="0" fontId="88" fillId="0" borderId="55" xfId="0" applyFont="1" applyBorder="1" applyAlignment="1">
      <alignment horizontal="left" wrapText="1"/>
    </xf>
    <xf numFmtId="167" fontId="88" fillId="0" borderId="52" xfId="0" applyNumberFormat="1" applyFont="1" applyBorder="1" applyAlignment="1">
      <alignment horizontal="left" wrapText="1"/>
    </xf>
    <xf numFmtId="0" fontId="88" fillId="0" borderId="53" xfId="0" applyFont="1" applyBorder="1" applyAlignment="1">
      <alignment horizontal="left" wrapText="1"/>
    </xf>
    <xf numFmtId="0" fontId="88" fillId="0" borderId="54" xfId="0" applyFont="1" applyBorder="1" applyAlignment="1">
      <alignment horizontal="left" wrapText="1"/>
    </xf>
    <xf numFmtId="0" fontId="88" fillId="0" borderId="47" xfId="0" applyFont="1" applyBorder="1" applyAlignment="1">
      <alignment horizontal="left" wrapText="1"/>
    </xf>
    <xf numFmtId="0" fontId="100" fillId="21" borderId="34" xfId="0" applyFont="1" applyFill="1" applyBorder="1" applyAlignment="1">
      <alignment horizontal="left" vertical="center" wrapText="1"/>
    </xf>
    <xf numFmtId="167" fontId="88" fillId="0" borderId="47" xfId="0" applyNumberFormat="1" applyFont="1" applyBorder="1" applyAlignment="1">
      <alignment horizontal="left" wrapText="1"/>
    </xf>
    <xf numFmtId="167" fontId="88" fillId="0" borderId="0" xfId="0" applyNumberFormat="1" applyFont="1" applyAlignment="1">
      <alignment horizontal="left"/>
    </xf>
    <xf numFmtId="167" fontId="88" fillId="21" borderId="0" xfId="0" applyNumberFormat="1" applyFont="1" applyFill="1" applyAlignment="1">
      <alignment horizontal="left"/>
    </xf>
    <xf numFmtId="0" fontId="88" fillId="28" borderId="0" xfId="0" applyFont="1" applyFill="1" applyAlignment="1">
      <alignment horizontal="left" wrapText="1"/>
    </xf>
    <xf numFmtId="0" fontId="100" fillId="0" borderId="0" xfId="0" applyFont="1" applyAlignment="1">
      <alignment horizontal="left"/>
    </xf>
    <xf numFmtId="0" fontId="88" fillId="28" borderId="16" xfId="0" applyFont="1" applyFill="1" applyBorder="1" applyAlignment="1">
      <alignment horizontal="left" wrapText="1"/>
    </xf>
    <xf numFmtId="0" fontId="103" fillId="0" borderId="0" xfId="0" applyFont="1" applyAlignment="1">
      <alignment horizontal="left"/>
    </xf>
    <xf numFmtId="0" fontId="100" fillId="21" borderId="34" xfId="0" applyFont="1" applyFill="1" applyBorder="1" applyAlignment="1">
      <alignment horizontal="left" wrapText="1"/>
    </xf>
    <xf numFmtId="0" fontId="95" fillId="12" borderId="16" xfId="0" applyFont="1" applyFill="1" applyBorder="1" applyAlignment="1">
      <alignment horizontal="left"/>
    </xf>
    <xf numFmtId="0" fontId="95" fillId="23" borderId="0" xfId="0" applyFont="1" applyFill="1" applyAlignment="1">
      <alignment horizontal="left"/>
    </xf>
    <xf numFmtId="0" fontId="104" fillId="0" borderId="0" xfId="0" applyFont="1"/>
    <xf numFmtId="0" fontId="105" fillId="10" borderId="16" xfId="0" applyFont="1" applyFill="1" applyBorder="1" applyAlignment="1">
      <alignment horizontal="left" wrapText="1"/>
    </xf>
    <xf numFmtId="0" fontId="105" fillId="21" borderId="0" xfId="0" applyFont="1" applyFill="1" applyAlignment="1">
      <alignment horizontal="left"/>
    </xf>
    <xf numFmtId="0" fontId="105" fillId="0" borderId="16" xfId="0" applyFont="1" applyBorder="1" applyAlignment="1">
      <alignment horizontal="left" wrapText="1"/>
    </xf>
    <xf numFmtId="0" fontId="105" fillId="0" borderId="0" xfId="0" applyFont="1" applyAlignment="1">
      <alignment horizontal="left"/>
    </xf>
    <xf numFmtId="0" fontId="99" fillId="10" borderId="16" xfId="0" applyFont="1" applyFill="1" applyBorder="1" applyAlignment="1">
      <alignment horizontal="left"/>
    </xf>
    <xf numFmtId="0" fontId="99" fillId="24" borderId="16" xfId="0" applyFont="1" applyFill="1" applyBorder="1" applyAlignment="1">
      <alignment horizontal="left"/>
    </xf>
    <xf numFmtId="0" fontId="105" fillId="21" borderId="34" xfId="0" applyFont="1" applyFill="1" applyBorder="1" applyAlignment="1">
      <alignment horizontal="left" wrapText="1"/>
    </xf>
    <xf numFmtId="0" fontId="105" fillId="21" borderId="16" xfId="0" applyFont="1" applyFill="1" applyBorder="1" applyAlignment="1">
      <alignment horizontal="left" wrapText="1"/>
    </xf>
    <xf numFmtId="0" fontId="99" fillId="21" borderId="0" xfId="0" applyFont="1" applyFill="1" applyAlignment="1">
      <alignment horizontal="left"/>
    </xf>
    <xf numFmtId="164" fontId="95" fillId="0" borderId="0" xfId="0" applyNumberFormat="1" applyFont="1" applyAlignment="1">
      <alignment horizontal="left" wrapText="1"/>
    </xf>
    <xf numFmtId="0" fontId="105" fillId="10" borderId="0" xfId="0" applyFont="1" applyFill="1" applyAlignment="1">
      <alignment horizontal="left" wrapText="1"/>
    </xf>
    <xf numFmtId="0" fontId="99" fillId="10" borderId="0" xfId="0" applyFont="1" applyFill="1" applyAlignment="1">
      <alignment horizontal="left"/>
    </xf>
    <xf numFmtId="0" fontId="100" fillId="10" borderId="16" xfId="0" applyFont="1" applyFill="1" applyBorder="1" applyAlignment="1">
      <alignment horizontal="left"/>
    </xf>
    <xf numFmtId="164" fontId="99" fillId="21" borderId="0" xfId="0" applyNumberFormat="1" applyFont="1" applyFill="1" applyAlignment="1">
      <alignment horizontal="left"/>
    </xf>
    <xf numFmtId="0" fontId="35" fillId="0" borderId="16" xfId="0" applyFont="1" applyBorder="1"/>
    <xf numFmtId="0" fontId="95" fillId="12" borderId="0" xfId="0" applyFont="1" applyFill="1" applyAlignment="1">
      <alignment horizontal="left"/>
    </xf>
    <xf numFmtId="0" fontId="76" fillId="0" borderId="17" xfId="0" applyFont="1" applyBorder="1" applyAlignment="1">
      <alignment horizontal="left"/>
    </xf>
    <xf numFmtId="0" fontId="41" fillId="0" borderId="34" xfId="0" applyFont="1" applyBorder="1" applyAlignment="1">
      <alignment horizontal="left" wrapText="1"/>
    </xf>
    <xf numFmtId="0" fontId="106" fillId="0" borderId="0" xfId="0" applyFont="1" applyAlignment="1">
      <alignment horizontal="left"/>
    </xf>
    <xf numFmtId="0" fontId="95" fillId="23" borderId="0" xfId="0" applyFont="1" applyFill="1"/>
    <xf numFmtId="0" fontId="54" fillId="24" borderId="16" xfId="0" applyFont="1" applyFill="1" applyBorder="1" applyAlignment="1">
      <alignment horizontal="left" wrapText="1"/>
    </xf>
    <xf numFmtId="0" fontId="54" fillId="0" borderId="0" xfId="0" applyFont="1" applyAlignment="1">
      <alignment horizontal="left"/>
    </xf>
    <xf numFmtId="0" fontId="54" fillId="16" borderId="0" xfId="0" applyFont="1" applyFill="1" applyAlignment="1">
      <alignment horizontal="left" wrapText="1"/>
    </xf>
    <xf numFmtId="0" fontId="54" fillId="0" borderId="16" xfId="0" applyFont="1" applyBorder="1" applyAlignment="1">
      <alignment horizontal="left" wrapText="1"/>
    </xf>
    <xf numFmtId="0" fontId="54" fillId="0" borderId="16" xfId="0" applyFont="1" applyBorder="1" applyAlignment="1">
      <alignment horizontal="left"/>
    </xf>
    <xf numFmtId="0" fontId="95" fillId="40" borderId="0" xfId="0" applyFont="1" applyFill="1" applyAlignment="1">
      <alignment horizontal="left" wrapText="1"/>
    </xf>
    <xf numFmtId="0" fontId="95" fillId="40" borderId="16" xfId="0" applyFont="1" applyFill="1" applyBorder="1" applyAlignment="1">
      <alignment horizontal="left" wrapText="1"/>
    </xf>
    <xf numFmtId="0" fontId="95" fillId="40" borderId="16" xfId="0" applyFont="1" applyFill="1" applyBorder="1" applyAlignment="1">
      <alignment horizontal="left"/>
    </xf>
    <xf numFmtId="0" fontId="95" fillId="40" borderId="0" xfId="0" applyFont="1" applyFill="1" applyAlignment="1">
      <alignment horizontal="left"/>
    </xf>
    <xf numFmtId="0" fontId="95" fillId="23" borderId="0" xfId="0" applyFont="1" applyFill="1" applyAlignment="1">
      <alignment horizontal="left" wrapText="1"/>
    </xf>
    <xf numFmtId="0" fontId="95" fillId="23" borderId="16" xfId="0" applyFont="1" applyFill="1" applyBorder="1" applyAlignment="1">
      <alignment horizontal="left" wrapText="1"/>
    </xf>
    <xf numFmtId="0" fontId="95" fillId="23" borderId="16" xfId="0" applyFont="1" applyFill="1" applyBorder="1" applyAlignment="1">
      <alignment horizontal="left"/>
    </xf>
    <xf numFmtId="0" fontId="95" fillId="12" borderId="16" xfId="0" applyFont="1" applyFill="1" applyBorder="1" applyAlignment="1">
      <alignment horizontal="left" wrapText="1"/>
    </xf>
    <xf numFmtId="0" fontId="88" fillId="23" borderId="0" xfId="0" applyFont="1" applyFill="1" applyAlignment="1">
      <alignment horizontal="left" wrapText="1"/>
    </xf>
    <xf numFmtId="0" fontId="102" fillId="0" borderId="16" xfId="0" applyFont="1" applyBorder="1" applyAlignment="1">
      <alignment horizontal="left"/>
    </xf>
    <xf numFmtId="0" fontId="23" fillId="21" borderId="0" xfId="0" applyFont="1" applyFill="1" applyAlignment="1">
      <alignment horizontal="left"/>
    </xf>
    <xf numFmtId="0" fontId="107" fillId="0" borderId="0" xfId="0" applyFont="1"/>
    <xf numFmtId="167" fontId="108" fillId="15" borderId="34" xfId="0" applyNumberFormat="1" applyFont="1" applyFill="1" applyBorder="1" applyAlignment="1">
      <alignment horizontal="left" wrapText="1"/>
    </xf>
    <xf numFmtId="0" fontId="108" fillId="15" borderId="34" xfId="0" applyFont="1" applyFill="1" applyBorder="1" applyAlignment="1">
      <alignment horizontal="left" wrapText="1"/>
    </xf>
    <xf numFmtId="0" fontId="108" fillId="15" borderId="16" xfId="0" applyFont="1" applyFill="1" applyBorder="1" applyAlignment="1">
      <alignment horizontal="left" wrapText="1"/>
    </xf>
    <xf numFmtId="164" fontId="108" fillId="15" borderId="16" xfId="0" applyNumberFormat="1" applyFont="1" applyFill="1" applyBorder="1" applyAlignment="1">
      <alignment horizontal="left" wrapText="1"/>
    </xf>
    <xf numFmtId="0" fontId="108" fillId="12" borderId="35" xfId="0" applyFont="1" applyFill="1" applyBorder="1" applyAlignment="1">
      <alignment horizontal="left" wrapText="1"/>
    </xf>
    <xf numFmtId="0" fontId="108" fillId="0" borderId="0" xfId="0" applyFont="1" applyAlignment="1">
      <alignment horizontal="left" wrapText="1"/>
    </xf>
    <xf numFmtId="0" fontId="88" fillId="23" borderId="16" xfId="0" applyFont="1" applyFill="1" applyBorder="1" applyAlignment="1">
      <alignment horizontal="left" wrapText="1"/>
    </xf>
    <xf numFmtId="0" fontId="88" fillId="23" borderId="16" xfId="0" applyFont="1" applyFill="1" applyBorder="1" applyAlignment="1">
      <alignment horizontal="left"/>
    </xf>
    <xf numFmtId="0" fontId="48" fillId="23" borderId="0" xfId="0" applyFont="1" applyFill="1" applyAlignment="1">
      <alignment horizontal="left"/>
    </xf>
    <xf numFmtId="0" fontId="54" fillId="24" borderId="41" xfId="0" applyFont="1" applyFill="1" applyBorder="1" applyAlignment="1">
      <alignment horizontal="left" wrapText="1"/>
    </xf>
    <xf numFmtId="0" fontId="54" fillId="0" borderId="0" xfId="0" applyFont="1" applyAlignment="1">
      <alignment horizontal="left" wrapText="1"/>
    </xf>
    <xf numFmtId="0" fontId="109" fillId="0" borderId="0" xfId="0" applyFont="1" applyAlignment="1">
      <alignment horizontal="left" wrapText="1"/>
    </xf>
    <xf numFmtId="0" fontId="55" fillId="0" borderId="0" xfId="0" applyFont="1" applyAlignment="1">
      <alignment horizontal="left"/>
    </xf>
    <xf numFmtId="0" fontId="87" fillId="0" borderId="0" xfId="0" applyFont="1" applyAlignment="1">
      <alignment horizontal="left" wrapText="1"/>
    </xf>
    <xf numFmtId="0" fontId="88" fillId="0" borderId="47" xfId="0" applyFont="1" applyBorder="1" applyAlignment="1">
      <alignment horizontal="left"/>
    </xf>
    <xf numFmtId="0" fontId="76" fillId="0" borderId="47" xfId="0" applyFont="1" applyBorder="1" applyAlignment="1">
      <alignment horizontal="left"/>
    </xf>
    <xf numFmtId="0" fontId="76" fillId="23" borderId="16" xfId="0" applyFont="1" applyFill="1" applyBorder="1" applyAlignment="1">
      <alignment horizontal="left"/>
    </xf>
    <xf numFmtId="0" fontId="88" fillId="0" borderId="41" xfId="0" applyFont="1" applyBorder="1" applyAlignment="1">
      <alignment horizontal="left" wrapText="1"/>
    </xf>
    <xf numFmtId="0" fontId="110" fillId="0" borderId="0" xfId="0" applyFont="1"/>
    <xf numFmtId="0" fontId="100" fillId="23" borderId="16" xfId="0" applyFont="1" applyFill="1" applyBorder="1" applyAlignment="1">
      <alignment horizontal="left"/>
    </xf>
    <xf numFmtId="0" fontId="100" fillId="23" borderId="16" xfId="0" applyFont="1" applyFill="1" applyBorder="1" applyAlignment="1">
      <alignment horizontal="left" wrapText="1"/>
    </xf>
    <xf numFmtId="0" fontId="111" fillId="23" borderId="16" xfId="0" applyFont="1" applyFill="1" applyBorder="1" applyAlignment="1">
      <alignment horizontal="left"/>
    </xf>
    <xf numFmtId="0" fontId="99" fillId="23" borderId="0" xfId="0" applyFont="1" applyFill="1" applyAlignment="1">
      <alignment horizontal="left"/>
    </xf>
    <xf numFmtId="0" fontId="85" fillId="23" borderId="0" xfId="0" applyFont="1" applyFill="1" applyAlignment="1">
      <alignment horizontal="left"/>
    </xf>
    <xf numFmtId="0" fontId="99" fillId="23" borderId="0" xfId="0" applyFont="1" applyFill="1" applyAlignment="1">
      <alignment horizontal="left" wrapText="1"/>
    </xf>
    <xf numFmtId="0" fontId="17" fillId="23" borderId="0" xfId="0" applyFont="1" applyFill="1"/>
    <xf numFmtId="0" fontId="100" fillId="23" borderId="0" xfId="0" applyFont="1" applyFill="1" applyAlignment="1">
      <alignment horizontal="left" wrapText="1"/>
    </xf>
    <xf numFmtId="0" fontId="99" fillId="23" borderId="16" xfId="0" applyFont="1" applyFill="1" applyBorder="1" applyAlignment="1">
      <alignment horizontal="left" wrapText="1"/>
    </xf>
    <xf numFmtId="0" fontId="42" fillId="0" borderId="0" xfId="0" applyFont="1"/>
    <xf numFmtId="0" fontId="95" fillId="33" borderId="16" xfId="0" applyFont="1" applyFill="1" applyBorder="1" applyAlignment="1">
      <alignment horizontal="left"/>
    </xf>
    <xf numFmtId="0" fontId="95" fillId="33" borderId="0" xfId="0" applyFont="1" applyFill="1" applyAlignment="1">
      <alignment horizontal="left" wrapText="1"/>
    </xf>
    <xf numFmtId="0" fontId="95" fillId="33" borderId="0" xfId="0" applyFont="1" applyFill="1" applyAlignment="1">
      <alignment horizontal="left"/>
    </xf>
    <xf numFmtId="0" fontId="88" fillId="33" borderId="16" xfId="0" applyFont="1" applyFill="1" applyBorder="1" applyAlignment="1">
      <alignment horizontal="left" wrapText="1"/>
    </xf>
    <xf numFmtId="0" fontId="88" fillId="33" borderId="0" xfId="0" applyFont="1" applyFill="1" applyAlignment="1">
      <alignment horizontal="left" wrapText="1"/>
    </xf>
    <xf numFmtId="0" fontId="88" fillId="33" borderId="16" xfId="0" applyFont="1" applyFill="1" applyBorder="1" applyAlignment="1">
      <alignment horizontal="left"/>
    </xf>
    <xf numFmtId="0" fontId="48" fillId="33" borderId="0" xfId="0" applyFont="1" applyFill="1" applyAlignment="1">
      <alignment horizontal="left"/>
    </xf>
    <xf numFmtId="0" fontId="76" fillId="33" borderId="16" xfId="0" applyFont="1" applyFill="1" applyBorder="1" applyAlignment="1">
      <alignment horizontal="left"/>
    </xf>
    <xf numFmtId="0" fontId="88" fillId="23" borderId="34" xfId="0" applyFont="1" applyFill="1" applyBorder="1" applyAlignment="1">
      <alignment horizontal="left" wrapText="1"/>
    </xf>
    <xf numFmtId="0" fontId="76" fillId="23" borderId="0" xfId="0" applyFont="1" applyFill="1" applyAlignment="1">
      <alignment horizontal="left"/>
    </xf>
    <xf numFmtId="0" fontId="102" fillId="33" borderId="0" xfId="0" applyFont="1" applyFill="1" applyAlignment="1">
      <alignment horizontal="left"/>
    </xf>
    <xf numFmtId="0" fontId="88" fillId="33" borderId="0" xfId="0" applyFont="1" applyFill="1" applyAlignment="1">
      <alignment horizontal="left"/>
    </xf>
    <xf numFmtId="0" fontId="95" fillId="33" borderId="16" xfId="0" applyFont="1" applyFill="1" applyBorder="1" applyAlignment="1">
      <alignment horizontal="left" wrapText="1"/>
    </xf>
    <xf numFmtId="0" fontId="76" fillId="12" borderId="16" xfId="0" applyFont="1" applyFill="1" applyBorder="1" applyAlignment="1">
      <alignment horizontal="left"/>
    </xf>
    <xf numFmtId="0" fontId="93" fillId="33" borderId="0" xfId="0" applyFont="1" applyFill="1" applyAlignment="1">
      <alignment horizontal="left"/>
    </xf>
    <xf numFmtId="0" fontId="76" fillId="33" borderId="0" xfId="0" applyFont="1" applyFill="1" applyAlignment="1">
      <alignment horizontal="left"/>
    </xf>
    <xf numFmtId="0" fontId="83" fillId="33" borderId="0" xfId="0" applyFont="1" applyFill="1" applyAlignment="1">
      <alignment horizontal="left"/>
    </xf>
    <xf numFmtId="0" fontId="100" fillId="33" borderId="0" xfId="0" applyFont="1" applyFill="1" applyAlignment="1">
      <alignment horizontal="left"/>
    </xf>
    <xf numFmtId="0" fontId="76" fillId="0" borderId="0" xfId="0" applyFont="1" applyAlignment="1">
      <alignment horizontal="center"/>
    </xf>
    <xf numFmtId="0" fontId="112" fillId="0" borderId="0" xfId="0" applyFont="1" applyAlignment="1">
      <alignment horizontal="center"/>
    </xf>
    <xf numFmtId="0" fontId="113" fillId="15" borderId="34" xfId="0" applyFont="1" applyFill="1" applyBorder="1" applyAlignment="1">
      <alignment horizontal="left"/>
    </xf>
    <xf numFmtId="0" fontId="107" fillId="0" borderId="0" xfId="0" applyFont="1" applyAlignment="1">
      <alignment horizontal="left"/>
    </xf>
    <xf numFmtId="0" fontId="84" fillId="0" borderId="0" xfId="0" applyFont="1" applyAlignment="1">
      <alignment horizontal="left"/>
    </xf>
    <xf numFmtId="0" fontId="56" fillId="0" borderId="0" xfId="1"/>
    <xf numFmtId="0" fontId="114" fillId="0" borderId="0" xfId="0" applyFont="1" applyAlignment="1">
      <alignment horizontal="left"/>
    </xf>
    <xf numFmtId="0" fontId="115" fillId="0" borderId="0" xfId="0" applyFont="1" applyAlignment="1">
      <alignment horizontal="left"/>
    </xf>
    <xf numFmtId="0" fontId="100" fillId="21" borderId="0" xfId="0" applyFont="1" applyFill="1" applyAlignment="1">
      <alignment horizontal="left"/>
    </xf>
    <xf numFmtId="0" fontId="100" fillId="27" borderId="0" xfId="0" applyFont="1" applyFill="1" applyAlignment="1">
      <alignment horizontal="left"/>
    </xf>
    <xf numFmtId="164" fontId="100" fillId="21" borderId="0" xfId="0" applyNumberFormat="1" applyFont="1" applyFill="1" applyAlignment="1">
      <alignment horizontal="left"/>
    </xf>
    <xf numFmtId="0" fontId="100" fillId="27" borderId="41" xfId="0" applyFont="1" applyFill="1" applyBorder="1" applyAlignment="1">
      <alignment horizontal="left"/>
    </xf>
    <xf numFmtId="0" fontId="100" fillId="27" borderId="43" xfId="0" applyFont="1" applyFill="1" applyBorder="1" applyAlignment="1">
      <alignment horizontal="left"/>
    </xf>
    <xf numFmtId="0" fontId="116" fillId="0" borderId="0" xfId="0" applyFont="1"/>
    <xf numFmtId="0" fontId="117" fillId="0" borderId="0" xfId="1" applyFont="1" applyAlignment="1">
      <alignment horizontal="left"/>
    </xf>
    <xf numFmtId="0" fontId="88" fillId="21" borderId="0" xfId="0" applyFont="1" applyFill="1" applyAlignment="1">
      <alignment horizontal="left"/>
    </xf>
    <xf numFmtId="0" fontId="88" fillId="27" borderId="0" xfId="0" applyFont="1" applyFill="1" applyAlignment="1">
      <alignment horizontal="left"/>
    </xf>
    <xf numFmtId="164" fontId="88" fillId="21" borderId="0" xfId="0" applyNumberFormat="1" applyFont="1" applyFill="1" applyAlignment="1">
      <alignment horizontal="left"/>
    </xf>
    <xf numFmtId="0" fontId="88" fillId="27" borderId="41" xfId="0" applyFont="1" applyFill="1" applyBorder="1" applyAlignment="1">
      <alignment horizontal="left"/>
    </xf>
    <xf numFmtId="0" fontId="88" fillId="27" borderId="43" xfId="0" applyFont="1" applyFill="1" applyBorder="1" applyAlignment="1">
      <alignment horizontal="left"/>
    </xf>
    <xf numFmtId="0" fontId="88" fillId="23" borderId="0" xfId="0" applyFont="1" applyFill="1" applyAlignment="1">
      <alignment horizontal="left"/>
    </xf>
    <xf numFmtId="0" fontId="88" fillId="12" borderId="0" xfId="0" applyFont="1" applyFill="1" applyAlignment="1">
      <alignment horizontal="left"/>
    </xf>
    <xf numFmtId="0" fontId="112" fillId="0" borderId="0" xfId="0" applyFont="1" applyAlignment="1">
      <alignment horizontal="left"/>
    </xf>
    <xf numFmtId="165" fontId="48" fillId="23" borderId="0" xfId="0" applyNumberFormat="1" applyFont="1" applyFill="1" applyAlignment="1">
      <alignment horizontal="left"/>
    </xf>
    <xf numFmtId="0" fontId="48" fillId="8" borderId="0" xfId="0" applyFont="1" applyFill="1" applyAlignment="1">
      <alignment horizontal="left"/>
    </xf>
    <xf numFmtId="167" fontId="88" fillId="18" borderId="34" xfId="0" applyNumberFormat="1" applyFont="1" applyFill="1" applyBorder="1" applyAlignment="1">
      <alignment horizontal="left" wrapText="1"/>
    </xf>
    <xf numFmtId="0" fontId="88" fillId="18" borderId="16" xfId="0" applyFont="1" applyFill="1" applyBorder="1" applyAlignment="1">
      <alignment horizontal="left"/>
    </xf>
    <xf numFmtId="0" fontId="88" fillId="18" borderId="16" xfId="0" applyFont="1" applyFill="1" applyBorder="1" applyAlignment="1">
      <alignment horizontal="left" wrapText="1"/>
    </xf>
    <xf numFmtId="0" fontId="88" fillId="18" borderId="35" xfId="0" applyFont="1" applyFill="1" applyBorder="1" applyAlignment="1">
      <alignment horizontal="left" wrapText="1"/>
    </xf>
    <xf numFmtId="0" fontId="88" fillId="18" borderId="0" xfId="0" applyFont="1" applyFill="1" applyAlignment="1">
      <alignment horizontal="left" wrapText="1"/>
    </xf>
    <xf numFmtId="165" fontId="48" fillId="18" borderId="0" xfId="0" applyNumberFormat="1" applyFont="1" applyFill="1" applyAlignment="1">
      <alignment horizontal="left"/>
    </xf>
    <xf numFmtId="0" fontId="48" fillId="18" borderId="0" xfId="0" applyFont="1" applyFill="1" applyAlignment="1">
      <alignment horizontal="left"/>
    </xf>
    <xf numFmtId="0" fontId="77" fillId="18" borderId="0" xfId="0" applyFont="1" applyFill="1" applyAlignment="1">
      <alignment horizontal="left"/>
    </xf>
    <xf numFmtId="167" fontId="88" fillId="23" borderId="34" xfId="0" applyNumberFormat="1" applyFont="1" applyFill="1" applyBorder="1" applyAlignment="1">
      <alignment horizontal="left" wrapText="1"/>
    </xf>
    <xf numFmtId="164" fontId="88" fillId="23" borderId="16" xfId="0" applyNumberFormat="1" applyFont="1" applyFill="1" applyBorder="1" applyAlignment="1">
      <alignment horizontal="left" wrapText="1"/>
    </xf>
    <xf numFmtId="0" fontId="88" fillId="23" borderId="35" xfId="0" applyFont="1" applyFill="1" applyBorder="1" applyAlignment="1">
      <alignment horizontal="left" wrapText="1"/>
    </xf>
    <xf numFmtId="0" fontId="0" fillId="41" borderId="0" xfId="0" applyFill="1"/>
    <xf numFmtId="0" fontId="0" fillId="42" borderId="0" xfId="0" applyFill="1"/>
    <xf numFmtId="0" fontId="0" fillId="43" borderId="0" xfId="0" applyFill="1"/>
    <xf numFmtId="167" fontId="88" fillId="30" borderId="34" xfId="0" applyNumberFormat="1" applyFont="1" applyFill="1" applyBorder="1" applyAlignment="1">
      <alignment horizontal="left" wrapText="1"/>
    </xf>
    <xf numFmtId="0" fontId="88" fillId="30" borderId="34" xfId="0" applyFont="1" applyFill="1" applyBorder="1" applyAlignment="1">
      <alignment horizontal="left" wrapText="1"/>
    </xf>
    <xf numFmtId="0" fontId="88" fillId="30" borderId="16" xfId="0" applyFont="1" applyFill="1" applyBorder="1" applyAlignment="1">
      <alignment horizontal="left"/>
    </xf>
    <xf numFmtId="0" fontId="88" fillId="30" borderId="16" xfId="0" applyFont="1" applyFill="1" applyBorder="1" applyAlignment="1">
      <alignment horizontal="left" wrapText="1"/>
    </xf>
    <xf numFmtId="164" fontId="88" fillId="30" borderId="16" xfId="0" applyNumberFormat="1" applyFont="1" applyFill="1" applyBorder="1" applyAlignment="1">
      <alignment horizontal="left" wrapText="1"/>
    </xf>
    <xf numFmtId="0" fontId="88" fillId="30" borderId="35" xfId="0" applyFont="1" applyFill="1" applyBorder="1" applyAlignment="1">
      <alignment horizontal="left" wrapText="1"/>
    </xf>
    <xf numFmtId="0" fontId="88" fillId="30" borderId="0" xfId="0" applyFont="1" applyFill="1" applyAlignment="1">
      <alignment horizontal="left" wrapText="1"/>
    </xf>
    <xf numFmtId="0" fontId="88" fillId="18" borderId="34" xfId="0" applyFont="1" applyFill="1" applyBorder="1" applyAlignment="1">
      <alignment horizontal="left" wrapText="1"/>
    </xf>
    <xf numFmtId="164" fontId="88" fillId="18" borderId="16" xfId="0" applyNumberFormat="1" applyFont="1" applyFill="1" applyBorder="1" applyAlignment="1">
      <alignment horizontal="left" wrapText="1"/>
    </xf>
    <xf numFmtId="0" fontId="48" fillId="23" borderId="0" xfId="0" applyFont="1" applyFill="1" applyAlignment="1">
      <alignment horizontal="left" wrapText="1"/>
    </xf>
    <xf numFmtId="165" fontId="85" fillId="23" borderId="0" xfId="0" applyNumberFormat="1" applyFont="1" applyFill="1" applyAlignment="1">
      <alignment horizontal="left"/>
    </xf>
    <xf numFmtId="0" fontId="101" fillId="21" borderId="16" xfId="0" applyFont="1" applyFill="1" applyBorder="1" applyAlignment="1">
      <alignment horizontal="center" wrapText="1"/>
    </xf>
    <xf numFmtId="0" fontId="88" fillId="23" borderId="17" xfId="0" applyFont="1" applyFill="1" applyBorder="1" applyAlignment="1">
      <alignment horizontal="left" wrapText="1"/>
    </xf>
    <xf numFmtId="164" fontId="88" fillId="23" borderId="0" xfId="0" applyNumberFormat="1" applyFont="1" applyFill="1" applyAlignment="1">
      <alignment horizontal="left" wrapText="1"/>
    </xf>
    <xf numFmtId="0" fontId="118" fillId="0" borderId="0" xfId="0" applyFont="1" applyAlignment="1">
      <alignment horizontal="left"/>
    </xf>
    <xf numFmtId="0" fontId="75" fillId="23" borderId="0" xfId="0" applyFont="1" applyFill="1" applyAlignment="1">
      <alignment horizontal="left"/>
    </xf>
    <xf numFmtId="0" fontId="25" fillId="21" borderId="0" xfId="0" applyFont="1" applyFill="1" applyAlignment="1">
      <alignment horizontal="left"/>
    </xf>
    <xf numFmtId="0" fontId="0" fillId="19" borderId="0" xfId="0" applyFill="1" applyAlignment="1">
      <alignment horizontal="left"/>
    </xf>
    <xf numFmtId="165" fontId="76" fillId="24" borderId="34" xfId="0" applyNumberFormat="1" applyFont="1" applyFill="1" applyBorder="1" applyAlignment="1">
      <alignment horizontal="left"/>
    </xf>
    <xf numFmtId="165" fontId="76" fillId="24" borderId="16" xfId="0" applyNumberFormat="1" applyFont="1" applyFill="1" applyBorder="1" applyAlignment="1">
      <alignment horizontal="left"/>
    </xf>
    <xf numFmtId="0" fontId="75" fillId="24" borderId="16" xfId="0" applyFont="1" applyFill="1" applyBorder="1" applyAlignment="1">
      <alignment horizontal="left"/>
    </xf>
    <xf numFmtId="0" fontId="76" fillId="24" borderId="35" xfId="0" applyFont="1" applyFill="1" applyBorder="1" applyAlignment="1">
      <alignment horizontal="left"/>
    </xf>
    <xf numFmtId="165" fontId="76" fillId="0" borderId="34" xfId="0" applyNumberFormat="1" applyFont="1" applyBorder="1" applyAlignment="1">
      <alignment horizontal="left"/>
    </xf>
    <xf numFmtId="165" fontId="76" fillId="0" borderId="16" xfId="0" applyNumberFormat="1" applyFont="1" applyBorder="1" applyAlignment="1">
      <alignment horizontal="left"/>
    </xf>
    <xf numFmtId="0" fontId="76" fillId="0" borderId="16" xfId="0" applyFont="1" applyBorder="1" applyAlignment="1">
      <alignment horizontal="left" wrapText="1"/>
    </xf>
    <xf numFmtId="0" fontId="76" fillId="0" borderId="35" xfId="0" applyFont="1" applyBorder="1" applyAlignment="1">
      <alignment horizontal="left"/>
    </xf>
    <xf numFmtId="165" fontId="48" fillId="8" borderId="0" xfId="0" applyNumberFormat="1" applyFont="1" applyFill="1" applyAlignment="1">
      <alignment horizontal="left"/>
    </xf>
    <xf numFmtId="0" fontId="77" fillId="8" borderId="0" xfId="0" applyFont="1" applyFill="1" applyAlignment="1">
      <alignment horizontal="left"/>
    </xf>
    <xf numFmtId="165" fontId="76" fillId="18" borderId="0" xfId="0" applyNumberFormat="1" applyFont="1" applyFill="1" applyAlignment="1">
      <alignment horizontal="left"/>
    </xf>
    <xf numFmtId="0" fontId="48" fillId="18" borderId="0" xfId="0" applyFont="1" applyFill="1" applyAlignment="1">
      <alignment horizontal="left" wrapText="1"/>
    </xf>
    <xf numFmtId="0" fontId="107" fillId="21" borderId="0" xfId="0" applyFont="1" applyFill="1"/>
    <xf numFmtId="0" fontId="48" fillId="21" borderId="0" xfId="0" applyFont="1" applyFill="1" applyAlignment="1">
      <alignment horizontal="left"/>
    </xf>
    <xf numFmtId="0" fontId="76" fillId="21" borderId="0" xfId="0" applyFont="1" applyFill="1" applyAlignment="1">
      <alignment horizontal="left"/>
    </xf>
    <xf numFmtId="0" fontId="76" fillId="21" borderId="0" xfId="0" applyFont="1" applyFill="1" applyAlignment="1">
      <alignment horizontal="center"/>
    </xf>
    <xf numFmtId="0" fontId="112" fillId="21" borderId="0" xfId="0" applyFont="1" applyFill="1" applyAlignment="1">
      <alignment horizontal="center"/>
    </xf>
    <xf numFmtId="0" fontId="40" fillId="21" borderId="0" xfId="0" applyFont="1" applyFill="1"/>
    <xf numFmtId="0" fontId="83" fillId="21" borderId="0" xfId="0" applyFont="1" applyFill="1"/>
    <xf numFmtId="0" fontId="35" fillId="21" borderId="0" xfId="0" applyFont="1" applyFill="1"/>
    <xf numFmtId="0" fontId="83" fillId="0" borderId="0" xfId="0" applyFont="1"/>
    <xf numFmtId="0" fontId="48" fillId="16" borderId="0" xfId="0" applyFont="1" applyFill="1" applyAlignment="1">
      <alignment horizontal="left"/>
    </xf>
    <xf numFmtId="0" fontId="40" fillId="16" borderId="0" xfId="0" applyFont="1" applyFill="1"/>
    <xf numFmtId="0" fontId="76" fillId="16" borderId="0" xfId="0" applyFont="1" applyFill="1" applyAlignment="1">
      <alignment horizontal="left"/>
    </xf>
    <xf numFmtId="0" fontId="111" fillId="0" borderId="0" xfId="0" applyFont="1" applyAlignment="1">
      <alignment horizontal="left"/>
    </xf>
    <xf numFmtId="0" fontId="76" fillId="12" borderId="0" xfId="0" applyFont="1" applyFill="1" applyAlignment="1">
      <alignment horizontal="left"/>
    </xf>
    <xf numFmtId="0" fontId="120" fillId="0" borderId="0" xfId="0" applyFont="1" applyAlignment="1">
      <alignment horizontal="left"/>
    </xf>
    <xf numFmtId="0" fontId="121" fillId="0" borderId="0" xfId="0" applyFont="1" applyAlignment="1">
      <alignment horizontal="left"/>
    </xf>
    <xf numFmtId="0" fontId="122" fillId="0" borderId="16" xfId="0" applyFont="1" applyBorder="1" applyAlignment="1">
      <alignment horizontal="left" wrapText="1"/>
    </xf>
    <xf numFmtId="0" fontId="122" fillId="0" borderId="35" xfId="0" applyFont="1" applyBorder="1" applyAlignment="1">
      <alignment horizontal="left" wrapText="1"/>
    </xf>
    <xf numFmtId="0" fontId="122" fillId="0" borderId="0" xfId="0" applyFont="1" applyAlignment="1">
      <alignment horizontal="left" wrapText="1"/>
    </xf>
    <xf numFmtId="167" fontId="122" fillId="0" borderId="34" xfId="0" applyNumberFormat="1" applyFont="1" applyBorder="1" applyAlignment="1">
      <alignment horizontal="left" wrapText="1"/>
    </xf>
    <xf numFmtId="0" fontId="121" fillId="16" borderId="0" xfId="0" applyFont="1" applyFill="1" applyAlignment="1">
      <alignment horizontal="left"/>
    </xf>
    <xf numFmtId="0" fontId="123" fillId="16" borderId="0" xfId="0" applyFont="1" applyFill="1"/>
    <xf numFmtId="0" fontId="124" fillId="21" borderId="16" xfId="0" applyFont="1" applyFill="1" applyBorder="1" applyAlignment="1">
      <alignment horizontal="left" wrapText="1"/>
    </xf>
    <xf numFmtId="0" fontId="125" fillId="0" borderId="0" xfId="0" applyFont="1"/>
    <xf numFmtId="0" fontId="122" fillId="0" borderId="16" xfId="0" applyFont="1" applyBorder="1" applyAlignment="1">
      <alignment horizontal="left"/>
    </xf>
    <xf numFmtId="0" fontId="100" fillId="21" borderId="56" xfId="0" applyFont="1" applyFill="1" applyBorder="1" applyAlignment="1">
      <alignment horizontal="left" wrapText="1"/>
    </xf>
    <xf numFmtId="0" fontId="100" fillId="29" borderId="57" xfId="0" applyFont="1" applyFill="1" applyBorder="1" applyAlignment="1">
      <alignment horizontal="left" wrapText="1"/>
    </xf>
    <xf numFmtId="164" fontId="88" fillId="15" borderId="57" xfId="0" applyNumberFormat="1" applyFont="1" applyFill="1" applyBorder="1" applyAlignment="1">
      <alignment horizontal="left" wrapText="1"/>
    </xf>
    <xf numFmtId="0" fontId="88" fillId="15" borderId="57" xfId="0" applyFont="1" applyFill="1" applyBorder="1" applyAlignment="1">
      <alignment horizontal="left" wrapText="1"/>
    </xf>
    <xf numFmtId="0" fontId="88" fillId="12" borderId="58" xfId="0" applyFont="1" applyFill="1" applyBorder="1" applyAlignment="1">
      <alignment horizontal="left" wrapText="1"/>
    </xf>
    <xf numFmtId="164" fontId="101" fillId="12" borderId="57" xfId="0" applyNumberFormat="1" applyFont="1" applyFill="1" applyBorder="1" applyAlignment="1">
      <alignment horizontal="left" vertical="center" wrapText="1"/>
    </xf>
    <xf numFmtId="0" fontId="76" fillId="0" borderId="10" xfId="0" applyFont="1" applyBorder="1" applyAlignment="1">
      <alignment horizontal="left"/>
    </xf>
    <xf numFmtId="0" fontId="88" fillId="0" borderId="10" xfId="0" applyFont="1" applyBorder="1" applyAlignment="1">
      <alignment horizontal="left" wrapText="1"/>
    </xf>
    <xf numFmtId="0" fontId="88" fillId="0" borderId="44" xfId="0" applyFont="1" applyBorder="1" applyAlignment="1">
      <alignment horizontal="left" wrapText="1"/>
    </xf>
    <xf numFmtId="0" fontId="88" fillId="0" borderId="46" xfId="0" applyFont="1" applyBorder="1" applyAlignment="1">
      <alignment horizontal="left" wrapText="1"/>
    </xf>
    <xf numFmtId="0" fontId="88" fillId="0" borderId="48" xfId="0" applyFont="1" applyBorder="1" applyAlignment="1">
      <alignment horizontal="left" wrapText="1"/>
    </xf>
    <xf numFmtId="0" fontId="108" fillId="15" borderId="17" xfId="0" applyFont="1" applyFill="1" applyBorder="1" applyAlignment="1">
      <alignment horizontal="left" wrapText="1"/>
    </xf>
    <xf numFmtId="0" fontId="108" fillId="12" borderId="59" xfId="0" applyFont="1" applyFill="1" applyBorder="1" applyAlignment="1">
      <alignment horizontal="left" wrapText="1"/>
    </xf>
    <xf numFmtId="0" fontId="100" fillId="21" borderId="40" xfId="0" applyFont="1" applyFill="1" applyBorder="1" applyAlignment="1">
      <alignment horizontal="left" wrapText="1"/>
    </xf>
    <xf numFmtId="164" fontId="101" fillId="12" borderId="41" xfId="0" applyNumberFormat="1" applyFont="1" applyFill="1" applyBorder="1" applyAlignment="1">
      <alignment horizontal="left" vertical="center" wrapText="1"/>
    </xf>
    <xf numFmtId="0" fontId="88" fillId="12" borderId="60" xfId="0" applyFont="1" applyFill="1" applyBorder="1" applyAlignment="1">
      <alignment horizontal="left" wrapText="1"/>
    </xf>
    <xf numFmtId="0" fontId="122" fillId="0" borderId="10" xfId="0" applyFont="1" applyBorder="1" applyAlignment="1">
      <alignment horizontal="left" wrapText="1"/>
    </xf>
    <xf numFmtId="0" fontId="122" fillId="0" borderId="44" xfId="0" applyFont="1" applyBorder="1" applyAlignment="1">
      <alignment horizontal="left" wrapText="1"/>
    </xf>
    <xf numFmtId="0" fontId="122" fillId="0" borderId="46" xfId="0" applyFont="1" applyBorder="1" applyAlignment="1">
      <alignment horizontal="left" wrapText="1"/>
    </xf>
    <xf numFmtId="0" fontId="100" fillId="21" borderId="40" xfId="0" applyFont="1" applyFill="1" applyBorder="1" applyAlignment="1">
      <alignment horizontal="left" vertical="center" wrapText="1"/>
    </xf>
    <xf numFmtId="0" fontId="100" fillId="12" borderId="41" xfId="0" applyFont="1" applyFill="1" applyBorder="1" applyAlignment="1">
      <alignment horizontal="left" vertical="center" wrapText="1"/>
    </xf>
    <xf numFmtId="164" fontId="88" fillId="15" borderId="41" xfId="0" applyNumberFormat="1" applyFont="1" applyFill="1" applyBorder="1" applyAlignment="1">
      <alignment horizontal="left" vertical="center" wrapText="1"/>
    </xf>
    <xf numFmtId="0" fontId="88" fillId="15" borderId="41" xfId="0" applyFont="1" applyFill="1" applyBorder="1" applyAlignment="1">
      <alignment horizontal="left" vertical="center" wrapText="1"/>
    </xf>
    <xf numFmtId="0" fontId="88" fillId="12" borderId="60" xfId="0" applyFont="1" applyFill="1" applyBorder="1" applyAlignment="1">
      <alignment horizontal="left" vertical="center" wrapText="1"/>
    </xf>
    <xf numFmtId="0" fontId="119" fillId="0" borderId="0" xfId="0" applyFont="1"/>
    <xf numFmtId="0" fontId="88" fillId="16" borderId="44" xfId="0" applyFont="1" applyFill="1" applyBorder="1" applyAlignment="1">
      <alignment horizontal="left" wrapText="1"/>
    </xf>
    <xf numFmtId="0" fontId="124" fillId="0" borderId="0" xfId="0" applyFont="1" applyAlignment="1">
      <alignment horizontal="left" wrapText="1"/>
    </xf>
    <xf numFmtId="0" fontId="88" fillId="10" borderId="0" xfId="0" applyFont="1" applyFill="1" applyAlignment="1">
      <alignment horizontal="left"/>
    </xf>
    <xf numFmtId="165" fontId="48" fillId="44" borderId="0" xfId="0" applyNumberFormat="1" applyFont="1" applyFill="1" applyAlignment="1">
      <alignment horizontal="left"/>
    </xf>
    <xf numFmtId="0" fontId="88" fillId="8" borderId="0" xfId="0" applyFont="1" applyFill="1" applyAlignment="1">
      <alignment horizontal="left"/>
    </xf>
    <xf numFmtId="165" fontId="48" fillId="45" borderId="0" xfId="0" applyNumberFormat="1" applyFont="1" applyFill="1" applyAlignment="1">
      <alignment horizontal="left"/>
    </xf>
    <xf numFmtId="165" fontId="76" fillId="44" borderId="16" xfId="0" applyNumberFormat="1" applyFont="1" applyFill="1" applyBorder="1" applyAlignment="1">
      <alignment horizontal="left"/>
    </xf>
    <xf numFmtId="0" fontId="126" fillId="0" borderId="0" xfId="0" applyFont="1" applyAlignment="1">
      <alignment horizontal="left"/>
    </xf>
    <xf numFmtId="0" fontId="76" fillId="0" borderId="0" xfId="0" applyFont="1"/>
    <xf numFmtId="0" fontId="128" fillId="0" borderId="0" xfId="0" applyFont="1"/>
    <xf numFmtId="165" fontId="48" fillId="9" borderId="0" xfId="0" applyNumberFormat="1" applyFont="1" applyFill="1" applyAlignment="1">
      <alignment horizontal="left"/>
    </xf>
    <xf numFmtId="0" fontId="76" fillId="18" borderId="0" xfId="0" applyFont="1" applyFill="1"/>
    <xf numFmtId="0" fontId="129" fillId="0" borderId="0" xfId="0" applyFont="1"/>
    <xf numFmtId="0" fontId="109" fillId="10" borderId="0" xfId="0" applyFont="1" applyFill="1" applyAlignment="1">
      <alignment horizontal="left"/>
    </xf>
    <xf numFmtId="0" fontId="109" fillId="0" borderId="0" xfId="0" applyFont="1" applyAlignment="1">
      <alignment horizontal="left"/>
    </xf>
    <xf numFmtId="0" fontId="88" fillId="46" borderId="0" xfId="0" applyFont="1" applyFill="1" applyAlignment="1">
      <alignment horizontal="left"/>
    </xf>
    <xf numFmtId="0" fontId="88" fillId="30" borderId="0" xfId="0" applyFont="1" applyFill="1" applyAlignment="1">
      <alignment horizontal="left"/>
    </xf>
    <xf numFmtId="0" fontId="109" fillId="16" borderId="0" xfId="0" applyFont="1" applyFill="1" applyAlignment="1">
      <alignment horizontal="left"/>
    </xf>
    <xf numFmtId="0" fontId="76" fillId="18" borderId="0" xfId="0" applyFont="1" applyFill="1" applyAlignment="1">
      <alignment horizontal="left"/>
    </xf>
    <xf numFmtId="0" fontId="88" fillId="18" borderId="0" xfId="0" applyFont="1" applyFill="1" applyAlignment="1">
      <alignment horizontal="left"/>
    </xf>
    <xf numFmtId="0" fontId="87" fillId="10" borderId="0" xfId="0" applyFont="1" applyFill="1" applyAlignment="1">
      <alignment horizontal="left"/>
    </xf>
    <xf numFmtId="0" fontId="87" fillId="0" borderId="0" xfId="0" applyFont="1" applyAlignment="1">
      <alignment horizontal="left"/>
    </xf>
    <xf numFmtId="0" fontId="87" fillId="18" borderId="0" xfId="0" applyFont="1" applyFill="1" applyAlignment="1">
      <alignment horizontal="left"/>
    </xf>
    <xf numFmtId="0" fontId="109" fillId="30" borderId="0" xfId="0" applyFont="1" applyFill="1" applyAlignment="1">
      <alignment horizontal="left"/>
    </xf>
    <xf numFmtId="0" fontId="109" fillId="18" borderId="0" xfId="0" applyFont="1" applyFill="1" applyAlignment="1">
      <alignment horizontal="left"/>
    </xf>
    <xf numFmtId="0" fontId="76" fillId="22" borderId="0" xfId="0" applyFont="1" applyFill="1" applyAlignment="1">
      <alignment horizontal="left"/>
    </xf>
    <xf numFmtId="0" fontId="76" fillId="16" borderId="16" xfId="0" applyFont="1" applyFill="1" applyBorder="1" applyAlignment="1">
      <alignment horizontal="left"/>
    </xf>
    <xf numFmtId="0" fontId="40" fillId="16" borderId="16" xfId="0" applyFont="1" applyFill="1" applyBorder="1" applyAlignment="1">
      <alignment horizontal="left"/>
    </xf>
    <xf numFmtId="0" fontId="75" fillId="16" borderId="16" xfId="0" applyFont="1" applyFill="1" applyBorder="1" applyAlignment="1">
      <alignment horizontal="left"/>
    </xf>
    <xf numFmtId="0" fontId="109" fillId="21" borderId="16" xfId="0" applyFont="1" applyFill="1" applyBorder="1" applyAlignment="1">
      <alignment horizontal="left"/>
    </xf>
    <xf numFmtId="0" fontId="109" fillId="0" borderId="16" xfId="0" applyFont="1" applyBorder="1" applyAlignment="1">
      <alignment horizontal="left"/>
    </xf>
    <xf numFmtId="0" fontId="40" fillId="0" borderId="16" xfId="0" applyFont="1" applyBorder="1"/>
    <xf numFmtId="0" fontId="88" fillId="0" borderId="0" xfId="1" applyFont="1" applyFill="1" applyBorder="1" applyAlignment="1">
      <alignment horizontal="left"/>
    </xf>
    <xf numFmtId="0" fontId="88" fillId="0" borderId="0" xfId="0" applyFont="1"/>
    <xf numFmtId="0" fontId="124" fillId="21" borderId="36" xfId="0" applyFont="1" applyFill="1" applyBorder="1" applyAlignment="1">
      <alignment horizontal="left"/>
    </xf>
    <xf numFmtId="0" fontId="100" fillId="21" borderId="17" xfId="0" applyFont="1" applyFill="1" applyBorder="1" applyAlignment="1">
      <alignment horizontal="left" wrapText="1"/>
    </xf>
    <xf numFmtId="164" fontId="100" fillId="21" borderId="17" xfId="0" applyNumberFormat="1" applyFont="1" applyFill="1" applyBorder="1" applyAlignment="1">
      <alignment horizontal="left" wrapText="1"/>
    </xf>
    <xf numFmtId="0" fontId="130" fillId="0" borderId="0" xfId="0" applyFont="1" applyAlignment="1">
      <alignment horizontal="left"/>
    </xf>
    <xf numFmtId="0" fontId="132" fillId="0" borderId="0" xfId="0" applyFont="1"/>
    <xf numFmtId="0" fontId="88" fillId="0" borderId="61" xfId="0" applyFont="1" applyBorder="1" applyAlignment="1">
      <alignment horizontal="left"/>
    </xf>
    <xf numFmtId="0" fontId="88" fillId="38" borderId="0" xfId="0" applyFont="1" applyFill="1" applyAlignment="1">
      <alignment horizontal="left"/>
    </xf>
    <xf numFmtId="0" fontId="117" fillId="16" borderId="0" xfId="1" applyFont="1" applyFill="1" applyBorder="1" applyAlignment="1">
      <alignment horizontal="left"/>
    </xf>
    <xf numFmtId="0" fontId="88" fillId="38" borderId="0" xfId="0" applyFont="1" applyFill="1" applyAlignment="1">
      <alignment wrapText="1"/>
    </xf>
    <xf numFmtId="0" fontId="83" fillId="0" borderId="10" xfId="0" applyFont="1" applyBorder="1"/>
    <xf numFmtId="0" fontId="88" fillId="30" borderId="0" xfId="0" applyFont="1" applyFill="1"/>
    <xf numFmtId="0" fontId="88" fillId="16" borderId="0" xfId="0" applyFont="1" applyFill="1" applyAlignment="1">
      <alignment horizontal="left"/>
    </xf>
    <xf numFmtId="0" fontId="88" fillId="16" borderId="0" xfId="0" applyFont="1" applyFill="1" applyAlignment="1">
      <alignment horizontal="center"/>
    </xf>
    <xf numFmtId="0" fontId="88" fillId="16" borderId="0" xfId="0" applyFont="1" applyFill="1" applyAlignment="1">
      <alignment horizontal="left" wrapText="1"/>
    </xf>
    <xf numFmtId="0" fontId="131" fillId="16" borderId="0" xfId="0" applyFont="1" applyFill="1" applyAlignment="1">
      <alignment horizontal="center"/>
    </xf>
    <xf numFmtId="0" fontId="109" fillId="16" borderId="0" xfId="0" applyFont="1" applyFill="1"/>
    <xf numFmtId="0" fontId="109" fillId="10" borderId="0" xfId="0" applyFont="1" applyFill="1"/>
    <xf numFmtId="0" fontId="88" fillId="10" borderId="0" xfId="0" applyFont="1" applyFill="1" applyAlignment="1">
      <alignment horizontal="center"/>
    </xf>
    <xf numFmtId="0" fontId="88" fillId="0" borderId="0" xfId="0" applyFont="1" applyAlignment="1">
      <alignment horizontal="center"/>
    </xf>
    <xf numFmtId="0" fontId="109" fillId="47" borderId="0" xfId="0" applyFont="1" applyFill="1" applyAlignment="1">
      <alignment horizontal="left"/>
    </xf>
    <xf numFmtId="0" fontId="109" fillId="47" borderId="0" xfId="0" applyFont="1" applyFill="1" applyAlignment="1">
      <alignment horizontal="center"/>
    </xf>
    <xf numFmtId="0" fontId="100" fillId="0" borderId="0" xfId="0" applyFont="1" applyAlignment="1">
      <alignment horizontal="left" wrapText="1"/>
    </xf>
    <xf numFmtId="0" fontId="48" fillId="0" borderId="0" xfId="0" applyFont="1" applyAlignment="1">
      <alignment horizontal="center" vertical="top"/>
    </xf>
    <xf numFmtId="0" fontId="100" fillId="21" borderId="57" xfId="0" applyFont="1" applyFill="1" applyBorder="1" applyAlignment="1">
      <alignment horizontal="left" wrapText="1"/>
    </xf>
    <xf numFmtId="0" fontId="124" fillId="21" borderId="17" xfId="0" applyFont="1" applyFill="1" applyBorder="1" applyAlignment="1">
      <alignment horizontal="left"/>
    </xf>
    <xf numFmtId="0" fontId="76" fillId="28" borderId="0" xfId="0" applyFont="1" applyFill="1" applyAlignment="1">
      <alignment wrapText="1"/>
    </xf>
    <xf numFmtId="0" fontId="17" fillId="21" borderId="11" xfId="0" applyFont="1" applyFill="1" applyBorder="1" applyAlignment="1">
      <alignment horizontal="left"/>
    </xf>
    <xf numFmtId="0" fontId="17" fillId="21" borderId="62" xfId="0" applyFont="1" applyFill="1" applyBorder="1" applyAlignment="1">
      <alignment horizontal="left"/>
    </xf>
    <xf numFmtId="0" fontId="0" fillId="0" borderId="45" xfId="0" applyBorder="1" applyAlignment="1">
      <alignment horizontal="left"/>
    </xf>
    <xf numFmtId="0" fontId="0" fillId="0" borderId="5" xfId="0" applyBorder="1" applyAlignment="1">
      <alignment horizontal="left"/>
    </xf>
    <xf numFmtId="0" fontId="100" fillId="21" borderId="57" xfId="0" applyFont="1" applyFill="1" applyBorder="1" applyAlignment="1">
      <alignment horizontal="left" vertical="center" wrapText="1"/>
    </xf>
    <xf numFmtId="0" fontId="100" fillId="12" borderId="57" xfId="0" applyFont="1" applyFill="1" applyBorder="1" applyAlignment="1">
      <alignment horizontal="left" vertical="center" wrapText="1"/>
    </xf>
    <xf numFmtId="164" fontId="88" fillId="15" borderId="57" xfId="0" applyNumberFormat="1" applyFont="1" applyFill="1" applyBorder="1" applyAlignment="1">
      <alignment horizontal="left" vertical="center" wrapText="1"/>
    </xf>
    <xf numFmtId="0" fontId="88" fillId="15" borderId="57" xfId="0" applyFont="1" applyFill="1" applyBorder="1" applyAlignment="1">
      <alignment horizontal="left" vertical="center" wrapText="1"/>
    </xf>
    <xf numFmtId="0" fontId="88" fillId="12" borderId="58" xfId="0" applyFont="1" applyFill="1" applyBorder="1" applyAlignment="1">
      <alignment horizontal="left" vertical="center" wrapText="1"/>
    </xf>
    <xf numFmtId="0" fontId="17" fillId="21" borderId="63" xfId="0" applyFont="1" applyFill="1" applyBorder="1" applyAlignment="1">
      <alignment horizontal="left"/>
    </xf>
    <xf numFmtId="0" fontId="17" fillId="21" borderId="8" xfId="0" applyFont="1" applyFill="1" applyBorder="1" applyAlignment="1">
      <alignment horizontal="left"/>
    </xf>
    <xf numFmtId="0" fontId="17" fillId="21" borderId="45" xfId="0" applyFont="1" applyFill="1" applyBorder="1" applyAlignment="1">
      <alignment horizontal="left"/>
    </xf>
    <xf numFmtId="0" fontId="100" fillId="21" borderId="3" xfId="0" applyFont="1" applyFill="1" applyBorder="1" applyAlignment="1">
      <alignment horizontal="left"/>
    </xf>
    <xf numFmtId="0" fontId="100" fillId="21" borderId="2" xfId="0" applyFont="1" applyFill="1" applyBorder="1" applyAlignment="1">
      <alignment horizontal="left"/>
    </xf>
    <xf numFmtId="164" fontId="100" fillId="21" borderId="2" xfId="0" applyNumberFormat="1" applyFont="1" applyFill="1" applyBorder="1" applyAlignment="1">
      <alignment horizontal="left"/>
    </xf>
    <xf numFmtId="0" fontId="100" fillId="21" borderId="1" xfId="0" applyFont="1" applyFill="1" applyBorder="1" applyAlignment="1">
      <alignment horizontal="left"/>
    </xf>
    <xf numFmtId="0" fontId="124" fillId="21" borderId="53" xfId="0" applyFont="1" applyFill="1" applyBorder="1" applyAlignment="1">
      <alignment horizontal="left"/>
    </xf>
    <xf numFmtId="0" fontId="100" fillId="21" borderId="53" xfId="0" applyFont="1" applyFill="1" applyBorder="1" applyAlignment="1">
      <alignment horizontal="left" wrapText="1"/>
    </xf>
    <xf numFmtId="164" fontId="100" fillId="21" borderId="53" xfId="0" applyNumberFormat="1" applyFont="1" applyFill="1" applyBorder="1" applyAlignment="1">
      <alignment horizontal="left" wrapText="1"/>
    </xf>
    <xf numFmtId="0" fontId="108" fillId="15" borderId="53" xfId="0" applyFont="1" applyFill="1" applyBorder="1" applyAlignment="1">
      <alignment horizontal="left" wrapText="1"/>
    </xf>
    <xf numFmtId="0" fontId="108" fillId="12" borderId="64" xfId="0" applyFont="1" applyFill="1" applyBorder="1" applyAlignment="1">
      <alignment horizontal="left" wrapText="1"/>
    </xf>
    <xf numFmtId="0" fontId="0" fillId="0" borderId="8" xfId="0" applyBorder="1" applyAlignment="1">
      <alignment horizontal="left"/>
    </xf>
    <xf numFmtId="0" fontId="109" fillId="0" borderId="47" xfId="0" applyFont="1" applyBorder="1" applyAlignment="1">
      <alignment horizontal="left" wrapText="1"/>
    </xf>
    <xf numFmtId="0" fontId="88" fillId="9" borderId="0" xfId="0" applyFont="1" applyFill="1" applyAlignment="1">
      <alignment horizontal="left"/>
    </xf>
    <xf numFmtId="0" fontId="76" fillId="9" borderId="0" xfId="0" applyFont="1" applyFill="1" applyAlignment="1">
      <alignment horizontal="left"/>
    </xf>
    <xf numFmtId="0" fontId="88" fillId="9" borderId="0" xfId="0" applyFont="1" applyFill="1" applyAlignment="1">
      <alignment horizontal="left" wrapText="1"/>
    </xf>
    <xf numFmtId="0" fontId="76" fillId="10" borderId="0" xfId="0" applyFont="1" applyFill="1" applyAlignment="1">
      <alignment horizontal="left"/>
    </xf>
    <xf numFmtId="0" fontId="76" fillId="10" borderId="0" xfId="0" applyFont="1" applyFill="1" applyAlignment="1">
      <alignment wrapText="1"/>
    </xf>
    <xf numFmtId="0" fontId="133" fillId="0" borderId="0" xfId="0" applyFont="1"/>
    <xf numFmtId="0" fontId="88" fillId="45" borderId="9" xfId="0" applyFont="1" applyFill="1" applyBorder="1" applyAlignment="1">
      <alignment horizontal="left"/>
    </xf>
    <xf numFmtId="0" fontId="75" fillId="45" borderId="0" xfId="0" applyFont="1" applyFill="1" applyAlignment="1">
      <alignment horizontal="left"/>
    </xf>
    <xf numFmtId="0" fontId="100" fillId="27" borderId="3" xfId="0" applyFont="1" applyFill="1" applyBorder="1" applyAlignment="1">
      <alignment horizontal="left"/>
    </xf>
    <xf numFmtId="0" fontId="100" fillId="27" borderId="2" xfId="0" applyFont="1" applyFill="1" applyBorder="1" applyAlignment="1">
      <alignment horizontal="left"/>
    </xf>
    <xf numFmtId="0" fontId="100" fillId="27" borderId="1" xfId="0" applyFont="1" applyFill="1" applyBorder="1" applyAlignment="1">
      <alignment horizontal="left"/>
    </xf>
    <xf numFmtId="167" fontId="100" fillId="21" borderId="3" xfId="0" applyNumberFormat="1" applyFont="1" applyFill="1" applyBorder="1" applyAlignment="1">
      <alignment horizontal="left"/>
    </xf>
    <xf numFmtId="0" fontId="75" fillId="10" borderId="0" xfId="0" applyFont="1" applyFill="1" applyAlignment="1">
      <alignment horizontal="left"/>
    </xf>
    <xf numFmtId="0" fontId="130" fillId="23" borderId="0" xfId="0" applyFont="1" applyFill="1" applyAlignment="1">
      <alignment horizontal="left"/>
    </xf>
    <xf numFmtId="0" fontId="109" fillId="23" borderId="0" xfId="0" applyFont="1" applyFill="1" applyAlignment="1">
      <alignment horizontal="left"/>
    </xf>
    <xf numFmtId="0" fontId="88" fillId="16" borderId="0" xfId="0" applyFont="1" applyFill="1"/>
    <xf numFmtId="0" fontId="135" fillId="21" borderId="0" xfId="0" applyFont="1" applyFill="1"/>
    <xf numFmtId="0" fontId="109" fillId="0" borderId="0" xfId="0" applyFont="1"/>
    <xf numFmtId="167" fontId="88" fillId="23" borderId="0" xfId="0" applyNumberFormat="1" applyFont="1" applyFill="1" applyAlignment="1">
      <alignment horizontal="left"/>
    </xf>
    <xf numFmtId="0" fontId="88" fillId="23" borderId="61" xfId="0" applyFont="1" applyFill="1" applyBorder="1" applyAlignment="1">
      <alignment horizontal="left"/>
    </xf>
    <xf numFmtId="0" fontId="88" fillId="23" borderId="0" xfId="0" applyFont="1" applyFill="1"/>
    <xf numFmtId="0" fontId="88" fillId="23" borderId="0" xfId="1" applyFont="1" applyFill="1" applyAlignment="1">
      <alignment horizontal="left"/>
    </xf>
    <xf numFmtId="0" fontId="107" fillId="23" borderId="0" xfId="0" applyFont="1" applyFill="1"/>
    <xf numFmtId="167" fontId="109" fillId="0" borderId="0" xfId="0" applyNumberFormat="1" applyFont="1" applyAlignment="1">
      <alignment horizontal="left"/>
    </xf>
    <xf numFmtId="0" fontId="131" fillId="0" borderId="0" xfId="0" applyFont="1" applyAlignment="1">
      <alignment horizontal="left"/>
    </xf>
    <xf numFmtId="0" fontId="76" fillId="48" borderId="0" xfId="0" applyFont="1" applyFill="1" applyAlignment="1">
      <alignment horizontal="left"/>
    </xf>
    <xf numFmtId="0" fontId="88" fillId="48" borderId="0" xfId="0" applyFont="1" applyFill="1" applyAlignment="1">
      <alignment horizontal="left"/>
    </xf>
    <xf numFmtId="167" fontId="88" fillId="48" borderId="0" xfId="0" applyNumberFormat="1" applyFont="1" applyFill="1" applyAlignment="1">
      <alignment horizontal="left"/>
    </xf>
    <xf numFmtId="0" fontId="136" fillId="16" borderId="0" xfId="0" applyFont="1" applyFill="1" applyAlignment="1">
      <alignment horizontal="left"/>
    </xf>
    <xf numFmtId="0" fontId="111" fillId="7" borderId="0" xfId="0" applyFont="1" applyFill="1" applyAlignment="1">
      <alignment horizontal="left"/>
    </xf>
    <xf numFmtId="0" fontId="100" fillId="7" borderId="0" xfId="0" applyFont="1" applyFill="1" applyAlignment="1">
      <alignment horizontal="left"/>
    </xf>
    <xf numFmtId="0" fontId="111" fillId="7" borderId="0" xfId="0" applyFont="1" applyFill="1" applyAlignment="1">
      <alignment wrapText="1"/>
    </xf>
    <xf numFmtId="0" fontId="76" fillId="16" borderId="16" xfId="0" applyFont="1" applyFill="1" applyBorder="1" applyAlignment="1">
      <alignment horizontal="left" wrapText="1"/>
    </xf>
    <xf numFmtId="167" fontId="109" fillId="23" borderId="0" xfId="0" applyNumberFormat="1" applyFont="1" applyFill="1" applyAlignment="1">
      <alignment horizontal="left"/>
    </xf>
    <xf numFmtId="0" fontId="68" fillId="28" borderId="0" xfId="0" applyFont="1" applyFill="1" applyAlignment="1">
      <alignment wrapText="1"/>
    </xf>
    <xf numFmtId="0" fontId="17" fillId="0" borderId="18" xfId="0" applyFont="1" applyBorder="1" applyAlignment="1">
      <alignment horizontal="center"/>
    </xf>
    <xf numFmtId="0" fontId="17" fillId="0" borderId="10" xfId="0" applyFont="1" applyBorder="1" applyAlignment="1">
      <alignment horizontal="center" wrapText="1"/>
    </xf>
    <xf numFmtId="0" fontId="17" fillId="0" borderId="44" xfId="0" applyFont="1" applyBorder="1" applyAlignment="1">
      <alignment horizontal="center" wrapText="1"/>
    </xf>
    <xf numFmtId="0" fontId="17" fillId="0" borderId="3" xfId="0" applyFont="1" applyBorder="1" applyAlignment="1">
      <alignment horizontal="center"/>
    </xf>
    <xf numFmtId="0" fontId="17" fillId="0" borderId="10" xfId="0" applyFont="1" applyBorder="1" applyAlignment="1">
      <alignment horizontal="center"/>
    </xf>
    <xf numFmtId="0" fontId="119" fillId="0" borderId="41" xfId="0" applyFont="1" applyBorder="1" applyAlignment="1">
      <alignment horizontal="center"/>
    </xf>
    <xf numFmtId="0" fontId="127" fillId="33" borderId="0" xfId="0" applyFont="1" applyFill="1" applyAlignment="1">
      <alignment horizontal="center"/>
    </xf>
    <xf numFmtId="0" fontId="134" fillId="33" borderId="0" xfId="0" applyFont="1" applyFill="1" applyAlignment="1">
      <alignment horizontal="center" wrapText="1"/>
    </xf>
    <xf numFmtId="0" fontId="134" fillId="33" borderId="0" xfId="0" applyFont="1" applyFill="1" applyAlignment="1">
      <alignment horizontal="center"/>
    </xf>
    <xf numFmtId="0" fontId="64" fillId="0" borderId="0" xfId="0" applyFont="1" applyAlignment="1">
      <alignment horizontal="center" vertical="center"/>
    </xf>
    <xf numFmtId="0" fontId="0" fillId="14" borderId="0" xfId="0" applyFill="1" applyAlignment="1">
      <alignment horizontal="center"/>
    </xf>
    <xf numFmtId="0" fontId="1" fillId="0" borderId="0" xfId="0" applyFont="1" applyAlignment="1">
      <alignment horizontal="left"/>
    </xf>
    <xf numFmtId="0" fontId="1" fillId="0" borderId="0" xfId="0" applyFont="1" applyAlignment="1">
      <alignment horizontal="left" wrapText="1"/>
    </xf>
    <xf numFmtId="0" fontId="1" fillId="19" borderId="0" xfId="0" applyFont="1" applyFill="1" applyAlignment="1">
      <alignment horizontal="left"/>
    </xf>
    <xf numFmtId="0" fontId="1" fillId="38" borderId="0" xfId="0" applyFont="1" applyFill="1"/>
    <xf numFmtId="0" fontId="1" fillId="38" borderId="0" xfId="0" applyFont="1" applyFill="1" applyAlignment="1">
      <alignment horizontal="left"/>
    </xf>
    <xf numFmtId="0" fontId="1" fillId="23" borderId="0" xfId="0" applyFont="1" applyFill="1" applyAlignment="1">
      <alignment horizontal="left"/>
    </xf>
    <xf numFmtId="0" fontId="1" fillId="12" borderId="0" xfId="0" applyFont="1" applyFill="1" applyAlignment="1">
      <alignment horizontal="left"/>
    </xf>
    <xf numFmtId="0" fontId="1" fillId="23" borderId="16" xfId="0" applyFont="1" applyFill="1" applyBorder="1" applyAlignment="1">
      <alignment horizontal="left" wrapText="1"/>
    </xf>
    <xf numFmtId="167" fontId="1" fillId="0" borderId="0" xfId="0" applyNumberFormat="1" applyFont="1" applyAlignment="1">
      <alignment horizontal="left" wrapText="1"/>
    </xf>
    <xf numFmtId="0" fontId="1" fillId="0" borderId="16" xfId="0" applyFont="1" applyBorder="1" applyAlignment="1">
      <alignment horizontal="left"/>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wrapText="1"/>
    </xf>
    <xf numFmtId="0" fontId="1" fillId="0" borderId="0" xfId="0" applyFont="1" applyAlignment="1">
      <alignment horizontal="center"/>
    </xf>
    <xf numFmtId="0" fontId="1" fillId="14" borderId="0" xfId="0" applyFont="1" applyFill="1" applyAlignment="1">
      <alignment horizontal="center"/>
    </xf>
    <xf numFmtId="164" fontId="1" fillId="0" borderId="0" xfId="0" applyNumberFormat="1" applyFont="1" applyAlignment="1">
      <alignment horizontal="left"/>
    </xf>
    <xf numFmtId="166" fontId="1" fillId="0" borderId="0" xfId="0" applyNumberFormat="1" applyFont="1"/>
    <xf numFmtId="0" fontId="1" fillId="0" borderId="34" xfId="0" applyFont="1" applyBorder="1"/>
    <xf numFmtId="0" fontId="1" fillId="0" borderId="16" xfId="0" applyFont="1" applyBorder="1"/>
    <xf numFmtId="164" fontId="1" fillId="0" borderId="16" xfId="0" applyNumberFormat="1" applyFont="1" applyBorder="1" applyAlignment="1">
      <alignment horizontal="center"/>
    </xf>
    <xf numFmtId="0" fontId="1" fillId="0" borderId="0" xfId="0" applyFont="1" applyAlignment="1">
      <alignment wrapText="1"/>
    </xf>
    <xf numFmtId="164" fontId="1" fillId="0" borderId="0" xfId="0" applyNumberFormat="1" applyFont="1" applyAlignment="1">
      <alignment horizontal="left" wrapText="1"/>
    </xf>
    <xf numFmtId="0" fontId="1" fillId="12" borderId="0" xfId="0" applyFont="1" applyFill="1"/>
    <xf numFmtId="0" fontId="1" fillId="21" borderId="0" xfId="0" applyFont="1" applyFill="1"/>
    <xf numFmtId="0" fontId="1" fillId="12" borderId="16" xfId="0" applyFont="1" applyFill="1" applyBorder="1"/>
    <xf numFmtId="0" fontId="1" fillId="12" borderId="34" xfId="0" applyFont="1" applyFill="1" applyBorder="1" applyAlignment="1">
      <alignment horizontal="left"/>
    </xf>
    <xf numFmtId="0" fontId="1" fillId="12" borderId="16" xfId="0" applyFont="1" applyFill="1" applyBorder="1" applyAlignment="1">
      <alignment horizontal="left"/>
    </xf>
    <xf numFmtId="0" fontId="1" fillId="12" borderId="16" xfId="0" applyFont="1" applyFill="1" applyBorder="1" applyAlignment="1">
      <alignment horizontal="center"/>
    </xf>
    <xf numFmtId="164" fontId="1" fillId="12" borderId="16" xfId="0" applyNumberFormat="1" applyFont="1" applyFill="1" applyBorder="1" applyAlignment="1">
      <alignment horizontal="center"/>
    </xf>
    <xf numFmtId="0" fontId="1" fillId="12" borderId="16" xfId="0" applyFont="1" applyFill="1" applyBorder="1" applyAlignment="1">
      <alignment wrapText="1"/>
    </xf>
    <xf numFmtId="0" fontId="1" fillId="24" borderId="17" xfId="0" applyFont="1" applyFill="1" applyBorder="1"/>
    <xf numFmtId="0" fontId="1" fillId="24" borderId="17" xfId="0" applyFont="1" applyFill="1" applyBorder="1" applyAlignment="1">
      <alignment horizontal="center" wrapText="1"/>
    </xf>
    <xf numFmtId="164" fontId="1" fillId="24" borderId="17" xfId="0" applyNumberFormat="1" applyFont="1" applyFill="1" applyBorder="1" applyAlignment="1">
      <alignment horizontal="center"/>
    </xf>
    <xf numFmtId="0" fontId="1" fillId="12" borderId="0" xfId="0" applyFont="1" applyFill="1" applyAlignment="1">
      <alignment horizontal="center"/>
    </xf>
    <xf numFmtId="164" fontId="1" fillId="12" borderId="0" xfId="0" applyNumberFormat="1" applyFont="1" applyFill="1" applyAlignment="1">
      <alignment horizontal="center"/>
    </xf>
    <xf numFmtId="0" fontId="1" fillId="0" borderId="34" xfId="0" applyFont="1" applyBorder="1" applyAlignment="1">
      <alignment horizontal="left"/>
    </xf>
    <xf numFmtId="0" fontId="1" fillId="0" borderId="16" xfId="0" applyFont="1" applyBorder="1" applyAlignment="1">
      <alignment horizontal="center"/>
    </xf>
    <xf numFmtId="0" fontId="0" fillId="0" borderId="0" xfId="0" applyAlignment="1"/>
  </cellXfs>
  <cellStyles count="2">
    <cellStyle name="Hyperlink" xfId="1" builtinId="8"/>
    <cellStyle name="Normal" xfId="0" builtinId="0"/>
  </cellStyles>
  <dxfs count="5988">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numFmt numFmtId="164" formatCode="[&lt;=9999999]###\-####;\(###\)\ ###\-####"/>
    </dxf>
    <dxf>
      <fill>
        <patternFill patternType="solid">
          <bgColor rgb="FFFFFF00"/>
        </patternFill>
      </fill>
    </dxf>
    <dxf>
      <numFmt numFmtId="164" formatCode="[&lt;=9999999]###\-####;\(###\)\ ###\-####"/>
    </dxf>
    <dxf>
      <fill>
        <patternFill patternType="solid">
          <bgColor rgb="FFFFFF00"/>
        </patternFill>
      </fill>
    </dxf>
    <dxf>
      <font>
        <color rgb="FF9C0006"/>
      </font>
      <fill>
        <patternFill patternType="solid">
          <bgColor rgb="FFFFFF00"/>
        </patternFill>
      </fill>
    </dxf>
    <dxf>
      <font>
        <color rgb="FF9C0006"/>
      </font>
      <fill>
        <patternFill>
          <bgColor rgb="FFFFC7CE"/>
        </patternFill>
      </fill>
    </dxf>
    <dxf>
      <font>
        <color rgb="FF9C0006"/>
      </font>
      <fill>
        <patternFill patternType="solid">
          <bgColor rgb="FFFFFF00"/>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00"/>
        </patternFill>
      </fill>
    </dxf>
    <dxf>
      <font>
        <color rgb="FF9C0006"/>
      </font>
      <fill>
        <patternFill patternType="solid">
          <bgColor rgb="FFFFFF00"/>
        </patternFill>
      </fill>
    </dxf>
    <dxf>
      <font>
        <color rgb="FF9C0006"/>
      </font>
      <fill>
        <patternFill patternType="solid">
          <bgColor rgb="FFFFFF00"/>
        </patternFill>
      </fill>
    </dxf>
    <dxf>
      <alignment wrapText="1"/>
    </dxf>
    <dxf>
      <alignment wrapText="1"/>
    </dxf>
    <dxf>
      <numFmt numFmtId="164" formatCode="[&lt;=9999999]###\-####;\(###\)\ ###\-####"/>
    </dxf>
    <dxf>
      <fill>
        <patternFill patternType="solid">
          <bgColor rgb="FFFFFF00"/>
        </patternFill>
      </fill>
    </dxf>
    <dxf>
      <font>
        <sz val="11"/>
        <name val="Calibri Light"/>
        <scheme val="major"/>
      </font>
    </dxf>
    <dxf>
      <alignment wrapText="1"/>
    </dxf>
    <dxf>
      <alignment wrapText="1"/>
    </dxf>
    <dxf>
      <numFmt numFmtId="164" formatCode="[&lt;=9999999]###\-####;\(###\)\ ###\-####"/>
    </dxf>
    <dxf>
      <font>
        <color rgb="FF000000"/>
      </font>
    </dxf>
    <dxf>
      <fill>
        <patternFill patternType="solid">
          <bgColor rgb="FFFFFF00"/>
        </patternFill>
      </fill>
    </dxf>
    <dxf>
      <font>
        <sz val="11"/>
        <name val="Calibri Light"/>
        <scheme val="major"/>
      </font>
    </dxf>
    <dxf>
      <alignment wrapText="1"/>
    </dxf>
    <dxf>
      <numFmt numFmtId="164" formatCode="[&lt;=9999999]###\-####;\(###\)\ ###\-####"/>
    </dxf>
    <dxf>
      <font>
        <b val="0"/>
        <i val="0"/>
        <strike val="0"/>
        <condense val="0"/>
        <extend val="0"/>
        <outline val="0"/>
        <shadow val="0"/>
        <u val="none"/>
        <vertAlign val="baseline"/>
        <sz val="11"/>
        <color rgb="FF000000"/>
        <name val="Calibri"/>
        <family val="2"/>
        <scheme val="minor"/>
      </font>
    </dxf>
    <dxf>
      <font>
        <color rgb="FF000000"/>
      </font>
    </dxf>
    <dxf>
      <fill>
        <patternFill patternType="solid">
          <bgColor rgb="FFFFFF00"/>
        </patternFill>
      </fill>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none">
          <fgColor indexed="64"/>
          <bgColor indexed="65"/>
        </patternFill>
      </fill>
    </dxf>
    <dxf>
      <fill>
        <patternFill patternType="solid">
          <bgColor rgb="FFFFFF00"/>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alignment wrapText="1"/>
    </dxf>
    <dxf>
      <font>
        <name val="Calibri"/>
        <scheme val="minor"/>
      </font>
      <alignment wrapText="0"/>
    </dxf>
    <dxf>
      <font>
        <name val="Calibri"/>
        <scheme val="minor"/>
      </font>
      <numFmt numFmtId="164" formatCode="[&lt;=9999999]###\-####;\(###\)\ ###\-####"/>
      <alignment horizontal="center"/>
    </dxf>
    <dxf>
      <font>
        <name val="Calibri"/>
        <scheme val="minor"/>
      </font>
      <numFmt numFmtId="164" formatCode="[&lt;=9999999]###\-####;\(###\)\ ###\-####"/>
      <alignment horizontal="left"/>
    </dxf>
    <dxf>
      <font>
        <name val="Calibri"/>
        <scheme val="minor"/>
      </font>
      <alignment horizontal="lef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rgb="FFFFFF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general"/>
    </dxf>
    <dxf>
      <font>
        <b val="0"/>
        <i val="0"/>
        <strike val="0"/>
        <condense val="0"/>
        <extend val="0"/>
        <outline val="0"/>
        <shadow val="0"/>
        <u val="none"/>
        <vertAlign val="baseline"/>
        <sz val="11"/>
        <color rgb="FF000000"/>
        <name val="Calibri"/>
        <scheme val="minor"/>
      </font>
    </dxf>
    <dxf>
      <fill>
        <patternFill patternType="none"/>
      </fill>
      <alignment wrapText="1"/>
    </dxf>
    <dxf>
      <fill>
        <patternFill patternType="none"/>
      </fill>
      <alignment wrapText="0"/>
    </dxf>
    <dxf>
      <numFmt numFmtId="164" formatCode="[&lt;=9999999]###\-####;\(###\)\ ###\-####"/>
      <fill>
        <patternFill patternType="none"/>
      </fill>
    </dxf>
    <dxf>
      <numFmt numFmtId="164" formatCode="[&lt;=9999999]###\-####;\(###\)\ ###\-####"/>
      <fill>
        <patternFill patternType="none"/>
      </fill>
      <alignment horizontal="general"/>
    </dxf>
    <dxf>
      <fill>
        <patternFill patternType="none"/>
      </fill>
      <alignment horizontal="lef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rgb="FFFFFF00"/>
        </patternFill>
      </fill>
    </dxf>
    <dxf>
      <alignment wrapText="1"/>
    </dxf>
    <dxf>
      <alignment wrapText="0"/>
    </dxf>
    <dxf>
      <numFmt numFmtId="164" formatCode="[&lt;=9999999]###\-####;\(###\)\ ###\-####"/>
      <alignment horizontal="general"/>
    </dxf>
    <dxf>
      <numFmt numFmtId="164" formatCode="[&lt;=9999999]###\-####;\(###\)\ ###\-####"/>
      <alignment horizontal="center"/>
    </dxf>
    <dxf>
      <alignment horizontal="left"/>
    </dxf>
    <dxf>
      <fill>
        <patternFill patternType="solid">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wrapText="1"/>
    </dxf>
    <dxf>
      <fill>
        <patternFill patternType="none"/>
      </fill>
      <alignment wrapText="0"/>
    </dxf>
    <dxf>
      <numFmt numFmtId="164" formatCode="[&lt;=9999999]###\-####;\(###\)\ ###\-####"/>
      <fill>
        <patternFill patternType="none"/>
      </fill>
    </dxf>
    <dxf>
      <numFmt numFmtId="164" formatCode="[&lt;=9999999]###\-####;\(###\)\ ###\-####"/>
      <fill>
        <patternFill patternType="none"/>
      </fill>
      <alignment horizontal="lef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rgb="FFFFFF00"/>
        </patternFill>
      </fill>
    </dxf>
    <dxf>
      <font>
        <color rgb="FF006100"/>
      </font>
      <fill>
        <patternFill>
          <bgColor rgb="FFC6EFCE"/>
        </patternFill>
      </fill>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border diagonalUp="0" diagonalDown="0">
        <left/>
        <right/>
        <top style="thin">
          <color theme="4" tint="0.39997558519241921"/>
        </top>
        <bottom style="thin">
          <color theme="4" tint="0.39997558519241921"/>
        </bottom>
        <vertical/>
        <horizontal/>
      </border>
    </dxf>
    <dxf>
      <fill>
        <patternFill patternType="none"/>
      </fill>
    </dxf>
    <dxf>
      <numFmt numFmtId="164" formatCode="[&lt;=9999999]###\-####;\(###\)\ ###\-####"/>
      <fill>
        <patternFill patternType="none">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none">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color theme="1"/>
      </font>
      <fill>
        <patternFill patternType="none"/>
      </fill>
      <alignment horizontal="center"/>
    </dxf>
    <dxf>
      <font>
        <b val="0"/>
        <color theme="1"/>
      </font>
      <numFmt numFmtId="164" formatCode="[&lt;=9999999]###\-####;\(###\)\ ###\-####"/>
      <fill>
        <patternFill patternType="none"/>
      </fill>
      <alignment horizontal="center"/>
    </dxf>
    <dxf>
      <font>
        <b val="0"/>
        <color theme="1"/>
      </font>
      <fill>
        <patternFill patternType="none"/>
      </fill>
      <alignment horizontal="center"/>
    </dxf>
    <dxf>
      <font>
        <b val="0"/>
        <color theme="1"/>
      </font>
      <fill>
        <patternFill patternType="none"/>
      </fill>
    </dxf>
    <dxf>
      <font>
        <b val="0"/>
        <i val="0"/>
        <strike val="0"/>
        <condense val="0"/>
        <extend val="0"/>
        <outline val="0"/>
        <shadow val="0"/>
        <u val="none"/>
        <vertAlign val="baseline"/>
        <sz val="11"/>
        <color rgb="FF000000"/>
        <name val="Calibri"/>
        <family val="2"/>
        <scheme val="minor"/>
      </font>
      <fill>
        <patternFill patternType="none">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none">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none"/>
      </fill>
    </dxf>
    <dxf>
      <fill>
        <patternFill patternType="none"/>
      </fill>
    </dxf>
    <dxf>
      <border outline="0">
        <bottom style="thin">
          <color theme="4" tint="0.39997558519241921"/>
        </bottom>
      </border>
    </dxf>
    <dxf>
      <border outline="0">
        <top style="thin">
          <color theme="4" tint="0.39997558519241921"/>
        </top>
      </border>
    </dxf>
    <dxf>
      <fill>
        <patternFill patternType="none"/>
      </fill>
    </dxf>
    <dxf>
      <font>
        <b/>
        <i val="0"/>
        <strike val="0"/>
        <condense val="0"/>
        <extend val="0"/>
        <outline val="0"/>
        <shadow val="0"/>
        <u val="none"/>
        <vertAlign val="baseline"/>
        <sz val="11"/>
        <color theme="0"/>
        <name val="Calibri"/>
        <family val="2"/>
        <scheme val="minor"/>
      </font>
      <fill>
        <patternFill patternType="none">
          <fgColor theme="4"/>
          <bgColor theme="4"/>
        </patternFill>
      </fill>
    </dxf>
    <dxf>
      <fill>
        <patternFill patternType="solid">
          <bgColor rgb="FFFFFF00"/>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fill>
        <patternFill patternType="none">
          <fgColor indexed="64"/>
          <bgColor theme="9" tint="0.5999938962981048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fill>
        <patternFill patternType="none">
          <fgColor indexed="64"/>
          <bgColor theme="9" tint="0.5999938962981048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fill>
        <patternFill patternType="none">
          <fgColor indexed="64"/>
          <bgColor theme="9" tint="0.5999938962981048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alignment horizontal="center"/>
    </dxf>
    <dxf>
      <fill>
        <patternFill patternType="solid">
          <bgColor rgb="FFFFFF00"/>
        </patternFill>
      </fill>
    </dxf>
    <dxf>
      <font>
        <color rgb="FF006100"/>
      </font>
      <fill>
        <patternFill>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val="0"/>
        <sz val="11"/>
        <color rgb="FF000000"/>
        <name val="Calibri"/>
        <scheme val="minor"/>
      </font>
      <fill>
        <patternFill patternType="none"/>
      </fill>
    </dxf>
    <dxf>
      <fill>
        <patternFill patternType="none"/>
      </fill>
    </dxf>
    <dxf>
      <fill>
        <patternFill patternType="none"/>
      </fill>
    </dxf>
    <dxf>
      <fill>
        <patternFill patternType="none"/>
      </fill>
    </dxf>
    <dxf>
      <numFmt numFmtId="164" formatCode="[&lt;=9999999]###\-####;\(###\)\ ###\-####"/>
      <fill>
        <patternFill patternType="none"/>
      </fill>
      <alignment horizontal="center"/>
    </dxf>
    <dxf>
      <fill>
        <patternFill patternType="none"/>
      </fill>
      <alignment horizontal="lef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rgb="FFFFFF00"/>
        </patternFill>
      </fill>
    </dxf>
    <dxf>
      <font>
        <color rgb="FF006100"/>
      </font>
      <fill>
        <patternFill>
          <bgColor rgb="FFC6EFCE"/>
        </patternFill>
      </fill>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Calibri"/>
        <family val="2"/>
        <scheme val="minor"/>
      </font>
      <border diagonalUp="0" diagonalDown="0">
        <left/>
        <right/>
        <top style="thin">
          <color theme="4" tint="0.39997558519241921"/>
        </top>
        <bottom style="thin">
          <color theme="4" tint="0.39997558519241921"/>
        </bottom>
        <vertical/>
        <horizontal/>
      </border>
    </dxf>
    <dxf>
      <font>
        <b val="0"/>
        <color rgb="FF000000"/>
        <name val="Calibri"/>
        <scheme val="minor"/>
      </font>
      <fill>
        <patternFill patternType="none"/>
      </fill>
    </dxf>
    <dxf>
      <fill>
        <patternFill patternType="none"/>
      </fill>
    </dxf>
    <dxf>
      <fill>
        <patternFill patternType="none"/>
      </fill>
    </dxf>
    <dxf>
      <fill>
        <patternFill patternType="none"/>
      </fill>
      <alignment horizontal="center" vertical="bottom"/>
    </dxf>
    <dxf>
      <fill>
        <patternFill patternType="none"/>
      </fill>
      <alignment horizontal="center"/>
    </dxf>
    <dxf>
      <font>
        <name val="Calibri"/>
        <scheme val="minor"/>
      </font>
      <fill>
        <patternFill patternType="none"/>
      </fill>
      <alignment horizontal="left"/>
    </dxf>
    <dxf>
      <fill>
        <patternFill patternType="none"/>
      </fill>
    </dxf>
    <dxf>
      <fill>
        <patternFill patternType="none"/>
      </fill>
    </dxf>
    <dxf>
      <fill>
        <patternFill patternType="none"/>
      </fill>
    </dxf>
    <dxf>
      <fill>
        <patternFill patternType="none"/>
      </fill>
    </dxf>
    <dxf>
      <fill>
        <patternFill patternType="none"/>
      </fill>
    </dxf>
    <dxf>
      <font>
        <color rgb="FFFF0000"/>
      </font>
    </dxf>
    <dxf>
      <fill>
        <patternFill patternType="solid">
          <bgColor rgb="FFFFFF00"/>
        </patternFill>
      </fill>
    </dxf>
    <dxf>
      <font>
        <color rgb="FF006100"/>
      </font>
      <fill>
        <patternFill>
          <bgColor rgb="FFC6EFCE"/>
        </patternFill>
      </fill>
    </dxf>
    <dxf>
      <font>
        <sz val="11"/>
        <name val="Calibri"/>
        <scheme val="minor"/>
      </font>
    </dxf>
    <dxf>
      <alignment horizontal="center"/>
    </dxf>
    <dxf>
      <alignment horizontal="center"/>
    </dxf>
    <dxf>
      <font>
        <b val="0"/>
        <i val="0"/>
        <strike val="0"/>
        <condense val="0"/>
        <extend val="0"/>
        <outline val="0"/>
        <shadow val="0"/>
        <u val="none"/>
        <vertAlign val="baseline"/>
        <sz val="11"/>
        <color theme="1"/>
        <name val="Calibri"/>
        <family val="2"/>
        <scheme val="minor"/>
      </font>
      <fill>
        <patternFill patternType="none">
          <fgColor indexed="64"/>
          <bgColor theme="9" tint="0.5999938962981048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center"/>
    </dxf>
    <dxf>
      <numFmt numFmtId="164" formatCode="[&lt;=9999999]###\-####;\(###\)\ ###\-####"/>
      <fill>
        <patternFill patternType="none"/>
      </fill>
      <alignment horizontal="center"/>
    </dxf>
    <dxf>
      <fill>
        <patternFill patternType="none"/>
      </fill>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1"/>
        <color theme="1"/>
        <name val="Calibri"/>
        <family val="2"/>
        <scheme val="minor"/>
      </font>
      <fill>
        <patternFill patternType="none">
          <fgColor indexed="64"/>
          <bgColor theme="9" tint="0.59999389629810485"/>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dxf>
    <dxf>
      <alignment horizontal="left"/>
    </dxf>
    <dxf>
      <alignment horizontal="lef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color rgb="FF000000"/>
      </font>
      <fill>
        <patternFill patternType="none">
          <fgColor indexed="64"/>
          <bgColor rgb="FFFFFF00"/>
        </patternFill>
      </fill>
    </dxf>
    <dxf>
      <border outline="0">
        <bottom style="thin">
          <color theme="4" tint="0.39997558519241921"/>
        </bottom>
      </border>
    </dxf>
    <dxf>
      <border outline="0">
        <right style="thin">
          <color theme="4" tint="0.39997558519241921"/>
        </right>
        <top style="thin">
          <color theme="4" tint="0.39997558519241921"/>
        </top>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ill>
        <patternFill patternType="solid">
          <bgColor rgb="FFFFFF00"/>
        </patternFill>
      </fill>
    </dxf>
    <dxf>
      <font>
        <color rgb="FF006100"/>
      </font>
      <fill>
        <patternFill>
          <bgColor rgb="FFC6EFCE"/>
        </patternFill>
      </fill>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bgColor rgb="FFFFFF00"/>
        </patternFill>
      </fill>
    </dxf>
    <dxf>
      <font>
        <color rgb="FF006100"/>
      </font>
      <fill>
        <patternFill>
          <bgColor rgb="FFC6EFCE"/>
        </patternFill>
      </fill>
    </dxf>
    <dxf>
      <fill>
        <patternFill patternType="solid">
          <bgColor rgb="FFFFFF00"/>
        </patternFill>
      </fill>
    </dxf>
    <dxf>
      <font>
        <color rgb="FF006100"/>
      </font>
      <fill>
        <patternFill>
          <bgColor rgb="FFC6EFCE"/>
        </patternFill>
      </fill>
    </dxf>
    <dxf>
      <fill>
        <patternFill patternType="solid">
          <bgColor rgb="FFFFFF00"/>
        </patternFill>
      </fill>
    </dxf>
    <dxf>
      <font>
        <color rgb="FF006100"/>
      </font>
      <fill>
        <patternFill>
          <bgColor rgb="FFC6EFCE"/>
        </patternFill>
      </fill>
    </dxf>
    <dxf>
      <alignment horizontal="center"/>
    </dxf>
    <dxf>
      <alignment horizontal="righ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dxf>
    <dxf>
      <alignment horizontal="right" vertical="bottom" textRotation="0" wrapText="0" indent="0" justifyLastLine="0" shrinkToFit="0" readingOrder="0"/>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9C0006"/>
      </font>
      <fill>
        <patternFill>
          <bgColor rgb="FFFFC7CE"/>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font>
      <alignment horizontal="left"/>
    </dxf>
    <dxf>
      <alignment horizontal="left"/>
    </dxf>
    <dxf>
      <alignment horizontal="left"/>
    </dxf>
    <dxf>
      <alignment horizontal="left"/>
    </dxf>
    <dxf>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fgColor indexed="64"/>
          <bgColor theme="9" tint="0.79998168889431442"/>
        </patternFill>
      </fill>
      <alignment horizontal="left" vertical="bottom" textRotation="0" wrapText="0" indent="0" justifyLastLine="0" shrinkToFit="0" readingOrder="0"/>
    </dxf>
    <dxf>
      <font>
        <b val="0"/>
      </font>
      <alignment horizontal="left"/>
    </dxf>
    <dxf>
      <alignment horizontal="left"/>
    </dxf>
    <dxf>
      <alignment horizontal="left"/>
    </dxf>
    <dxf>
      <alignment horizontal="left"/>
    </dxf>
    <dxf>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alignment horizontal="center"/>
    </dxf>
    <dxf>
      <alignment horizontal="right"/>
    </dxf>
    <dxf>
      <fill>
        <patternFill patternType="solid">
          <fgColor indexed="64"/>
          <bgColor theme="7" tint="0.79998168889431442"/>
        </patternFill>
      </fill>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dxf>
    <dxf>
      <alignment horizontal="right"/>
    </dxf>
    <dxf>
      <alignment horizontal="center"/>
    </dxf>
    <dxf>
      <font>
        <b/>
        <i val="0"/>
        <strike val="0"/>
        <condense val="0"/>
        <extend val="0"/>
        <outline val="0"/>
        <shadow val="0"/>
        <u val="none"/>
        <vertAlign val="baseline"/>
        <sz val="11"/>
        <color theme="1"/>
        <name val="Calibri"/>
        <family val="2"/>
        <scheme val="minor"/>
      </fon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font>
      <alignment horizontal="left"/>
    </dxf>
    <dxf>
      <alignment horizontal="left"/>
    </dxf>
    <dxf>
      <alignment horizontal="left"/>
    </dxf>
    <dxf>
      <alignment horizontal="left"/>
    </dxf>
    <dxf>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alignment horizontal="center"/>
    </dxf>
    <dxf>
      <alignment horizontal="right"/>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i val="0"/>
        <strike val="0"/>
        <condense val="0"/>
        <extend val="0"/>
        <outline val="0"/>
        <shadow val="0"/>
        <u val="none"/>
        <vertAlign val="baseline"/>
        <sz val="11"/>
        <color rgb="FF000000"/>
        <name val="Calibri"/>
        <family val="2"/>
        <scheme val="none"/>
      </font>
      <fill>
        <patternFill patternType="none">
          <fgColor rgb="FF000000"/>
          <bgColor rgb="FFD0CECE"/>
        </patternFill>
      </fill>
      <alignment horizontal="left" vertical="bottom" textRotation="0" wrapText="0" indent="0" justifyLastLine="0" shrinkToFit="0" readingOrder="0"/>
      <border diagonalUp="0" diagonalDown="0">
        <left/>
        <right/>
        <top style="thin">
          <color indexed="64"/>
        </top>
        <bottom style="medium">
          <color indexed="64"/>
        </bottom>
        <vertical/>
        <horizontal/>
      </border>
    </dxf>
    <dxf>
      <alignment horizontal="left"/>
    </dxf>
    <dxf>
      <alignment horizontal="left"/>
    </dxf>
    <dxf>
      <alignment horizontal="left"/>
    </dxf>
    <dxf>
      <alignment horizontal="left"/>
    </dxf>
    <dxf>
      <font>
        <b val="0"/>
      </font>
      <fill>
        <patternFill patternType="none"/>
      </fill>
      <alignment horizontal="left"/>
    </dxf>
    <dxf>
      <alignment horizontal="left"/>
    </dxf>
    <dxf>
      <alignment horizontal="left"/>
    </dxf>
    <dxf>
      <font>
        <b val="0"/>
        <i val="0"/>
        <strike val="0"/>
        <condense val="0"/>
        <extend val="0"/>
        <outline val="0"/>
        <shadow val="0"/>
        <u val="none"/>
        <vertAlign val="baseline"/>
        <sz val="11"/>
        <color rgb="FF000000"/>
        <name val="Calibri"/>
        <family val="2"/>
        <scheme val="none"/>
      </font>
      <fill>
        <patternFill patternType="none">
          <fgColor rgb="FF000000"/>
          <bgColor rgb="FFD0CECE"/>
        </patternFill>
      </fill>
      <alignment horizontal="left" vertical="bottom" textRotation="0" wrapText="0" indent="0" justifyLastLine="0" shrinkToFit="0" readingOrder="0"/>
      <border diagonalUp="0" diagonalDown="0">
        <left/>
        <right/>
        <top style="thin">
          <color indexed="64"/>
        </top>
        <bottom style="medium">
          <color indexed="64"/>
        </bottom>
        <vertical/>
        <horizontal/>
      </border>
    </dxf>
    <dxf>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alignment horizontal="center"/>
    </dxf>
    <dxf>
      <alignment horizontal="center"/>
    </dxf>
    <dxf>
      <alignment horizontal="center"/>
    </dxf>
    <dxf>
      <font>
        <b val="0"/>
      </font>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font>
      <alignment horizontal="left"/>
    </dxf>
    <dxf>
      <alignment horizontal="left"/>
    </dxf>
    <dxf>
      <alignment horizontal="left"/>
    </dxf>
    <dxf>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alignment horizontal="left"/>
    </dxf>
    <dxf>
      <fill>
        <patternFill patternType="none"/>
      </fill>
      <alignment horizontal="left"/>
    </dxf>
    <dxf>
      <fill>
        <patternFill patternType="none"/>
      </fill>
      <alignment horizontal="left"/>
    </dxf>
    <dxf>
      <fill>
        <patternFill patternType="none"/>
      </fill>
      <alignment horizontal="left"/>
    </dxf>
    <dxf>
      <font>
        <b val="0"/>
        <i val="0"/>
        <strike val="0"/>
        <condense val="0"/>
        <extend val="0"/>
        <outline val="0"/>
        <shadow val="0"/>
        <u val="none"/>
        <vertAlign val="baseline"/>
        <sz val="11"/>
        <color theme="1"/>
        <name val="Calibri"/>
        <family val="2"/>
        <scheme val="minor"/>
      </font>
      <numFmt numFmtId="167" formatCode="000\-00\-0000"/>
      <alignment horizontal="left" vertical="bottom" textRotation="0" wrapText="0" indent="0" justifyLastLine="0" shrinkToFit="0" readingOrder="0"/>
    </dxf>
    <dxf>
      <font>
        <b val="0"/>
      </font>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alignment horizontal="left"/>
    </dxf>
    <dxf>
      <fill>
        <patternFill patternType="none"/>
      </fill>
      <alignment horizontal="left"/>
    </dxf>
    <dxf>
      <fill>
        <patternFill patternType="none"/>
      </fill>
      <alignment horizontal="left"/>
    </dxf>
    <dxf>
      <fill>
        <patternFill patternType="none"/>
      </fill>
      <alignment horizontal="left"/>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font>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alignment horizontal="left"/>
    </dxf>
    <dxf>
      <fill>
        <patternFill patternType="none"/>
      </fill>
      <alignment horizontal="left"/>
    </dxf>
    <dxf>
      <fill>
        <patternFill patternType="none"/>
      </fill>
      <alignment horizontal="left"/>
    </dxf>
    <dxf>
      <fill>
        <patternFill patternType="none"/>
      </fill>
      <alignment horizontal="left"/>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bottom" textRotation="0" wrapText="0" indent="0" justifyLastLine="0" shrinkToFit="0" readingOrder="0"/>
    </dxf>
    <dxf>
      <font>
        <b val="0"/>
      </font>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fill>
        <patternFill patternType="none"/>
      </fill>
      <alignment horizontal="left"/>
    </dxf>
    <dxf>
      <border outline="0">
        <bottom style="thin">
          <color theme="4" tint="0.39997558519241921"/>
        </bottom>
      </border>
    </dxf>
    <dxf>
      <border outline="0">
        <top style="thin">
          <color theme="4" tint="0.39997558519241921"/>
        </top>
      </border>
    </dxf>
    <dxf>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ill>
        <patternFill patternType="none">
          <fgColor indexed="64"/>
          <bgColor theme="7" tint="0.79998168889431442"/>
        </patternFill>
      </fill>
      <alignment horizontal="left" vertical="bottom" textRotation="0" wrapText="0" indent="0" justifyLastLine="0" shrinkToFit="0" readingOrder="0"/>
    </dxf>
    <dxf>
      <fill>
        <patternFill patternType="none">
          <fgColor indexed="64"/>
          <bgColor theme="7" tint="0.79998168889431442"/>
        </patternFill>
      </fill>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alignment horizontal="left" vertical="bottom" textRotation="0" wrapText="0" indent="0" justifyLastLine="0" shrinkToFit="0" readingOrder="0"/>
    </dxf>
    <dxf>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2"/>
        <name val="Roboto"/>
        <charset val="1"/>
        <scheme val="none"/>
      </font>
      <fill>
        <patternFill patternType="none"/>
      </fill>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sz val="1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border outline="0">
        <bottom style="thin">
          <color theme="4" tint="0.39997558519241921"/>
        </bottom>
      </border>
    </dxf>
    <dxf>
      <border outline="0">
        <top style="thin">
          <color theme="4" tint="0.39997558519241921"/>
        </top>
      </border>
    </dxf>
    <dxf>
      <font>
        <b val="0"/>
        <name val="Calibri"/>
        <scheme val="minor"/>
      </font>
      <fill>
        <patternFill patternType="none"/>
      </fill>
      <alignment horizontal="left"/>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solid">
          <fgColor indexed="64"/>
          <bgColor theme="9" tint="0.59999389629810485"/>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1"/>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bottom style="thin">
          <color theme="4" tint="0.39997558519241921"/>
        </bottom>
      </border>
    </dxf>
    <dxf>
      <border outline="0">
        <top style="thin">
          <color theme="4" tint="0.39997558519241921"/>
        </top>
      </border>
    </dxf>
    <dxf>
      <font>
        <b val="0"/>
      </font>
      <fill>
        <patternFill patternType="none"/>
      </fill>
      <alignment horizontal="lef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solid">
          <fgColor indexed="64"/>
          <bgColor theme="9" tint="0.79998168889431442"/>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name val="Calibri Light"/>
        <scheme val="major"/>
      </font>
      <fill>
        <patternFill patternType="none"/>
      </fill>
      <alignment horizontal="left"/>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name val="Calibri Light"/>
        <scheme val="major"/>
      </font>
      <fill>
        <patternFill patternType="none"/>
      </fill>
      <alignment horizontal="left"/>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1"/>
        <color rgb="FF000000"/>
        <name val="Calibri Light"/>
        <scheme val="major"/>
      </font>
      <fill>
        <patternFill patternType="none"/>
      </fill>
      <alignment horizontal="left"/>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0"/>
        <color rgb="FF000000"/>
        <name val="Calibri Light"/>
        <scheme val="major"/>
      </font>
      <fill>
        <patternFill patternType="none"/>
      </fill>
      <alignment horizontal="left"/>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bottom style="thin">
          <color theme="4" tint="0.39997558519241921"/>
        </bottom>
      </border>
    </dxf>
    <dxf>
      <border outline="0">
        <top style="thin">
          <color theme="4" tint="0.39997558519241921"/>
        </top>
      </border>
    </dxf>
    <dxf>
      <font>
        <b val="0"/>
        <sz val="10"/>
        <color rgb="FF000000"/>
        <name val="Calibri Light"/>
        <scheme val="major"/>
      </font>
      <fill>
        <patternFill patternType="none"/>
      </fill>
      <alignment horizontal="left"/>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7" formatCode="000\-00\-0000"/>
      <alignment horizontal="left" vertical="bottom" textRotation="0" wrapText="1" indent="0" justifyLastLine="0" shrinkToFit="0" readingOrder="0"/>
    </dxf>
    <dxf>
      <border outline="0">
        <bottom style="thin">
          <color theme="4" tint="0.39997558519241921"/>
        </bottom>
      </border>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numFmt numFmtId="167" formatCode="000\-00\-0000"/>
      <fill>
        <patternFill patternType="none"/>
      </fill>
      <alignment horizontal="left" vertical="bottom" textRotation="0" wrapText="1" indent="0" justifyLastLine="0" shrinkToFit="0" readingOrder="0"/>
    </dxf>
    <dxf>
      <border outline="0">
        <bottom style="thin">
          <color theme="4" tint="0.39997558519241921"/>
        </bottom>
      </border>
    </dxf>
    <dxf>
      <font>
        <sz val="10"/>
        <color rgb="FF000000"/>
        <name val="Calibri Light"/>
        <scheme val="major"/>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7" formatCode="000\-00\-0000"/>
      <alignment horizontal="left" vertical="bottom" textRotation="0" wrapText="1" indent="0" justifyLastLine="0" shrinkToFit="0" readingOrder="0"/>
    </dxf>
    <dxf>
      <border outline="0">
        <bottom style="thin">
          <color theme="4" tint="0.39997558519241921"/>
        </bottom>
      </border>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7" formatCode="000\-00\-0000"/>
      <alignment horizontal="left" vertical="bottom" textRotation="0" wrapText="1" indent="0" justifyLastLine="0" shrinkToFit="0" readingOrder="0"/>
    </dxf>
    <dxf>
      <border outline="0">
        <bottom style="thin">
          <color theme="4" tint="0.39997558519241921"/>
        </bottom>
      </border>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7" formatCode="000\-00\-0000"/>
      <alignment horizontal="left" vertical="bottom" textRotation="0" wrapText="1" indent="0" justifyLastLine="0" shrinkToFit="0" readingOrder="0"/>
    </dxf>
    <dxf>
      <border outline="0">
        <bottom style="thin">
          <color theme="4" tint="0.39997558519241921"/>
        </bottom>
      </border>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rgb="FF9C5700"/>
      </font>
      <fill>
        <patternFill>
          <bgColor rgb="FFFFEB9C"/>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patternType="solid">
          <bgColor rgb="FF9463BA"/>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ont>
        <color theme="0"/>
      </font>
      <fill>
        <patternFill patternType="solid">
          <bgColor rgb="FF9463BA"/>
        </patternFill>
      </fill>
    </dxf>
    <dxf>
      <font>
        <color rgb="FF006100"/>
      </font>
      <fill>
        <patternFill>
          <bgColor rgb="FFC6EFCE"/>
        </patternFill>
      </fill>
    </dxf>
    <dxf>
      <font>
        <color theme="0"/>
      </font>
      <fill>
        <patternFill patternType="solid">
          <bgColor rgb="FF9463BA"/>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patternType="solid">
          <bgColor rgb="FF9463BA"/>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b val="0"/>
        <i val="0"/>
        <strike val="0"/>
        <condense val="0"/>
        <extend val="0"/>
        <outline val="0"/>
        <shadow val="0"/>
        <u val="none"/>
        <vertAlign val="baseline"/>
        <sz val="10"/>
        <color rgb="FF00000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font>
      <fill>
        <patternFill patternType="none">
          <fgColor indexed="64"/>
          <bgColor theme="0"/>
        </patternFill>
      </fill>
      <alignment horizontal="left"/>
    </dxf>
    <dxf>
      <font>
        <b val="0"/>
        <i val="0"/>
        <strike val="0"/>
        <condense val="0"/>
        <extend val="0"/>
        <outline val="0"/>
        <shadow val="0"/>
        <u val="none"/>
        <vertAlign val="baseline"/>
        <sz val="10"/>
        <color rgb="FF000000"/>
        <name val="Calibri"/>
        <scheme val="minor"/>
      </font>
      <numFmt numFmtId="165" formatCode="m/d/yy;@"/>
      <fill>
        <patternFill patternType="none"/>
      </fill>
      <alignment horizontal="left"/>
    </dxf>
    <dxf>
      <font>
        <b val="0"/>
        <i val="0"/>
        <strike val="0"/>
        <condense val="0"/>
        <extend val="0"/>
        <outline val="0"/>
        <shadow val="0"/>
        <u val="none"/>
        <vertAlign val="baseline"/>
        <sz val="10"/>
        <color rgb="FF000000"/>
        <name val="Calibri"/>
        <scheme val="minor"/>
      </font>
      <numFmt numFmtId="165" formatCode="m/d/yy;@"/>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name val="Calibri"/>
        <scheme val="minor"/>
      </font>
      <alignment horizontal="left"/>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164" formatCode="[&lt;=9999999]###\-####;\(###\)\ ###\-####"/>
      <alignment horizontal="right"/>
    </dxf>
    <dxf>
      <numFmt numFmtId="0" formatCode="General"/>
    </dxf>
    <dxf>
      <border outline="0">
        <bottom style="medium">
          <color rgb="FF000000"/>
        </bottom>
      </border>
    </dxf>
    <dxf>
      <border outline="0">
        <top style="medium">
          <color rgb="FF000000"/>
        </top>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ill>
        <patternFill patternType="none"/>
      </fill>
    </dxf>
    <dxf>
      <fill>
        <patternFill patternType="none"/>
      </fill>
    </dxf>
    <dxf>
      <numFmt numFmtId="164" formatCode="[&lt;=9999999]###\-####;\(###\)\ ###\-####"/>
      <fill>
        <patternFill patternType="none"/>
      </fill>
      <border diagonalUp="0" diagonalDown="0">
        <left/>
        <right/>
        <top style="thin">
          <color theme="4" tint="0.39997558519241921"/>
        </top>
        <bottom style="thin">
          <color theme="4" tint="0.39997558519241921"/>
        </bottom>
        <vertical/>
        <horizontal/>
      </border>
    </dxf>
    <dxf>
      <fill>
        <patternFill patternType="none"/>
      </fill>
      <alignment horizontal="center" vertical="bottom" textRotation="0" wrapText="0" indent="0" justifyLastLine="0" shrinkToFit="0" readingOrder="0"/>
    </dxf>
    <dxf>
      <fill>
        <patternFill patternType="none"/>
      </fill>
    </dxf>
    <dxf>
      <fill>
        <patternFill patternType="none"/>
      </fill>
    </dxf>
    <dxf>
      <font>
        <b/>
        <i val="0"/>
        <strike val="0"/>
        <condense val="0"/>
        <extend val="0"/>
        <outline val="0"/>
        <shadow val="0"/>
        <u val="none"/>
        <vertAlign val="baseline"/>
        <sz val="11"/>
        <color theme="0"/>
        <name val="Calibri"/>
        <family val="2"/>
        <scheme val="minor"/>
      </font>
      <fill>
        <patternFill patternType="none">
          <fgColor theme="4"/>
          <bgColor theme="4"/>
        </patternFill>
      </fill>
    </dxf>
  </dxfs>
  <tableStyles count="0" defaultTableStyle="TableStyleMedium2" defaultPivotStyle="PivotStyleMedium9"/>
  <colors>
    <mruColors>
      <color rgb="FF9463BA"/>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microsoft.com/office/2017/10/relationships/person" Target="persons/person.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calcChain" Target="calcChain.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customXml" Target="../customXml/item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5.tmp"/></Relationships>
</file>

<file path=xl/drawings/_rels/drawing10.xml.rels><?xml version="1.0" encoding="UTF-8" standalone="yes"?>
<Relationships xmlns="http://schemas.openxmlformats.org/package/2006/relationships"><Relationship Id="rId1" Type="http://schemas.openxmlformats.org/officeDocument/2006/relationships/image" Target="../media/image5.tmp"/></Relationships>
</file>

<file path=xl/drawings/_rels/drawing11.xml.rels><?xml version="1.0" encoding="UTF-8" standalone="yes"?>
<Relationships xmlns="http://schemas.openxmlformats.org/package/2006/relationships"><Relationship Id="rId1" Type="http://schemas.openxmlformats.org/officeDocument/2006/relationships/image" Target="../media/image5.tmp"/></Relationships>
</file>

<file path=xl/drawings/_rels/drawing12.xml.rels><?xml version="1.0" encoding="UTF-8" standalone="yes"?>
<Relationships xmlns="http://schemas.openxmlformats.org/package/2006/relationships"><Relationship Id="rId1" Type="http://schemas.openxmlformats.org/officeDocument/2006/relationships/image" Target="../media/image5.tmp"/></Relationships>
</file>

<file path=xl/drawings/_rels/drawing13.xml.rels><?xml version="1.0" encoding="UTF-8" standalone="yes"?>
<Relationships xmlns="http://schemas.openxmlformats.org/package/2006/relationships"><Relationship Id="rId1" Type="http://schemas.openxmlformats.org/officeDocument/2006/relationships/image" Target="../media/image5.tmp"/></Relationships>
</file>

<file path=xl/drawings/_rels/drawing14.xml.rels><?xml version="1.0" encoding="UTF-8" standalone="yes"?>
<Relationships xmlns="http://schemas.openxmlformats.org/package/2006/relationships"><Relationship Id="rId1" Type="http://schemas.openxmlformats.org/officeDocument/2006/relationships/image" Target="../media/image5.tmp"/></Relationships>
</file>

<file path=xl/drawings/_rels/drawing15.xml.rels><?xml version="1.0" encoding="UTF-8" standalone="yes"?>
<Relationships xmlns="http://schemas.openxmlformats.org/package/2006/relationships"><Relationship Id="rId1" Type="http://schemas.openxmlformats.org/officeDocument/2006/relationships/image" Target="../media/image5.tmp"/></Relationships>
</file>

<file path=xl/drawings/_rels/drawing16.xml.rels><?xml version="1.0" encoding="UTF-8" standalone="yes"?>
<Relationships xmlns="http://schemas.openxmlformats.org/package/2006/relationships"><Relationship Id="rId1" Type="http://schemas.openxmlformats.org/officeDocument/2006/relationships/image" Target="../media/image5.tmp"/></Relationships>
</file>

<file path=xl/drawings/_rels/drawing17.xml.rels><?xml version="1.0" encoding="UTF-8" standalone="yes"?>
<Relationships xmlns="http://schemas.openxmlformats.org/package/2006/relationships"><Relationship Id="rId1" Type="http://schemas.openxmlformats.org/officeDocument/2006/relationships/image" Target="../media/image5.tmp"/></Relationships>
</file>

<file path=xl/drawings/_rels/drawing18.xml.rels><?xml version="1.0" encoding="UTF-8" standalone="yes"?>
<Relationships xmlns="http://schemas.openxmlformats.org/package/2006/relationships"><Relationship Id="rId1" Type="http://schemas.openxmlformats.org/officeDocument/2006/relationships/image" Target="../media/image5.tmp"/></Relationships>
</file>

<file path=xl/drawings/_rels/drawing19.xml.rels><?xml version="1.0" encoding="UTF-8" standalone="yes"?>
<Relationships xmlns="http://schemas.openxmlformats.org/package/2006/relationships"><Relationship Id="rId1" Type="http://schemas.openxmlformats.org/officeDocument/2006/relationships/image" Target="../media/image5.tmp"/></Relationships>
</file>

<file path=xl/drawings/_rels/drawing20.xml.rels><?xml version="1.0" encoding="UTF-8" standalone="yes"?>
<Relationships xmlns="http://schemas.openxmlformats.org/package/2006/relationships"><Relationship Id="rId1" Type="http://schemas.openxmlformats.org/officeDocument/2006/relationships/image" Target="../media/image5.tmp"/></Relationships>
</file>

<file path=xl/drawings/_rels/drawing22.xml.rels><?xml version="1.0" encoding="UTF-8" standalone="yes"?>
<Relationships xmlns="http://schemas.openxmlformats.org/package/2006/relationships"><Relationship Id="rId1" Type="http://schemas.openxmlformats.org/officeDocument/2006/relationships/image" Target="../media/image5.tmp"/></Relationships>
</file>

<file path=xl/drawings/_rels/drawing23.xml.rels><?xml version="1.0" encoding="UTF-8" standalone="yes"?>
<Relationships xmlns="http://schemas.openxmlformats.org/package/2006/relationships"><Relationship Id="rId1" Type="http://schemas.openxmlformats.org/officeDocument/2006/relationships/image" Target="../media/image5.tmp"/></Relationships>
</file>

<file path=xl/drawings/_rels/drawing24.xml.rels><?xml version="1.0" encoding="UTF-8" standalone="yes"?>
<Relationships xmlns="http://schemas.openxmlformats.org/package/2006/relationships"><Relationship Id="rId1" Type="http://schemas.openxmlformats.org/officeDocument/2006/relationships/image" Target="../media/image5.tmp"/></Relationships>
</file>

<file path=xl/drawings/_rels/drawing25.xml.rels><?xml version="1.0" encoding="UTF-8" standalone="yes"?>
<Relationships xmlns="http://schemas.openxmlformats.org/package/2006/relationships"><Relationship Id="rId1" Type="http://schemas.openxmlformats.org/officeDocument/2006/relationships/image" Target="../media/image5.tmp"/></Relationships>
</file>

<file path=xl/drawings/_rels/drawing26.xml.rels><?xml version="1.0" encoding="UTF-8" standalone="yes"?>
<Relationships xmlns="http://schemas.openxmlformats.org/package/2006/relationships"><Relationship Id="rId1" Type="http://schemas.openxmlformats.org/officeDocument/2006/relationships/image" Target="../media/image5.tmp"/></Relationships>
</file>

<file path=xl/drawings/_rels/drawing27.xml.rels><?xml version="1.0" encoding="UTF-8" standalone="yes"?>
<Relationships xmlns="http://schemas.openxmlformats.org/package/2006/relationships"><Relationship Id="rId1" Type="http://schemas.openxmlformats.org/officeDocument/2006/relationships/image" Target="../media/image5.tmp"/></Relationships>
</file>

<file path=xl/drawings/_rels/drawing28.xml.rels><?xml version="1.0" encoding="UTF-8" standalone="yes"?>
<Relationships xmlns="http://schemas.openxmlformats.org/package/2006/relationships"><Relationship Id="rId1" Type="http://schemas.openxmlformats.org/officeDocument/2006/relationships/image" Target="../media/image5.tmp"/></Relationships>
</file>

<file path=xl/drawings/_rels/drawing29.xml.rels><?xml version="1.0" encoding="UTF-8" standalone="yes"?>
<Relationships xmlns="http://schemas.openxmlformats.org/package/2006/relationships"><Relationship Id="rId1" Type="http://schemas.openxmlformats.org/officeDocument/2006/relationships/image" Target="../media/image5.tmp"/></Relationships>
</file>

<file path=xl/drawings/_rels/drawing30.xml.rels><?xml version="1.0" encoding="UTF-8" standalone="yes"?>
<Relationships xmlns="http://schemas.openxmlformats.org/package/2006/relationships"><Relationship Id="rId1" Type="http://schemas.openxmlformats.org/officeDocument/2006/relationships/image" Target="../media/image5.tmp"/></Relationships>
</file>

<file path=xl/drawings/_rels/drawing31.xml.rels><?xml version="1.0" encoding="UTF-8" standalone="yes"?>
<Relationships xmlns="http://schemas.openxmlformats.org/package/2006/relationships"><Relationship Id="rId1" Type="http://schemas.openxmlformats.org/officeDocument/2006/relationships/image" Target="../media/image5.tmp"/></Relationships>
</file>

<file path=xl/drawings/_rels/drawing32.xml.rels><?xml version="1.0" encoding="UTF-8" standalone="yes"?>
<Relationships xmlns="http://schemas.openxmlformats.org/package/2006/relationships"><Relationship Id="rId1" Type="http://schemas.openxmlformats.org/officeDocument/2006/relationships/image" Target="../media/image5.tmp"/></Relationships>
</file>

<file path=xl/drawings/_rels/drawing34.xml.rels><?xml version="1.0" encoding="UTF-8" standalone="yes"?>
<Relationships xmlns="http://schemas.openxmlformats.org/package/2006/relationships"><Relationship Id="rId1" Type="http://schemas.openxmlformats.org/officeDocument/2006/relationships/image" Target="../media/image5.tmp"/></Relationships>
</file>

<file path=xl/drawings/drawing1.xml><?xml version="1.0" encoding="utf-8"?>
<xdr:wsDr xmlns:xdr="http://schemas.openxmlformats.org/drawingml/2006/spreadsheetDrawing" xmlns:a="http://schemas.openxmlformats.org/drawingml/2006/main">
  <xdr:twoCellAnchor editAs="oneCell">
    <xdr:from>
      <xdr:col>4</xdr:col>
      <xdr:colOff>904875</xdr:colOff>
      <xdr:row>0</xdr:row>
      <xdr:rowOff>38100</xdr:rowOff>
    </xdr:from>
    <xdr:to>
      <xdr:col>6</xdr:col>
      <xdr:colOff>130494</xdr:colOff>
      <xdr:row>0</xdr:row>
      <xdr:rowOff>472441</xdr:rowOff>
    </xdr:to>
    <xdr:pic>
      <xdr:nvPicPr>
        <xdr:cNvPr id="2" name="Picture 2">
          <a:extLst>
            <a:ext uri="{FF2B5EF4-FFF2-40B4-BE49-F238E27FC236}">
              <a16:creationId xmlns:a16="http://schemas.microsoft.com/office/drawing/2014/main" id="{F8C7B755-CAA6-4C1B-8127-6A146DA36043}"/>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6705600" y="38100"/>
          <a:ext cx="1073469" cy="4343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904875</xdr:colOff>
      <xdr:row>0</xdr:row>
      <xdr:rowOff>38100</xdr:rowOff>
    </xdr:from>
    <xdr:to>
      <xdr:col>7</xdr:col>
      <xdr:colOff>921069</xdr:colOff>
      <xdr:row>0</xdr:row>
      <xdr:rowOff>472441</xdr:rowOff>
    </xdr:to>
    <xdr:pic>
      <xdr:nvPicPr>
        <xdr:cNvPr id="3" name="Picture 2">
          <a:extLst>
            <a:ext uri="{FF2B5EF4-FFF2-40B4-BE49-F238E27FC236}">
              <a16:creationId xmlns:a16="http://schemas.microsoft.com/office/drawing/2014/main" id="{9247DCA1-E485-4E56-A289-CA66DAA2EF81}"/>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5505450" y="38100"/>
          <a:ext cx="1073469" cy="434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1638300</xdr:colOff>
      <xdr:row>18</xdr:row>
      <xdr:rowOff>57150</xdr:rowOff>
    </xdr:from>
    <xdr:to>
      <xdr:col>9</xdr:col>
      <xdr:colOff>1362075</xdr:colOff>
      <xdr:row>53</xdr:row>
      <xdr:rowOff>123825</xdr:rowOff>
    </xdr:to>
    <xdr:pic>
      <xdr:nvPicPr>
        <xdr:cNvPr id="2" name="Picture 1">
          <a:extLst>
            <a:ext uri="{FF2B5EF4-FFF2-40B4-BE49-F238E27FC236}">
              <a16:creationId xmlns:a16="http://schemas.microsoft.com/office/drawing/2014/main" id="{CE47AF7E-6CE6-40ED-9C98-61CC732E7F2B}"/>
            </a:ext>
          </a:extLst>
        </xdr:cNvPr>
        <xdr:cNvPicPr>
          <a:picLocks noChangeAspect="1"/>
        </xdr:cNvPicPr>
      </xdr:nvPicPr>
      <xdr:blipFill>
        <a:blip xmlns:r="http://schemas.openxmlformats.org/officeDocument/2006/relationships" r:embed="rId1"/>
        <a:stretch>
          <a:fillRect/>
        </a:stretch>
      </xdr:blipFill>
      <xdr:spPr>
        <a:xfrm>
          <a:off x="2095500" y="7400925"/>
          <a:ext cx="8143875" cy="5734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1638300</xdr:colOff>
      <xdr:row>40</xdr:row>
      <xdr:rowOff>57150</xdr:rowOff>
    </xdr:from>
    <xdr:to>
      <xdr:col>10</xdr:col>
      <xdr:colOff>352425</xdr:colOff>
      <xdr:row>75</xdr:row>
      <xdr:rowOff>123825</xdr:rowOff>
    </xdr:to>
    <xdr:pic>
      <xdr:nvPicPr>
        <xdr:cNvPr id="2" name="Picture 1">
          <a:extLst>
            <a:ext uri="{FF2B5EF4-FFF2-40B4-BE49-F238E27FC236}">
              <a16:creationId xmlns:a16="http://schemas.microsoft.com/office/drawing/2014/main" id="{2A5B5BEE-5C82-43D7-9065-8D14061C378D}"/>
            </a:ext>
          </a:extLst>
        </xdr:cNvPr>
        <xdr:cNvPicPr>
          <a:picLocks noChangeAspect="1"/>
        </xdr:cNvPicPr>
      </xdr:nvPicPr>
      <xdr:blipFill>
        <a:blip xmlns:r="http://schemas.openxmlformats.org/officeDocument/2006/relationships" r:embed="rId1"/>
        <a:stretch>
          <a:fillRect/>
        </a:stretch>
      </xdr:blipFill>
      <xdr:spPr>
        <a:xfrm>
          <a:off x="2171700" y="7010400"/>
          <a:ext cx="8143875" cy="5734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1638300</xdr:colOff>
      <xdr:row>40</xdr:row>
      <xdr:rowOff>57150</xdr:rowOff>
    </xdr:from>
    <xdr:to>
      <xdr:col>9</xdr:col>
      <xdr:colOff>1819275</xdr:colOff>
      <xdr:row>75</xdr:row>
      <xdr:rowOff>123825</xdr:rowOff>
    </xdr:to>
    <xdr:pic>
      <xdr:nvPicPr>
        <xdr:cNvPr id="2" name="Picture 1">
          <a:extLst>
            <a:ext uri="{FF2B5EF4-FFF2-40B4-BE49-F238E27FC236}">
              <a16:creationId xmlns:a16="http://schemas.microsoft.com/office/drawing/2014/main" id="{168B2E65-1328-4CD2-BEA3-1A53BAC2BF00}"/>
            </a:ext>
          </a:extLst>
        </xdr:cNvPr>
        <xdr:cNvPicPr>
          <a:picLocks noChangeAspect="1"/>
        </xdr:cNvPicPr>
      </xdr:nvPicPr>
      <xdr:blipFill>
        <a:blip xmlns:r="http://schemas.openxmlformats.org/officeDocument/2006/relationships" r:embed="rId1"/>
        <a:stretch>
          <a:fillRect/>
        </a:stretch>
      </xdr:blipFill>
      <xdr:spPr>
        <a:xfrm>
          <a:off x="2171700" y="6648450"/>
          <a:ext cx="8143875" cy="5734050"/>
        </a:xfrm>
        <a:prstGeom prst="rect">
          <a:avLst/>
        </a:prstGeom>
      </xdr:spPr>
    </xdr:pic>
    <xdr:clientData/>
  </xdr:twoCellAnchor>
  <xdr:twoCellAnchor editAs="oneCell">
    <xdr:from>
      <xdr:col>10</xdr:col>
      <xdr:colOff>4610100</xdr:colOff>
      <xdr:row>32</xdr:row>
      <xdr:rowOff>38100</xdr:rowOff>
    </xdr:from>
    <xdr:to>
      <xdr:col>17</xdr:col>
      <xdr:colOff>304800</xdr:colOff>
      <xdr:row>43</xdr:row>
      <xdr:rowOff>133350</xdr:rowOff>
    </xdr:to>
    <xdr:pic>
      <xdr:nvPicPr>
        <xdr:cNvPr id="7" name="Picture 2">
          <a:extLst>
            <a:ext uri="{FF2B5EF4-FFF2-40B4-BE49-F238E27FC236}">
              <a16:creationId xmlns:a16="http://schemas.microsoft.com/office/drawing/2014/main" id="{EF47B88C-61E0-07E7-936A-9A9245C947FB}"/>
            </a:ext>
            <a:ext uri="{147F2762-F138-4A5C-976F-8EAC2B608ADB}">
              <a16:predDERef xmlns:a16="http://schemas.microsoft.com/office/drawing/2014/main" pred="{168B2E65-1328-4CD2-BEA3-1A53BAC2BF00}"/>
            </a:ext>
          </a:extLst>
        </xdr:cNvPr>
        <xdr:cNvPicPr>
          <a:picLocks noChangeAspect="1"/>
        </xdr:cNvPicPr>
      </xdr:nvPicPr>
      <xdr:blipFill>
        <a:blip xmlns:r="http://schemas.openxmlformats.org/officeDocument/2006/relationships" r:embed="rId2"/>
        <a:stretch>
          <a:fillRect/>
        </a:stretch>
      </xdr:blipFill>
      <xdr:spPr>
        <a:xfrm>
          <a:off x="15763875" y="5695950"/>
          <a:ext cx="45720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1638300</xdr:colOff>
      <xdr:row>39</xdr:row>
      <xdr:rowOff>57150</xdr:rowOff>
    </xdr:from>
    <xdr:to>
      <xdr:col>9</xdr:col>
      <xdr:colOff>876300</xdr:colOff>
      <xdr:row>74</xdr:row>
      <xdr:rowOff>123825</xdr:rowOff>
    </xdr:to>
    <xdr:pic>
      <xdr:nvPicPr>
        <xdr:cNvPr id="3" name="Picture 1">
          <a:extLst>
            <a:ext uri="{FF2B5EF4-FFF2-40B4-BE49-F238E27FC236}">
              <a16:creationId xmlns:a16="http://schemas.microsoft.com/office/drawing/2014/main" id="{7AF8BDB1-4533-4966-A451-C980BCBF2DC2}"/>
            </a:ext>
          </a:extLst>
        </xdr:cNvPr>
        <xdr:cNvPicPr>
          <a:picLocks noChangeAspect="1"/>
        </xdr:cNvPicPr>
      </xdr:nvPicPr>
      <xdr:blipFill>
        <a:blip xmlns:r="http://schemas.openxmlformats.org/officeDocument/2006/relationships" r:embed="rId1"/>
        <a:stretch>
          <a:fillRect/>
        </a:stretch>
      </xdr:blipFill>
      <xdr:spPr>
        <a:xfrm>
          <a:off x="2247900" y="6638925"/>
          <a:ext cx="8143875" cy="5734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952500</xdr:colOff>
      <xdr:row>37</xdr:row>
      <xdr:rowOff>133350</xdr:rowOff>
    </xdr:from>
    <xdr:to>
      <xdr:col>10</xdr:col>
      <xdr:colOff>238125</xdr:colOff>
      <xdr:row>73</xdr:row>
      <xdr:rowOff>38100</xdr:rowOff>
    </xdr:to>
    <xdr:pic>
      <xdr:nvPicPr>
        <xdr:cNvPr id="2" name="Picture 1">
          <a:extLst>
            <a:ext uri="{FF2B5EF4-FFF2-40B4-BE49-F238E27FC236}">
              <a16:creationId xmlns:a16="http://schemas.microsoft.com/office/drawing/2014/main" id="{4216DF86-B91A-022B-2CD8-6FE2FFB6A178}"/>
            </a:ext>
          </a:extLst>
        </xdr:cNvPr>
        <xdr:cNvPicPr>
          <a:picLocks noChangeAspect="1"/>
        </xdr:cNvPicPr>
      </xdr:nvPicPr>
      <xdr:blipFill>
        <a:blip xmlns:r="http://schemas.openxmlformats.org/officeDocument/2006/relationships" r:embed="rId1"/>
        <a:stretch>
          <a:fillRect/>
        </a:stretch>
      </xdr:blipFill>
      <xdr:spPr>
        <a:xfrm>
          <a:off x="3514725" y="6248400"/>
          <a:ext cx="8143875" cy="5734050"/>
        </a:xfrm>
        <a:prstGeom prst="rect">
          <a:avLst/>
        </a:prstGeom>
      </xdr:spPr>
    </xdr:pic>
    <xdr:clientData/>
  </xdr:twoCellAnchor>
  <xdr:twoCellAnchor editAs="oneCell">
    <xdr:from>
      <xdr:col>6</xdr:col>
      <xdr:colOff>504825</xdr:colOff>
      <xdr:row>47</xdr:row>
      <xdr:rowOff>114300</xdr:rowOff>
    </xdr:from>
    <xdr:to>
      <xdr:col>6</xdr:col>
      <xdr:colOff>504825</xdr:colOff>
      <xdr:row>47</xdr:row>
      <xdr:rowOff>114300</xdr:rowOff>
    </xdr:to>
    <xdr:pic>
      <xdr:nvPicPr>
        <xdr:cNvPr id="3" name="Picture 2">
          <a:extLst>
            <a:ext uri="{FF2B5EF4-FFF2-40B4-BE49-F238E27FC236}">
              <a16:creationId xmlns:a16="http://schemas.microsoft.com/office/drawing/2014/main" id="{49FFB575-7FA1-3F46-65CB-72115E59E12A}"/>
            </a:ext>
            <a:ext uri="{147F2762-F138-4A5C-976F-8EAC2B608ADB}">
              <a16:predDERef xmlns:a16="http://schemas.microsoft.com/office/drawing/2014/main" pred="{4216DF86-B91A-022B-2CD8-6FE2FFB6A178}"/>
            </a:ext>
          </a:extLst>
        </xdr:cNvPr>
        <xdr:cNvPicPr>
          <a:picLocks noChangeAspect="1"/>
        </xdr:cNvPicPr>
      </xdr:nvPicPr>
      <xdr:blipFill>
        <a:blip xmlns:r="http://schemas.openxmlformats.org/officeDocument/2006/relationships" r:embed="rId2"/>
        <a:stretch>
          <a:fillRect/>
        </a:stretch>
      </xdr:blipFill>
      <xdr:spPr>
        <a:xfrm>
          <a:off x="2809875" y="786765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1276350</xdr:colOff>
      <xdr:row>21</xdr:row>
      <xdr:rowOff>152400</xdr:rowOff>
    </xdr:from>
    <xdr:to>
      <xdr:col>13</xdr:col>
      <xdr:colOff>9525</xdr:colOff>
      <xdr:row>32</xdr:row>
      <xdr:rowOff>76200</xdr:rowOff>
    </xdr:to>
    <xdr:sp macro="" textlink="">
      <xdr:nvSpPr>
        <xdr:cNvPr id="3" name="TextBox 1">
          <a:extLst>
            <a:ext uri="{FF2B5EF4-FFF2-40B4-BE49-F238E27FC236}">
              <a16:creationId xmlns:a16="http://schemas.microsoft.com/office/drawing/2014/main" id="{24CF91C6-3DD9-4479-9960-C9DE07F675D4}"/>
            </a:ext>
            <a:ext uri="{147F2762-F138-4A5C-976F-8EAC2B608ADB}">
              <a16:predDERef xmlns:a16="http://schemas.microsoft.com/office/drawing/2014/main" pred="{9DB3A670-09AE-4A43-ACE7-53A611FC9525}"/>
            </a:ext>
          </a:extLst>
        </xdr:cNvPr>
        <xdr:cNvSpPr txBox="1"/>
      </xdr:nvSpPr>
      <xdr:spPr>
        <a:xfrm>
          <a:off x="10353675" y="4352925"/>
          <a:ext cx="4305300" cy="2019300"/>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2019300</xdr:colOff>
      <xdr:row>11</xdr:row>
      <xdr:rowOff>85725</xdr:rowOff>
    </xdr:from>
    <xdr:to>
      <xdr:col>8</xdr:col>
      <xdr:colOff>590550</xdr:colOff>
      <xdr:row>22</xdr:row>
      <xdr:rowOff>114300</xdr:rowOff>
    </xdr:to>
    <xdr:sp macro="" textlink="">
      <xdr:nvSpPr>
        <xdr:cNvPr id="5" name="TextBox 1">
          <a:extLst>
            <a:ext uri="{FF2B5EF4-FFF2-40B4-BE49-F238E27FC236}">
              <a16:creationId xmlns:a16="http://schemas.microsoft.com/office/drawing/2014/main" id="{46B01F1C-CBEC-4B9A-9B6A-8FC487C925ED}"/>
            </a:ext>
            <a:ext uri="{147F2762-F138-4A5C-976F-8EAC2B608ADB}">
              <a16:predDERef xmlns:a16="http://schemas.microsoft.com/office/drawing/2014/main" pred="{9DB3A670-09AE-4A43-ACE7-53A611FC9525}"/>
            </a:ext>
          </a:extLst>
        </xdr:cNvPr>
        <xdr:cNvSpPr txBox="1"/>
      </xdr:nvSpPr>
      <xdr:spPr>
        <a:xfrm>
          <a:off x="4876800" y="2257425"/>
          <a:ext cx="4305300" cy="2019300"/>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104775</xdr:colOff>
      <xdr:row>11</xdr:row>
      <xdr:rowOff>152400</xdr:rowOff>
    </xdr:from>
    <xdr:to>
      <xdr:col>4</xdr:col>
      <xdr:colOff>1466850</xdr:colOff>
      <xdr:row>21</xdr:row>
      <xdr:rowOff>161925</xdr:rowOff>
    </xdr:to>
    <xdr:pic>
      <xdr:nvPicPr>
        <xdr:cNvPr id="3" name="Picture 2">
          <a:extLst>
            <a:ext uri="{FF2B5EF4-FFF2-40B4-BE49-F238E27FC236}">
              <a16:creationId xmlns:a16="http://schemas.microsoft.com/office/drawing/2014/main" id="{746F8B4A-4753-448D-9EAB-FCAF5D1895DD}"/>
            </a:ext>
            <a:ext uri="{147F2762-F138-4A5C-976F-8EAC2B608ADB}">
              <a16:predDERef xmlns:a16="http://schemas.microsoft.com/office/drawing/2014/main" pred="{46B01F1C-CBEC-4B9A-9B6A-8FC487C925ED}"/>
            </a:ext>
          </a:extLst>
        </xdr:cNvPr>
        <xdr:cNvPicPr>
          <a:picLocks noChangeAspect="1"/>
        </xdr:cNvPicPr>
      </xdr:nvPicPr>
      <xdr:blipFill>
        <a:blip xmlns:r="http://schemas.openxmlformats.org/officeDocument/2006/relationships" r:embed="rId1"/>
        <a:stretch>
          <a:fillRect/>
        </a:stretch>
      </xdr:blipFill>
      <xdr:spPr>
        <a:xfrm>
          <a:off x="104775" y="2819400"/>
          <a:ext cx="4219575" cy="1924050"/>
        </a:xfrm>
        <a:prstGeom prst="rect">
          <a:avLst/>
        </a:prstGeom>
      </xdr:spPr>
    </xdr:pic>
    <xdr:clientData/>
  </xdr:twoCellAnchor>
  <xdr:twoCellAnchor>
    <xdr:from>
      <xdr:col>9</xdr:col>
      <xdr:colOff>219075</xdr:colOff>
      <xdr:row>12</xdr:row>
      <xdr:rowOff>28575</xdr:rowOff>
    </xdr:from>
    <xdr:to>
      <xdr:col>12</xdr:col>
      <xdr:colOff>1724025</xdr:colOff>
      <xdr:row>15</xdr:row>
      <xdr:rowOff>19050</xdr:rowOff>
    </xdr:to>
    <xdr:sp macro="" textlink="">
      <xdr:nvSpPr>
        <xdr:cNvPr id="4" name="TextBox 3">
          <a:extLst>
            <a:ext uri="{FF2B5EF4-FFF2-40B4-BE49-F238E27FC236}">
              <a16:creationId xmlns:a16="http://schemas.microsoft.com/office/drawing/2014/main" id="{6589F9F2-11DD-4FE9-8F8B-D7BA44B94188}"/>
            </a:ext>
            <a:ext uri="{147F2762-F138-4A5C-976F-8EAC2B608ADB}">
              <a16:predDERef xmlns:a16="http://schemas.microsoft.com/office/drawing/2014/main" pred="{746F8B4A-4753-448D-9EAB-FCAF5D1895DD}"/>
            </a:ext>
          </a:extLst>
        </xdr:cNvPr>
        <xdr:cNvSpPr txBox="1"/>
      </xdr:nvSpPr>
      <xdr:spPr>
        <a:xfrm>
          <a:off x="9791700" y="2886075"/>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2000250</xdr:colOff>
      <xdr:row>6</xdr:row>
      <xdr:rowOff>133350</xdr:rowOff>
    </xdr:from>
    <xdr:to>
      <xdr:col>8</xdr:col>
      <xdr:colOff>571500</xdr:colOff>
      <xdr:row>17</xdr:row>
      <xdr:rowOff>161925</xdr:rowOff>
    </xdr:to>
    <xdr:sp macro="" textlink="">
      <xdr:nvSpPr>
        <xdr:cNvPr id="8" name="TextBox 1">
          <a:extLst>
            <a:ext uri="{FF2B5EF4-FFF2-40B4-BE49-F238E27FC236}">
              <a16:creationId xmlns:a16="http://schemas.microsoft.com/office/drawing/2014/main" id="{189EEABF-0E39-4B0E-9E7A-9F1452F91710}"/>
            </a:ext>
            <a:ext uri="{147F2762-F138-4A5C-976F-8EAC2B608ADB}">
              <a16:predDERef xmlns:a16="http://schemas.microsoft.com/office/drawing/2014/main" pred="{9DB3A670-09AE-4A43-ACE7-53A611FC9525}"/>
            </a:ext>
          </a:extLst>
        </xdr:cNvPr>
        <xdr:cNvSpPr txBox="1"/>
      </xdr:nvSpPr>
      <xdr:spPr>
        <a:xfrm>
          <a:off x="4857750" y="3752850"/>
          <a:ext cx="4305300" cy="21240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104775</xdr:colOff>
      <xdr:row>6</xdr:row>
      <xdr:rowOff>152400</xdr:rowOff>
    </xdr:from>
    <xdr:to>
      <xdr:col>4</xdr:col>
      <xdr:colOff>1466850</xdr:colOff>
      <xdr:row>16</xdr:row>
      <xdr:rowOff>171450</xdr:rowOff>
    </xdr:to>
    <xdr:pic>
      <xdr:nvPicPr>
        <xdr:cNvPr id="5" name="Picture 2">
          <a:extLst>
            <a:ext uri="{FF2B5EF4-FFF2-40B4-BE49-F238E27FC236}">
              <a16:creationId xmlns:a16="http://schemas.microsoft.com/office/drawing/2014/main" id="{7744FDDB-A58C-42D2-BFEF-4D7EBFC95613}"/>
            </a:ext>
            <a:ext uri="{147F2762-F138-4A5C-976F-8EAC2B608ADB}">
              <a16:predDERef xmlns:a16="http://schemas.microsoft.com/office/drawing/2014/main" pred="{189EEABF-0E39-4B0E-9E7A-9F1452F91710}"/>
            </a:ext>
          </a:extLst>
        </xdr:cNvPr>
        <xdr:cNvPicPr>
          <a:picLocks noChangeAspect="1"/>
        </xdr:cNvPicPr>
      </xdr:nvPicPr>
      <xdr:blipFill>
        <a:blip xmlns:r="http://schemas.openxmlformats.org/officeDocument/2006/relationships" r:embed="rId1"/>
        <a:stretch>
          <a:fillRect/>
        </a:stretch>
      </xdr:blipFill>
      <xdr:spPr>
        <a:xfrm>
          <a:off x="104775" y="3771900"/>
          <a:ext cx="4219575" cy="1924050"/>
        </a:xfrm>
        <a:prstGeom prst="rect">
          <a:avLst/>
        </a:prstGeom>
      </xdr:spPr>
    </xdr:pic>
    <xdr:clientData/>
  </xdr:twoCellAnchor>
  <xdr:twoCellAnchor>
    <xdr:from>
      <xdr:col>9</xdr:col>
      <xdr:colOff>219075</xdr:colOff>
      <xdr:row>7</xdr:row>
      <xdr:rowOff>28575</xdr:rowOff>
    </xdr:from>
    <xdr:to>
      <xdr:col>12</xdr:col>
      <xdr:colOff>1724025</xdr:colOff>
      <xdr:row>10</xdr:row>
      <xdr:rowOff>19050</xdr:rowOff>
    </xdr:to>
    <xdr:sp macro="" textlink="">
      <xdr:nvSpPr>
        <xdr:cNvPr id="7" name="TextBox 3">
          <a:extLst>
            <a:ext uri="{FF2B5EF4-FFF2-40B4-BE49-F238E27FC236}">
              <a16:creationId xmlns:a16="http://schemas.microsoft.com/office/drawing/2014/main" id="{C1384075-CBA3-4FD9-B125-9C52C8A5428D}"/>
            </a:ext>
            <a:ext uri="{147F2762-F138-4A5C-976F-8EAC2B608ADB}">
              <a16:predDERef xmlns:a16="http://schemas.microsoft.com/office/drawing/2014/main" pred="{7744FDDB-A58C-42D2-BFEF-4D7EBFC95613}"/>
            </a:ext>
          </a:extLst>
        </xdr:cNvPr>
        <xdr:cNvSpPr txBox="1"/>
      </xdr:nvSpPr>
      <xdr:spPr>
        <a:xfrm>
          <a:off x="9791700" y="3838575"/>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1562100</xdr:colOff>
      <xdr:row>6</xdr:row>
      <xdr:rowOff>152400</xdr:rowOff>
    </xdr:from>
    <xdr:to>
      <xdr:col>8</xdr:col>
      <xdr:colOff>133350</xdr:colOff>
      <xdr:row>16</xdr:row>
      <xdr:rowOff>180975</xdr:rowOff>
    </xdr:to>
    <xdr:sp macro="" textlink="">
      <xdr:nvSpPr>
        <xdr:cNvPr id="2" name="TextBox 1">
          <a:extLst>
            <a:ext uri="{FF2B5EF4-FFF2-40B4-BE49-F238E27FC236}">
              <a16:creationId xmlns:a16="http://schemas.microsoft.com/office/drawing/2014/main" id="{7CB250FF-BDD5-4CB5-8B8B-BA3AB2284556}"/>
            </a:ext>
            <a:ext uri="{147F2762-F138-4A5C-976F-8EAC2B608ADB}">
              <a16:predDERef xmlns:a16="http://schemas.microsoft.com/office/drawing/2014/main" pred="{9DB3A670-09AE-4A43-ACE7-53A611FC9525}"/>
            </a:ext>
          </a:extLst>
        </xdr:cNvPr>
        <xdr:cNvSpPr txBox="1"/>
      </xdr:nvSpPr>
      <xdr:spPr>
        <a:xfrm>
          <a:off x="4419600" y="26289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28575</xdr:colOff>
      <xdr:row>6</xdr:row>
      <xdr:rowOff>152400</xdr:rowOff>
    </xdr:from>
    <xdr:to>
      <xdr:col>4</xdr:col>
      <xdr:colOff>1390650</xdr:colOff>
      <xdr:row>16</xdr:row>
      <xdr:rowOff>171450</xdr:rowOff>
    </xdr:to>
    <xdr:pic>
      <xdr:nvPicPr>
        <xdr:cNvPr id="3" name="Picture 2">
          <a:extLst>
            <a:ext uri="{FF2B5EF4-FFF2-40B4-BE49-F238E27FC236}">
              <a16:creationId xmlns:a16="http://schemas.microsoft.com/office/drawing/2014/main" id="{45B6686C-CF23-4B53-BAE9-2166C44ED51F}"/>
            </a:ext>
            <a:ext uri="{147F2762-F138-4A5C-976F-8EAC2B608ADB}">
              <a16:predDERef xmlns:a16="http://schemas.microsoft.com/office/drawing/2014/main" pred="{7CB250FF-BDD5-4CB5-8B8B-BA3AB2284556}"/>
            </a:ext>
          </a:extLst>
        </xdr:cNvPr>
        <xdr:cNvPicPr>
          <a:picLocks noChangeAspect="1"/>
        </xdr:cNvPicPr>
      </xdr:nvPicPr>
      <xdr:blipFill>
        <a:blip xmlns:r="http://schemas.openxmlformats.org/officeDocument/2006/relationships" r:embed="rId1"/>
        <a:stretch>
          <a:fillRect/>
        </a:stretch>
      </xdr:blipFill>
      <xdr:spPr>
        <a:xfrm>
          <a:off x="28575" y="2628900"/>
          <a:ext cx="4219575" cy="1924050"/>
        </a:xfrm>
        <a:prstGeom prst="rect">
          <a:avLst/>
        </a:prstGeom>
      </xdr:spPr>
    </xdr:pic>
    <xdr:clientData/>
  </xdr:twoCellAnchor>
  <xdr:twoCellAnchor>
    <xdr:from>
      <xdr:col>8</xdr:col>
      <xdr:colOff>247650</xdr:colOff>
      <xdr:row>7</xdr:row>
      <xdr:rowOff>57150</xdr:rowOff>
    </xdr:from>
    <xdr:to>
      <xdr:col>12</xdr:col>
      <xdr:colOff>771525</xdr:colOff>
      <xdr:row>10</xdr:row>
      <xdr:rowOff>47625</xdr:rowOff>
    </xdr:to>
    <xdr:sp macro="" textlink="">
      <xdr:nvSpPr>
        <xdr:cNvPr id="4" name="TextBox 3">
          <a:extLst>
            <a:ext uri="{FF2B5EF4-FFF2-40B4-BE49-F238E27FC236}">
              <a16:creationId xmlns:a16="http://schemas.microsoft.com/office/drawing/2014/main" id="{1D2679AF-1942-438B-9BAF-DCFB0B405C82}"/>
            </a:ext>
            <a:ext uri="{147F2762-F138-4A5C-976F-8EAC2B608ADB}">
              <a16:predDERef xmlns:a16="http://schemas.microsoft.com/office/drawing/2014/main" pred="{45B6686C-CF23-4B53-BAE9-2166C44ED51F}"/>
            </a:ext>
          </a:extLst>
        </xdr:cNvPr>
        <xdr:cNvSpPr txBox="1"/>
      </xdr:nvSpPr>
      <xdr:spPr>
        <a:xfrm>
          <a:off x="8839200" y="2724150"/>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1562100</xdr:colOff>
      <xdr:row>13</xdr:row>
      <xdr:rowOff>152400</xdr:rowOff>
    </xdr:from>
    <xdr:to>
      <xdr:col>8</xdr:col>
      <xdr:colOff>133350</xdr:colOff>
      <xdr:row>23</xdr:row>
      <xdr:rowOff>180975</xdr:rowOff>
    </xdr:to>
    <xdr:sp macro="" textlink="">
      <xdr:nvSpPr>
        <xdr:cNvPr id="6" name="TextBox 1">
          <a:extLst>
            <a:ext uri="{FF2B5EF4-FFF2-40B4-BE49-F238E27FC236}">
              <a16:creationId xmlns:a16="http://schemas.microsoft.com/office/drawing/2014/main" id="{E3F13F1A-BDF1-4C36-BA30-1EB5180C8EAB}"/>
            </a:ext>
            <a:ext uri="{147F2762-F138-4A5C-976F-8EAC2B608ADB}">
              <a16:predDERef xmlns:a16="http://schemas.microsoft.com/office/drawing/2014/main" pred="{9DB3A670-09AE-4A43-ACE7-53A611FC9525}"/>
            </a:ext>
          </a:extLst>
        </xdr:cNvPr>
        <xdr:cNvSpPr txBox="1"/>
      </xdr:nvSpPr>
      <xdr:spPr>
        <a:xfrm>
          <a:off x="4419600" y="20574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28575</xdr:colOff>
      <xdr:row>13</xdr:row>
      <xdr:rowOff>152400</xdr:rowOff>
    </xdr:from>
    <xdr:to>
      <xdr:col>4</xdr:col>
      <xdr:colOff>1390650</xdr:colOff>
      <xdr:row>23</xdr:row>
      <xdr:rowOff>171450</xdr:rowOff>
    </xdr:to>
    <xdr:pic>
      <xdr:nvPicPr>
        <xdr:cNvPr id="3" name="Picture 2">
          <a:extLst>
            <a:ext uri="{FF2B5EF4-FFF2-40B4-BE49-F238E27FC236}">
              <a16:creationId xmlns:a16="http://schemas.microsoft.com/office/drawing/2014/main" id="{89407F54-CC40-473A-8C7B-F51F2765E89D}"/>
            </a:ext>
            <a:ext uri="{147F2762-F138-4A5C-976F-8EAC2B608ADB}">
              <a16:predDERef xmlns:a16="http://schemas.microsoft.com/office/drawing/2014/main" pred="{E3F13F1A-BDF1-4C36-BA30-1EB5180C8EAB}"/>
            </a:ext>
          </a:extLst>
        </xdr:cNvPr>
        <xdr:cNvPicPr>
          <a:picLocks noChangeAspect="1"/>
        </xdr:cNvPicPr>
      </xdr:nvPicPr>
      <xdr:blipFill>
        <a:blip xmlns:r="http://schemas.openxmlformats.org/officeDocument/2006/relationships" r:embed="rId1"/>
        <a:stretch>
          <a:fillRect/>
        </a:stretch>
      </xdr:blipFill>
      <xdr:spPr>
        <a:xfrm>
          <a:off x="28575" y="5867400"/>
          <a:ext cx="4219575" cy="1924050"/>
        </a:xfrm>
        <a:prstGeom prst="rect">
          <a:avLst/>
        </a:prstGeom>
      </xdr:spPr>
    </xdr:pic>
    <xdr:clientData/>
  </xdr:twoCellAnchor>
  <xdr:twoCellAnchor>
    <xdr:from>
      <xdr:col>8</xdr:col>
      <xdr:colOff>247650</xdr:colOff>
      <xdr:row>14</xdr:row>
      <xdr:rowOff>57150</xdr:rowOff>
    </xdr:from>
    <xdr:to>
      <xdr:col>12</xdr:col>
      <xdr:colOff>771525</xdr:colOff>
      <xdr:row>17</xdr:row>
      <xdr:rowOff>47625</xdr:rowOff>
    </xdr:to>
    <xdr:sp macro="" textlink="">
      <xdr:nvSpPr>
        <xdr:cNvPr id="5" name="TextBox 3">
          <a:extLst>
            <a:ext uri="{FF2B5EF4-FFF2-40B4-BE49-F238E27FC236}">
              <a16:creationId xmlns:a16="http://schemas.microsoft.com/office/drawing/2014/main" id="{5FCE703C-6E47-487C-93BA-8ABB12090FFD}"/>
            </a:ext>
            <a:ext uri="{147F2762-F138-4A5C-976F-8EAC2B608ADB}">
              <a16:predDERef xmlns:a16="http://schemas.microsoft.com/office/drawing/2014/main" pred="{89407F54-CC40-473A-8C7B-F51F2765E89D}"/>
            </a:ext>
          </a:extLst>
        </xdr:cNvPr>
        <xdr:cNvSpPr txBox="1"/>
      </xdr:nvSpPr>
      <xdr:spPr>
        <a:xfrm>
          <a:off x="8839200" y="2152650"/>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1647825</xdr:colOff>
      <xdr:row>37</xdr:row>
      <xdr:rowOff>0</xdr:rowOff>
    </xdr:from>
    <xdr:to>
      <xdr:col>8</xdr:col>
      <xdr:colOff>219075</xdr:colOff>
      <xdr:row>47</xdr:row>
      <xdr:rowOff>28575</xdr:rowOff>
    </xdr:to>
    <xdr:sp macro="" textlink="">
      <xdr:nvSpPr>
        <xdr:cNvPr id="4" name="TextBox 1">
          <a:extLst>
            <a:ext uri="{FF2B5EF4-FFF2-40B4-BE49-F238E27FC236}">
              <a16:creationId xmlns:a16="http://schemas.microsoft.com/office/drawing/2014/main" id="{33D874A5-6F97-4D32-A228-BF6E6804D321}"/>
            </a:ext>
            <a:ext uri="{147F2762-F138-4A5C-976F-8EAC2B608ADB}">
              <a16:predDERef xmlns:a16="http://schemas.microsoft.com/office/drawing/2014/main" pred="{9DB3A670-09AE-4A43-ACE7-53A611FC9525}"/>
            </a:ext>
          </a:extLst>
        </xdr:cNvPr>
        <xdr:cNvSpPr txBox="1"/>
      </xdr:nvSpPr>
      <xdr:spPr>
        <a:xfrm>
          <a:off x="4505325" y="68580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28575</xdr:colOff>
      <xdr:row>28</xdr:row>
      <xdr:rowOff>152400</xdr:rowOff>
    </xdr:from>
    <xdr:to>
      <xdr:col>4</xdr:col>
      <xdr:colOff>1171575</xdr:colOff>
      <xdr:row>38</xdr:row>
      <xdr:rowOff>171450</xdr:rowOff>
    </xdr:to>
    <xdr:pic>
      <xdr:nvPicPr>
        <xdr:cNvPr id="3" name="Picture 2">
          <a:extLst>
            <a:ext uri="{FF2B5EF4-FFF2-40B4-BE49-F238E27FC236}">
              <a16:creationId xmlns:a16="http://schemas.microsoft.com/office/drawing/2014/main" id="{E96CE186-3899-4F92-B8F2-E70F9F11A928}"/>
            </a:ext>
            <a:ext uri="{147F2762-F138-4A5C-976F-8EAC2B608ADB}">
              <a16:predDERef xmlns:a16="http://schemas.microsoft.com/office/drawing/2014/main" pred="{33D874A5-6F97-4D32-A228-BF6E6804D321}"/>
            </a:ext>
          </a:extLst>
        </xdr:cNvPr>
        <xdr:cNvPicPr>
          <a:picLocks noChangeAspect="1"/>
        </xdr:cNvPicPr>
      </xdr:nvPicPr>
      <xdr:blipFill>
        <a:blip xmlns:r="http://schemas.openxmlformats.org/officeDocument/2006/relationships" r:embed="rId1"/>
        <a:stretch>
          <a:fillRect/>
        </a:stretch>
      </xdr:blipFill>
      <xdr:spPr>
        <a:xfrm>
          <a:off x="28575" y="5295900"/>
          <a:ext cx="4219575" cy="1924050"/>
        </a:xfrm>
        <a:prstGeom prst="rect">
          <a:avLst/>
        </a:prstGeom>
      </xdr:spPr>
    </xdr:pic>
    <xdr:clientData/>
  </xdr:twoCellAnchor>
  <xdr:twoCellAnchor>
    <xdr:from>
      <xdr:col>4</xdr:col>
      <xdr:colOff>1600200</xdr:colOff>
      <xdr:row>29</xdr:row>
      <xdr:rowOff>114300</xdr:rowOff>
    </xdr:from>
    <xdr:to>
      <xdr:col>9</xdr:col>
      <xdr:colOff>390525</xdr:colOff>
      <xdr:row>32</xdr:row>
      <xdr:rowOff>104775</xdr:rowOff>
    </xdr:to>
    <xdr:sp macro="" textlink="">
      <xdr:nvSpPr>
        <xdr:cNvPr id="5" name="TextBox 3">
          <a:extLst>
            <a:ext uri="{FF2B5EF4-FFF2-40B4-BE49-F238E27FC236}">
              <a16:creationId xmlns:a16="http://schemas.microsoft.com/office/drawing/2014/main" id="{7BCE66BC-3D3D-472C-B5B6-25442AD231A1}"/>
            </a:ext>
            <a:ext uri="{147F2762-F138-4A5C-976F-8EAC2B608ADB}">
              <a16:predDERef xmlns:a16="http://schemas.microsoft.com/office/drawing/2014/main" pred="{E96CE186-3899-4F92-B8F2-E70F9F11A928}"/>
            </a:ext>
          </a:extLst>
        </xdr:cNvPr>
        <xdr:cNvSpPr txBox="1"/>
      </xdr:nvSpPr>
      <xdr:spPr>
        <a:xfrm>
          <a:off x="4457700" y="5448300"/>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152400</xdr:colOff>
      <xdr:row>18</xdr:row>
      <xdr:rowOff>95250</xdr:rowOff>
    </xdr:from>
    <xdr:to>
      <xdr:col>8</xdr:col>
      <xdr:colOff>790575</xdr:colOff>
      <xdr:row>28</xdr:row>
      <xdr:rowOff>123825</xdr:rowOff>
    </xdr:to>
    <xdr:sp macro="" textlink="">
      <xdr:nvSpPr>
        <xdr:cNvPr id="10" name="TextBox 1">
          <a:extLst>
            <a:ext uri="{FF2B5EF4-FFF2-40B4-BE49-F238E27FC236}">
              <a16:creationId xmlns:a16="http://schemas.microsoft.com/office/drawing/2014/main" id="{5B904268-5C70-4924-A432-0315D32123B9}"/>
            </a:ext>
            <a:ext uri="{147F2762-F138-4A5C-976F-8EAC2B608ADB}">
              <a16:predDERef xmlns:a16="http://schemas.microsoft.com/office/drawing/2014/main" pred="{9DB3A670-09AE-4A43-ACE7-53A611FC9525}"/>
            </a:ext>
          </a:extLst>
        </xdr:cNvPr>
        <xdr:cNvSpPr txBox="1"/>
      </xdr:nvSpPr>
      <xdr:spPr>
        <a:xfrm>
          <a:off x="5076825" y="357187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200025</xdr:colOff>
      <xdr:row>18</xdr:row>
      <xdr:rowOff>114300</xdr:rowOff>
    </xdr:from>
    <xdr:to>
      <xdr:col>4</xdr:col>
      <xdr:colOff>1343025</xdr:colOff>
      <xdr:row>28</xdr:row>
      <xdr:rowOff>133350</xdr:rowOff>
    </xdr:to>
    <xdr:pic>
      <xdr:nvPicPr>
        <xdr:cNvPr id="5" name="Picture 2">
          <a:extLst>
            <a:ext uri="{FF2B5EF4-FFF2-40B4-BE49-F238E27FC236}">
              <a16:creationId xmlns:a16="http://schemas.microsoft.com/office/drawing/2014/main" id="{B9DD69E2-2126-456F-8E96-5C99848258EA}"/>
            </a:ext>
            <a:ext uri="{147F2762-F138-4A5C-976F-8EAC2B608ADB}">
              <a16:predDERef xmlns:a16="http://schemas.microsoft.com/office/drawing/2014/main" pred="{5B904268-5C70-4924-A432-0315D32123B9}"/>
            </a:ext>
          </a:extLst>
        </xdr:cNvPr>
        <xdr:cNvPicPr>
          <a:picLocks noChangeAspect="1"/>
        </xdr:cNvPicPr>
      </xdr:nvPicPr>
      <xdr:blipFill>
        <a:blip xmlns:r="http://schemas.openxmlformats.org/officeDocument/2006/relationships" r:embed="rId1"/>
        <a:stretch>
          <a:fillRect/>
        </a:stretch>
      </xdr:blipFill>
      <xdr:spPr>
        <a:xfrm>
          <a:off x="200025" y="3590925"/>
          <a:ext cx="4219575" cy="1924050"/>
        </a:xfrm>
        <a:prstGeom prst="rect">
          <a:avLst/>
        </a:prstGeom>
      </xdr:spPr>
    </xdr:pic>
    <xdr:clientData/>
  </xdr:twoCellAnchor>
  <xdr:twoCellAnchor>
    <xdr:from>
      <xdr:col>5</xdr:col>
      <xdr:colOff>9525</xdr:colOff>
      <xdr:row>15</xdr:row>
      <xdr:rowOff>161925</xdr:rowOff>
    </xdr:from>
    <xdr:to>
      <xdr:col>10</xdr:col>
      <xdr:colOff>257175</xdr:colOff>
      <xdr:row>18</xdr:row>
      <xdr:rowOff>152400</xdr:rowOff>
    </xdr:to>
    <xdr:sp macro="" textlink="">
      <xdr:nvSpPr>
        <xdr:cNvPr id="2" name="TextBox 3">
          <a:extLst>
            <a:ext uri="{FF2B5EF4-FFF2-40B4-BE49-F238E27FC236}">
              <a16:creationId xmlns:a16="http://schemas.microsoft.com/office/drawing/2014/main" id="{8B1DD5A8-2BE0-46D2-ACD5-70014CF918E5}"/>
            </a:ext>
            <a:ext uri="{147F2762-F138-4A5C-976F-8EAC2B608ADB}">
              <a16:predDERef xmlns:a16="http://schemas.microsoft.com/office/drawing/2014/main" pred="{B9DD69E2-2126-456F-8E96-5C99848258EA}"/>
            </a:ext>
          </a:extLst>
        </xdr:cNvPr>
        <xdr:cNvSpPr txBox="1"/>
      </xdr:nvSpPr>
      <xdr:spPr>
        <a:xfrm>
          <a:off x="4933950" y="3067050"/>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9525</xdr:colOff>
      <xdr:row>18</xdr:row>
      <xdr:rowOff>9525</xdr:rowOff>
    </xdr:from>
    <xdr:to>
      <xdr:col>8</xdr:col>
      <xdr:colOff>647700</xdr:colOff>
      <xdr:row>28</xdr:row>
      <xdr:rowOff>38100</xdr:rowOff>
    </xdr:to>
    <xdr:sp macro="" textlink="">
      <xdr:nvSpPr>
        <xdr:cNvPr id="2" name="TextBox 1">
          <a:extLst>
            <a:ext uri="{FF2B5EF4-FFF2-40B4-BE49-F238E27FC236}">
              <a16:creationId xmlns:a16="http://schemas.microsoft.com/office/drawing/2014/main" id="{B53A82DF-7E59-4AA3-A63A-BC2E2769FA69}"/>
            </a:ext>
            <a:ext uri="{147F2762-F138-4A5C-976F-8EAC2B608ADB}">
              <a16:predDERef xmlns:a16="http://schemas.microsoft.com/office/drawing/2014/main" pred="{9DB3A670-09AE-4A43-ACE7-53A611FC9525}"/>
            </a:ext>
          </a:extLst>
        </xdr:cNvPr>
        <xdr:cNvSpPr txBox="1"/>
      </xdr:nvSpPr>
      <xdr:spPr>
        <a:xfrm>
          <a:off x="4933950" y="343852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0</xdr:col>
      <xdr:colOff>38100</xdr:colOff>
      <xdr:row>22</xdr:row>
      <xdr:rowOff>76200</xdr:rowOff>
    </xdr:from>
    <xdr:to>
      <xdr:col>4</xdr:col>
      <xdr:colOff>1400175</xdr:colOff>
      <xdr:row>32</xdr:row>
      <xdr:rowOff>95250</xdr:rowOff>
    </xdr:to>
    <xdr:pic>
      <xdr:nvPicPr>
        <xdr:cNvPr id="5" name="Picture 2">
          <a:extLst>
            <a:ext uri="{FF2B5EF4-FFF2-40B4-BE49-F238E27FC236}">
              <a16:creationId xmlns:a16="http://schemas.microsoft.com/office/drawing/2014/main" id="{23A1AA2A-BEFC-4ADE-931A-D6552D0E4985}"/>
            </a:ext>
            <a:ext uri="{147F2762-F138-4A5C-976F-8EAC2B608ADB}">
              <a16:predDERef xmlns:a16="http://schemas.microsoft.com/office/drawing/2014/main" pred="{B53A82DF-7E59-4AA3-A63A-BC2E2769FA69}"/>
            </a:ext>
          </a:extLst>
        </xdr:cNvPr>
        <xdr:cNvPicPr>
          <a:picLocks noChangeAspect="1"/>
        </xdr:cNvPicPr>
      </xdr:nvPicPr>
      <xdr:blipFill>
        <a:blip xmlns:r="http://schemas.openxmlformats.org/officeDocument/2006/relationships" r:embed="rId1"/>
        <a:stretch>
          <a:fillRect/>
        </a:stretch>
      </xdr:blipFill>
      <xdr:spPr>
        <a:xfrm>
          <a:off x="38100" y="4267200"/>
          <a:ext cx="4219575" cy="1924050"/>
        </a:xfrm>
        <a:prstGeom prst="rect">
          <a:avLst/>
        </a:prstGeom>
      </xdr:spPr>
    </xdr:pic>
    <xdr:clientData/>
  </xdr:twoCellAnchor>
  <xdr:twoCellAnchor>
    <xdr:from>
      <xdr:col>4</xdr:col>
      <xdr:colOff>2057400</xdr:colOff>
      <xdr:row>9</xdr:row>
      <xdr:rowOff>0</xdr:rowOff>
    </xdr:from>
    <xdr:to>
      <xdr:col>10</xdr:col>
      <xdr:colOff>238125</xdr:colOff>
      <xdr:row>11</xdr:row>
      <xdr:rowOff>180975</xdr:rowOff>
    </xdr:to>
    <xdr:sp macro="" textlink="">
      <xdr:nvSpPr>
        <xdr:cNvPr id="4" name="TextBox 3">
          <a:extLst>
            <a:ext uri="{FF2B5EF4-FFF2-40B4-BE49-F238E27FC236}">
              <a16:creationId xmlns:a16="http://schemas.microsoft.com/office/drawing/2014/main" id="{B9D208EA-A055-1FA2-9CAF-A85A45FC26F9}"/>
            </a:ext>
            <a:ext uri="{147F2762-F138-4A5C-976F-8EAC2B608ADB}">
              <a16:predDERef xmlns:a16="http://schemas.microsoft.com/office/drawing/2014/main" pred="{23A1AA2A-BEFC-4ADE-931A-D6552D0E4985}"/>
            </a:ext>
          </a:extLst>
        </xdr:cNvPr>
        <xdr:cNvSpPr txBox="1"/>
      </xdr:nvSpPr>
      <xdr:spPr>
        <a:xfrm>
          <a:off x="4914900" y="1714500"/>
          <a:ext cx="5505450" cy="561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Filling from Pipeline. </a:t>
          </a:r>
        </a:p>
        <a:p>
          <a:pPr marL="0" indent="0" algn="ctr"/>
          <a:r>
            <a:rPr lang="en-US" sz="1600" b="1" i="0" u="none" strike="noStrike">
              <a:solidFill>
                <a:schemeClr val="accent5"/>
              </a:solidFill>
              <a:latin typeface="Calibri" panose="020F0502020204030204" pitchFamily="34" charset="0"/>
              <a:ea typeface="Calibri" panose="020F0502020204030204" pitchFamily="34" charset="0"/>
              <a:cs typeface="Calibri" panose="020F0502020204030204" pitchFamily="34" charset="0"/>
            </a:rPr>
            <a:t>Do not add candidates on Q that are not from the pipeline!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9525</xdr:colOff>
      <xdr:row>12</xdr:row>
      <xdr:rowOff>9525</xdr:rowOff>
    </xdr:from>
    <xdr:to>
      <xdr:col>6</xdr:col>
      <xdr:colOff>857250</xdr:colOff>
      <xdr:row>22</xdr:row>
      <xdr:rowOff>38100</xdr:rowOff>
    </xdr:to>
    <xdr:sp macro="" textlink="">
      <xdr:nvSpPr>
        <xdr:cNvPr id="2" name="TextBox 1">
          <a:extLst>
            <a:ext uri="{FF2B5EF4-FFF2-40B4-BE49-F238E27FC236}">
              <a16:creationId xmlns:a16="http://schemas.microsoft.com/office/drawing/2014/main" id="{17AA0A26-02AF-4691-8657-0776BBE98CB4}"/>
            </a:ext>
            <a:ext uri="{147F2762-F138-4A5C-976F-8EAC2B608ADB}">
              <a16:predDERef xmlns:a16="http://schemas.microsoft.com/office/drawing/2014/main" pred="{9DB3A670-09AE-4A43-ACE7-53A611FC9525}"/>
            </a:ext>
          </a:extLst>
        </xdr:cNvPr>
        <xdr:cNvSpPr txBox="1"/>
      </xdr:nvSpPr>
      <xdr:spPr>
        <a:xfrm>
          <a:off x="2257425" y="267652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7</xdr:col>
      <xdr:colOff>9525</xdr:colOff>
      <xdr:row>12</xdr:row>
      <xdr:rowOff>0</xdr:rowOff>
    </xdr:from>
    <xdr:to>
      <xdr:col>10</xdr:col>
      <xdr:colOff>1714500</xdr:colOff>
      <xdr:row>22</xdr:row>
      <xdr:rowOff>19050</xdr:rowOff>
    </xdr:to>
    <xdr:pic>
      <xdr:nvPicPr>
        <xdr:cNvPr id="3" name="Picture 2">
          <a:extLst>
            <a:ext uri="{FF2B5EF4-FFF2-40B4-BE49-F238E27FC236}">
              <a16:creationId xmlns:a16="http://schemas.microsoft.com/office/drawing/2014/main" id="{7E0084AF-DF59-461B-BE7C-C8007904B1A4}"/>
            </a:ext>
            <a:ext uri="{147F2762-F138-4A5C-976F-8EAC2B608ADB}">
              <a16:predDERef xmlns:a16="http://schemas.microsoft.com/office/drawing/2014/main" pred="{17AA0A26-02AF-4691-8657-0776BBE98CB4}"/>
            </a:ext>
          </a:extLst>
        </xdr:cNvPr>
        <xdr:cNvPicPr>
          <a:picLocks noChangeAspect="1"/>
        </xdr:cNvPicPr>
      </xdr:nvPicPr>
      <xdr:blipFill>
        <a:blip xmlns:r="http://schemas.openxmlformats.org/officeDocument/2006/relationships" r:embed="rId1"/>
        <a:stretch>
          <a:fillRect/>
        </a:stretch>
      </xdr:blipFill>
      <xdr:spPr>
        <a:xfrm>
          <a:off x="7677150" y="2667000"/>
          <a:ext cx="4219575" cy="1924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3</xdr:col>
      <xdr:colOff>9525</xdr:colOff>
      <xdr:row>12</xdr:row>
      <xdr:rowOff>9525</xdr:rowOff>
    </xdr:from>
    <xdr:to>
      <xdr:col>6</xdr:col>
      <xdr:colOff>857250</xdr:colOff>
      <xdr:row>22</xdr:row>
      <xdr:rowOff>38100</xdr:rowOff>
    </xdr:to>
    <xdr:sp macro="" textlink="">
      <xdr:nvSpPr>
        <xdr:cNvPr id="2" name="TextBox 1">
          <a:extLst>
            <a:ext uri="{FF2B5EF4-FFF2-40B4-BE49-F238E27FC236}">
              <a16:creationId xmlns:a16="http://schemas.microsoft.com/office/drawing/2014/main" id="{05C09FF4-85D5-4123-8D0C-E303D5FE4356}"/>
            </a:ext>
            <a:ext uri="{147F2762-F138-4A5C-976F-8EAC2B608ADB}">
              <a16:predDERef xmlns:a16="http://schemas.microsoft.com/office/drawing/2014/main" pred="{9DB3A670-09AE-4A43-ACE7-53A611FC9525}"/>
            </a:ext>
          </a:extLst>
        </xdr:cNvPr>
        <xdr:cNvSpPr txBox="1"/>
      </xdr:nvSpPr>
      <xdr:spPr>
        <a:xfrm>
          <a:off x="2257425" y="343852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7</xdr:col>
      <xdr:colOff>9525</xdr:colOff>
      <xdr:row>12</xdr:row>
      <xdr:rowOff>0</xdr:rowOff>
    </xdr:from>
    <xdr:to>
      <xdr:col>10</xdr:col>
      <xdr:colOff>1714500</xdr:colOff>
      <xdr:row>22</xdr:row>
      <xdr:rowOff>19050</xdr:rowOff>
    </xdr:to>
    <xdr:pic>
      <xdr:nvPicPr>
        <xdr:cNvPr id="3" name="Picture 2">
          <a:extLst>
            <a:ext uri="{FF2B5EF4-FFF2-40B4-BE49-F238E27FC236}">
              <a16:creationId xmlns:a16="http://schemas.microsoft.com/office/drawing/2014/main" id="{96E5EDF2-269F-46F0-897C-F479FE549460}"/>
            </a:ext>
            <a:ext uri="{147F2762-F138-4A5C-976F-8EAC2B608ADB}">
              <a16:predDERef xmlns:a16="http://schemas.microsoft.com/office/drawing/2014/main" pred="{05C09FF4-85D5-4123-8D0C-E303D5FE4356}"/>
            </a:ext>
          </a:extLst>
        </xdr:cNvPr>
        <xdr:cNvPicPr>
          <a:picLocks noChangeAspect="1"/>
        </xdr:cNvPicPr>
      </xdr:nvPicPr>
      <xdr:blipFill>
        <a:blip xmlns:r="http://schemas.openxmlformats.org/officeDocument/2006/relationships" r:embed="rId1"/>
        <a:stretch>
          <a:fillRect/>
        </a:stretch>
      </xdr:blipFill>
      <xdr:spPr>
        <a:xfrm>
          <a:off x="7677150" y="3429000"/>
          <a:ext cx="4219575" cy="1924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9525</xdr:colOff>
      <xdr:row>18</xdr:row>
      <xdr:rowOff>9525</xdr:rowOff>
    </xdr:from>
    <xdr:to>
      <xdr:col>6</xdr:col>
      <xdr:colOff>857250</xdr:colOff>
      <xdr:row>28</xdr:row>
      <xdr:rowOff>38100</xdr:rowOff>
    </xdr:to>
    <xdr:sp macro="" textlink="">
      <xdr:nvSpPr>
        <xdr:cNvPr id="2" name="TextBox 1">
          <a:extLst>
            <a:ext uri="{FF2B5EF4-FFF2-40B4-BE49-F238E27FC236}">
              <a16:creationId xmlns:a16="http://schemas.microsoft.com/office/drawing/2014/main" id="{9AB4CD80-F728-4A95-864A-E87A28AA08DA}"/>
            </a:ext>
            <a:ext uri="{147F2762-F138-4A5C-976F-8EAC2B608ADB}">
              <a16:predDERef xmlns:a16="http://schemas.microsoft.com/office/drawing/2014/main" pred="{9DB3A670-09AE-4A43-ACE7-53A611FC9525}"/>
            </a:ext>
          </a:extLst>
        </xdr:cNvPr>
        <xdr:cNvSpPr txBox="1"/>
      </xdr:nvSpPr>
      <xdr:spPr>
        <a:xfrm>
          <a:off x="2257425" y="229552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7</xdr:col>
      <xdr:colOff>9525</xdr:colOff>
      <xdr:row>18</xdr:row>
      <xdr:rowOff>0</xdr:rowOff>
    </xdr:from>
    <xdr:to>
      <xdr:col>10</xdr:col>
      <xdr:colOff>1714500</xdr:colOff>
      <xdr:row>28</xdr:row>
      <xdr:rowOff>19050</xdr:rowOff>
    </xdr:to>
    <xdr:pic>
      <xdr:nvPicPr>
        <xdr:cNvPr id="3" name="Picture 2">
          <a:extLst>
            <a:ext uri="{FF2B5EF4-FFF2-40B4-BE49-F238E27FC236}">
              <a16:creationId xmlns:a16="http://schemas.microsoft.com/office/drawing/2014/main" id="{8BB8D525-8A48-4123-8F0C-574994AA1D01}"/>
            </a:ext>
            <a:ext uri="{147F2762-F138-4A5C-976F-8EAC2B608ADB}">
              <a16:predDERef xmlns:a16="http://schemas.microsoft.com/office/drawing/2014/main" pred="{9AB4CD80-F728-4A95-864A-E87A28AA08DA}"/>
            </a:ext>
          </a:extLst>
        </xdr:cNvPr>
        <xdr:cNvPicPr>
          <a:picLocks noChangeAspect="1"/>
        </xdr:cNvPicPr>
      </xdr:nvPicPr>
      <xdr:blipFill>
        <a:blip xmlns:r="http://schemas.openxmlformats.org/officeDocument/2006/relationships" r:embed="rId1"/>
        <a:stretch>
          <a:fillRect/>
        </a:stretch>
      </xdr:blipFill>
      <xdr:spPr>
        <a:xfrm>
          <a:off x="7677150" y="2286000"/>
          <a:ext cx="4219575" cy="1924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3</xdr:col>
      <xdr:colOff>9525</xdr:colOff>
      <xdr:row>26</xdr:row>
      <xdr:rowOff>28575</xdr:rowOff>
    </xdr:from>
    <xdr:to>
      <xdr:col>6</xdr:col>
      <xdr:colOff>857250</xdr:colOff>
      <xdr:row>36</xdr:row>
      <xdr:rowOff>57150</xdr:rowOff>
    </xdr:to>
    <xdr:sp macro="" textlink="">
      <xdr:nvSpPr>
        <xdr:cNvPr id="4" name="TextBox 1">
          <a:extLst>
            <a:ext uri="{FF2B5EF4-FFF2-40B4-BE49-F238E27FC236}">
              <a16:creationId xmlns:a16="http://schemas.microsoft.com/office/drawing/2014/main" id="{EBF29299-8806-4A9D-AE60-8D58F9B349F0}"/>
            </a:ext>
            <a:ext uri="{147F2762-F138-4A5C-976F-8EAC2B608ADB}">
              <a16:predDERef xmlns:a16="http://schemas.microsoft.com/office/drawing/2014/main" pred="{9DB3A670-09AE-4A43-ACE7-53A611FC9525}"/>
            </a:ext>
          </a:extLst>
        </xdr:cNvPr>
        <xdr:cNvSpPr txBox="1"/>
      </xdr:nvSpPr>
      <xdr:spPr>
        <a:xfrm>
          <a:off x="2257425" y="4791075"/>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6</xdr:col>
      <xdr:colOff>1552575</xdr:colOff>
      <xdr:row>26</xdr:row>
      <xdr:rowOff>19050</xdr:rowOff>
    </xdr:from>
    <xdr:to>
      <xdr:col>10</xdr:col>
      <xdr:colOff>1295400</xdr:colOff>
      <xdr:row>36</xdr:row>
      <xdr:rowOff>38100</xdr:rowOff>
    </xdr:to>
    <xdr:pic>
      <xdr:nvPicPr>
        <xdr:cNvPr id="3" name="Picture 2">
          <a:extLst>
            <a:ext uri="{FF2B5EF4-FFF2-40B4-BE49-F238E27FC236}">
              <a16:creationId xmlns:a16="http://schemas.microsoft.com/office/drawing/2014/main" id="{5BB687F4-1160-49AD-B64E-18B51A81193E}"/>
            </a:ext>
            <a:ext uri="{147F2762-F138-4A5C-976F-8EAC2B608ADB}">
              <a16:predDERef xmlns:a16="http://schemas.microsoft.com/office/drawing/2014/main" pred="{EBF29299-8806-4A9D-AE60-8D58F9B349F0}"/>
            </a:ext>
          </a:extLst>
        </xdr:cNvPr>
        <xdr:cNvPicPr>
          <a:picLocks noChangeAspect="1"/>
        </xdr:cNvPicPr>
      </xdr:nvPicPr>
      <xdr:blipFill>
        <a:blip xmlns:r="http://schemas.openxmlformats.org/officeDocument/2006/relationships" r:embed="rId1"/>
        <a:stretch>
          <a:fillRect/>
        </a:stretch>
      </xdr:blipFill>
      <xdr:spPr>
        <a:xfrm>
          <a:off x="7258050" y="4972050"/>
          <a:ext cx="4219575" cy="1924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19050</xdr:colOff>
      <xdr:row>23</xdr:row>
      <xdr:rowOff>0</xdr:rowOff>
    </xdr:from>
    <xdr:to>
      <xdr:col>6</xdr:col>
      <xdr:colOff>866775</xdr:colOff>
      <xdr:row>33</xdr:row>
      <xdr:rowOff>28575</xdr:rowOff>
    </xdr:to>
    <xdr:sp macro="" textlink="">
      <xdr:nvSpPr>
        <xdr:cNvPr id="2" name="TextBox 1">
          <a:extLst>
            <a:ext uri="{FF2B5EF4-FFF2-40B4-BE49-F238E27FC236}">
              <a16:creationId xmlns:a16="http://schemas.microsoft.com/office/drawing/2014/main" id="{B61CD3FB-E9A0-49DA-94DD-1857E32DE683}"/>
            </a:ext>
            <a:ext uri="{147F2762-F138-4A5C-976F-8EAC2B608ADB}">
              <a16:predDERef xmlns:a16="http://schemas.microsoft.com/office/drawing/2014/main" pred="{9DB3A670-09AE-4A43-ACE7-53A611FC9525}"/>
            </a:ext>
          </a:extLst>
        </xdr:cNvPr>
        <xdr:cNvSpPr txBox="1"/>
      </xdr:nvSpPr>
      <xdr:spPr>
        <a:xfrm>
          <a:off x="2266950" y="36195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6</xdr:col>
      <xdr:colOff>1209675</xdr:colOff>
      <xdr:row>24</xdr:row>
      <xdr:rowOff>104775</xdr:rowOff>
    </xdr:from>
    <xdr:to>
      <xdr:col>10</xdr:col>
      <xdr:colOff>952500</xdr:colOff>
      <xdr:row>34</xdr:row>
      <xdr:rowOff>123825</xdr:rowOff>
    </xdr:to>
    <xdr:pic>
      <xdr:nvPicPr>
        <xdr:cNvPr id="4" name="Picture 2">
          <a:extLst>
            <a:ext uri="{FF2B5EF4-FFF2-40B4-BE49-F238E27FC236}">
              <a16:creationId xmlns:a16="http://schemas.microsoft.com/office/drawing/2014/main" id="{8582F538-71CD-42CD-8A9C-004EB5BD9289}"/>
            </a:ext>
            <a:ext uri="{147F2762-F138-4A5C-976F-8EAC2B608ADB}">
              <a16:predDERef xmlns:a16="http://schemas.microsoft.com/office/drawing/2014/main" pred="{B61CD3FB-E9A0-49DA-94DD-1857E32DE683}"/>
            </a:ext>
          </a:extLst>
        </xdr:cNvPr>
        <xdr:cNvPicPr>
          <a:picLocks noChangeAspect="1"/>
        </xdr:cNvPicPr>
      </xdr:nvPicPr>
      <xdr:blipFill>
        <a:blip xmlns:r="http://schemas.openxmlformats.org/officeDocument/2006/relationships" r:embed="rId1"/>
        <a:stretch>
          <a:fillRect/>
        </a:stretch>
      </xdr:blipFill>
      <xdr:spPr>
        <a:xfrm>
          <a:off x="6915150" y="4676775"/>
          <a:ext cx="4219575" cy="1924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9</xdr:row>
      <xdr:rowOff>0</xdr:rowOff>
    </xdr:from>
    <xdr:to>
      <xdr:col>6</xdr:col>
      <xdr:colOff>847725</xdr:colOff>
      <xdr:row>19</xdr:row>
      <xdr:rowOff>28575</xdr:rowOff>
    </xdr:to>
    <xdr:sp macro="" textlink="">
      <xdr:nvSpPr>
        <xdr:cNvPr id="2" name="TextBox 1">
          <a:extLst>
            <a:ext uri="{FF2B5EF4-FFF2-40B4-BE49-F238E27FC236}">
              <a16:creationId xmlns:a16="http://schemas.microsoft.com/office/drawing/2014/main" id="{4E1584CD-9165-46FA-B3A6-2D420602F509}"/>
            </a:ext>
            <a:ext uri="{147F2762-F138-4A5C-976F-8EAC2B608ADB}">
              <a16:predDERef xmlns:a16="http://schemas.microsoft.com/office/drawing/2014/main" pred="{9DB3A670-09AE-4A43-ACE7-53A611FC9525}"/>
            </a:ext>
          </a:extLst>
        </xdr:cNvPr>
        <xdr:cNvSpPr txBox="1"/>
      </xdr:nvSpPr>
      <xdr:spPr>
        <a:xfrm>
          <a:off x="2247900" y="24765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13</xdr:row>
      <xdr:rowOff>0</xdr:rowOff>
    </xdr:from>
    <xdr:to>
      <xdr:col>6</xdr:col>
      <xdr:colOff>847725</xdr:colOff>
      <xdr:row>23</xdr:row>
      <xdr:rowOff>28575</xdr:rowOff>
    </xdr:to>
    <xdr:sp macro="" textlink="">
      <xdr:nvSpPr>
        <xdr:cNvPr id="2" name="TextBox 1">
          <a:extLst>
            <a:ext uri="{FF2B5EF4-FFF2-40B4-BE49-F238E27FC236}">
              <a16:creationId xmlns:a16="http://schemas.microsoft.com/office/drawing/2014/main" id="{CA200482-76A2-4CDF-B9F6-0C3FFCB77611}"/>
            </a:ext>
            <a:ext uri="{147F2762-F138-4A5C-976F-8EAC2B608ADB}">
              <a16:predDERef xmlns:a16="http://schemas.microsoft.com/office/drawing/2014/main" pred="{9DB3A670-09AE-4A43-ACE7-53A611FC9525}"/>
            </a:ext>
          </a:extLst>
        </xdr:cNvPr>
        <xdr:cNvSpPr txBox="1"/>
      </xdr:nvSpPr>
      <xdr:spPr>
        <a:xfrm>
          <a:off x="2247900" y="24765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7</xdr:col>
      <xdr:colOff>914400</xdr:colOff>
      <xdr:row>13</xdr:row>
      <xdr:rowOff>0</xdr:rowOff>
    </xdr:from>
    <xdr:to>
      <xdr:col>10</xdr:col>
      <xdr:colOff>2619375</xdr:colOff>
      <xdr:row>23</xdr:row>
      <xdr:rowOff>19050</xdr:rowOff>
    </xdr:to>
    <xdr:pic>
      <xdr:nvPicPr>
        <xdr:cNvPr id="4" name="Picture 2">
          <a:extLst>
            <a:ext uri="{FF2B5EF4-FFF2-40B4-BE49-F238E27FC236}">
              <a16:creationId xmlns:a16="http://schemas.microsoft.com/office/drawing/2014/main" id="{95D67608-9911-4466-B9ED-40227EA36501}"/>
            </a:ext>
            <a:ext uri="{147F2762-F138-4A5C-976F-8EAC2B608ADB}">
              <a16:predDERef xmlns:a16="http://schemas.microsoft.com/office/drawing/2014/main" pred="{CA200482-76A2-4CDF-B9F6-0C3FFCB77611}"/>
            </a:ext>
          </a:extLst>
        </xdr:cNvPr>
        <xdr:cNvPicPr>
          <a:picLocks noChangeAspect="1"/>
        </xdr:cNvPicPr>
      </xdr:nvPicPr>
      <xdr:blipFill>
        <a:blip xmlns:r="http://schemas.openxmlformats.org/officeDocument/2006/relationships" r:embed="rId1"/>
        <a:stretch>
          <a:fillRect/>
        </a:stretch>
      </xdr:blipFill>
      <xdr:spPr>
        <a:xfrm>
          <a:off x="8582025" y="2476500"/>
          <a:ext cx="4219575" cy="1924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9525</xdr:colOff>
      <xdr:row>13</xdr:row>
      <xdr:rowOff>38100</xdr:rowOff>
    </xdr:from>
    <xdr:to>
      <xdr:col>4</xdr:col>
      <xdr:colOff>857250</xdr:colOff>
      <xdr:row>23</xdr:row>
      <xdr:rowOff>66675</xdr:rowOff>
    </xdr:to>
    <xdr:sp macro="" textlink="">
      <xdr:nvSpPr>
        <xdr:cNvPr id="2" name="TextBox 1">
          <a:extLst>
            <a:ext uri="{FF2B5EF4-FFF2-40B4-BE49-F238E27FC236}">
              <a16:creationId xmlns:a16="http://schemas.microsoft.com/office/drawing/2014/main" id="{A8C2F935-6BCB-48DB-95AF-D1BFE9C6484B}"/>
            </a:ext>
            <a:ext uri="{147F2762-F138-4A5C-976F-8EAC2B608ADB}">
              <a16:predDERef xmlns:a16="http://schemas.microsoft.com/office/drawing/2014/main" pred="{9DB3A670-09AE-4A43-ACE7-53A611FC9525}"/>
            </a:ext>
          </a:extLst>
        </xdr:cNvPr>
        <xdr:cNvSpPr txBox="1"/>
      </xdr:nvSpPr>
      <xdr:spPr>
        <a:xfrm>
          <a:off x="828675" y="2895600"/>
          <a:ext cx="43053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2</xdr:col>
      <xdr:colOff>1638300</xdr:colOff>
      <xdr:row>20</xdr:row>
      <xdr:rowOff>114300</xdr:rowOff>
    </xdr:from>
    <xdr:to>
      <xdr:col>6</xdr:col>
      <xdr:colOff>123825</xdr:colOff>
      <xdr:row>30</xdr:row>
      <xdr:rowOff>133350</xdr:rowOff>
    </xdr:to>
    <xdr:pic>
      <xdr:nvPicPr>
        <xdr:cNvPr id="3" name="Picture 2">
          <a:extLst>
            <a:ext uri="{FF2B5EF4-FFF2-40B4-BE49-F238E27FC236}">
              <a16:creationId xmlns:a16="http://schemas.microsoft.com/office/drawing/2014/main" id="{2D7D1FCC-42FF-45B0-8780-0ACF9004D61D}"/>
            </a:ext>
            <a:ext uri="{147F2762-F138-4A5C-976F-8EAC2B608ADB}">
              <a16:predDERef xmlns:a16="http://schemas.microsoft.com/office/drawing/2014/main" pred="{A8C2F935-6BCB-48DB-95AF-D1BFE9C6484B}"/>
            </a:ext>
          </a:extLst>
        </xdr:cNvPr>
        <xdr:cNvPicPr>
          <a:picLocks noChangeAspect="1"/>
        </xdr:cNvPicPr>
      </xdr:nvPicPr>
      <xdr:blipFill>
        <a:blip xmlns:r="http://schemas.openxmlformats.org/officeDocument/2006/relationships" r:embed="rId1"/>
        <a:stretch>
          <a:fillRect/>
        </a:stretch>
      </xdr:blipFill>
      <xdr:spPr>
        <a:xfrm>
          <a:off x="3067050" y="3924300"/>
          <a:ext cx="4219575" cy="1924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10</xdr:row>
      <xdr:rowOff>47625</xdr:rowOff>
    </xdr:from>
    <xdr:to>
      <xdr:col>4</xdr:col>
      <xdr:colOff>847725</xdr:colOff>
      <xdr:row>20</xdr:row>
      <xdr:rowOff>76200</xdr:rowOff>
    </xdr:to>
    <xdr:sp macro="" textlink="">
      <xdr:nvSpPr>
        <xdr:cNvPr id="2" name="TextBox 1">
          <a:extLst>
            <a:ext uri="{FF2B5EF4-FFF2-40B4-BE49-F238E27FC236}">
              <a16:creationId xmlns:a16="http://schemas.microsoft.com/office/drawing/2014/main" id="{A3F37827-043D-4EF5-B2A8-6DC717619EA0}"/>
            </a:ext>
            <a:ext uri="{147F2762-F138-4A5C-976F-8EAC2B608ADB}">
              <a16:predDERef xmlns:a16="http://schemas.microsoft.com/office/drawing/2014/main" pred="{9DB3A670-09AE-4A43-ACE7-53A611FC9525}"/>
            </a:ext>
          </a:extLst>
        </xdr:cNvPr>
        <xdr:cNvSpPr txBox="1"/>
      </xdr:nvSpPr>
      <xdr:spPr>
        <a:xfrm>
          <a:off x="819150" y="2143125"/>
          <a:ext cx="3629025"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923925</xdr:colOff>
      <xdr:row>10</xdr:row>
      <xdr:rowOff>57150</xdr:rowOff>
    </xdr:from>
    <xdr:to>
      <xdr:col>8</xdr:col>
      <xdr:colOff>666750</xdr:colOff>
      <xdr:row>20</xdr:row>
      <xdr:rowOff>76200</xdr:rowOff>
    </xdr:to>
    <xdr:pic>
      <xdr:nvPicPr>
        <xdr:cNvPr id="3" name="Picture 2">
          <a:extLst>
            <a:ext uri="{FF2B5EF4-FFF2-40B4-BE49-F238E27FC236}">
              <a16:creationId xmlns:a16="http://schemas.microsoft.com/office/drawing/2014/main" id="{0849FB7C-A1F4-43C8-A116-2C2907BE50E3}"/>
            </a:ext>
            <a:ext uri="{147F2762-F138-4A5C-976F-8EAC2B608ADB}">
              <a16:predDERef xmlns:a16="http://schemas.microsoft.com/office/drawing/2014/main" pred="{A3F37827-043D-4EF5-B2A8-6DC717619EA0}"/>
            </a:ext>
          </a:extLst>
        </xdr:cNvPr>
        <xdr:cNvPicPr>
          <a:picLocks noChangeAspect="1"/>
        </xdr:cNvPicPr>
      </xdr:nvPicPr>
      <xdr:blipFill>
        <a:blip xmlns:r="http://schemas.openxmlformats.org/officeDocument/2006/relationships" r:embed="rId1"/>
        <a:stretch>
          <a:fillRect/>
        </a:stretch>
      </xdr:blipFill>
      <xdr:spPr>
        <a:xfrm>
          <a:off x="4524375" y="2152650"/>
          <a:ext cx="4219575" cy="19240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923925</xdr:colOff>
      <xdr:row>11</xdr:row>
      <xdr:rowOff>57150</xdr:rowOff>
    </xdr:from>
    <xdr:to>
      <xdr:col>8</xdr:col>
      <xdr:colOff>666750</xdr:colOff>
      <xdr:row>21</xdr:row>
      <xdr:rowOff>76200</xdr:rowOff>
    </xdr:to>
    <xdr:pic>
      <xdr:nvPicPr>
        <xdr:cNvPr id="3" name="Picture 2">
          <a:extLst>
            <a:ext uri="{FF2B5EF4-FFF2-40B4-BE49-F238E27FC236}">
              <a16:creationId xmlns:a16="http://schemas.microsoft.com/office/drawing/2014/main" id="{05160DAE-9D84-4014-957C-5442D36ED32E}"/>
            </a:ext>
            <a:ext uri="{147F2762-F138-4A5C-976F-8EAC2B608ADB}">
              <a16:predDERef xmlns:a16="http://schemas.microsoft.com/office/drawing/2014/main" pred="{AC973481-F1D5-4F9B-8F39-74E68B893EFA}"/>
            </a:ext>
          </a:extLst>
        </xdr:cNvPr>
        <xdr:cNvPicPr>
          <a:picLocks noChangeAspect="1"/>
        </xdr:cNvPicPr>
      </xdr:nvPicPr>
      <xdr:blipFill>
        <a:blip xmlns:r="http://schemas.openxmlformats.org/officeDocument/2006/relationships" r:embed="rId1"/>
        <a:stretch>
          <a:fillRect/>
        </a:stretch>
      </xdr:blipFill>
      <xdr:spPr>
        <a:xfrm>
          <a:off x="5105400" y="2914650"/>
          <a:ext cx="4219575" cy="19240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15</xdr:row>
      <xdr:rowOff>47625</xdr:rowOff>
    </xdr:from>
    <xdr:to>
      <xdr:col>4</xdr:col>
      <xdr:colOff>847725</xdr:colOff>
      <xdr:row>25</xdr:row>
      <xdr:rowOff>76200</xdr:rowOff>
    </xdr:to>
    <xdr:sp macro="" textlink="">
      <xdr:nvSpPr>
        <xdr:cNvPr id="2" name="TextBox 1">
          <a:extLst>
            <a:ext uri="{FF2B5EF4-FFF2-40B4-BE49-F238E27FC236}">
              <a16:creationId xmlns:a16="http://schemas.microsoft.com/office/drawing/2014/main" id="{1C39DB5B-314C-48C6-8B3D-596BED5D0114}"/>
            </a:ext>
            <a:ext uri="{147F2762-F138-4A5C-976F-8EAC2B608ADB}">
              <a16:predDERef xmlns:a16="http://schemas.microsoft.com/office/drawing/2014/main" pred="{9DB3A670-09AE-4A43-ACE7-53A611FC9525}"/>
            </a:ext>
          </a:extLst>
        </xdr:cNvPr>
        <xdr:cNvSpPr txBox="1"/>
      </xdr:nvSpPr>
      <xdr:spPr>
        <a:xfrm>
          <a:off x="819150" y="27146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923925</xdr:colOff>
      <xdr:row>15</xdr:row>
      <xdr:rowOff>57150</xdr:rowOff>
    </xdr:from>
    <xdr:to>
      <xdr:col>8</xdr:col>
      <xdr:colOff>666750</xdr:colOff>
      <xdr:row>25</xdr:row>
      <xdr:rowOff>76200</xdr:rowOff>
    </xdr:to>
    <xdr:pic>
      <xdr:nvPicPr>
        <xdr:cNvPr id="3" name="Picture 2">
          <a:extLst>
            <a:ext uri="{FF2B5EF4-FFF2-40B4-BE49-F238E27FC236}">
              <a16:creationId xmlns:a16="http://schemas.microsoft.com/office/drawing/2014/main" id="{B41EE825-EFF2-4D38-8CBE-499E8B9EE578}"/>
            </a:ext>
            <a:ext uri="{147F2762-F138-4A5C-976F-8EAC2B608ADB}">
              <a16:predDERef xmlns:a16="http://schemas.microsoft.com/office/drawing/2014/main" pred="{1C39DB5B-314C-48C6-8B3D-596BED5D0114}"/>
            </a:ext>
          </a:extLst>
        </xdr:cNvPr>
        <xdr:cNvPicPr>
          <a:picLocks noChangeAspect="1"/>
        </xdr:cNvPicPr>
      </xdr:nvPicPr>
      <xdr:blipFill>
        <a:blip xmlns:r="http://schemas.openxmlformats.org/officeDocument/2006/relationships" r:embed="rId1"/>
        <a:stretch>
          <a:fillRect/>
        </a:stretch>
      </xdr:blipFill>
      <xdr:spPr>
        <a:xfrm>
          <a:off x="5105400" y="2724150"/>
          <a:ext cx="4219575" cy="19240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14</xdr:row>
      <xdr:rowOff>47625</xdr:rowOff>
    </xdr:from>
    <xdr:to>
      <xdr:col>4</xdr:col>
      <xdr:colOff>847725</xdr:colOff>
      <xdr:row>24</xdr:row>
      <xdr:rowOff>76200</xdr:rowOff>
    </xdr:to>
    <xdr:sp macro="" textlink="">
      <xdr:nvSpPr>
        <xdr:cNvPr id="2" name="TextBox 1">
          <a:extLst>
            <a:ext uri="{FF2B5EF4-FFF2-40B4-BE49-F238E27FC236}">
              <a16:creationId xmlns:a16="http://schemas.microsoft.com/office/drawing/2014/main" id="{AC961C64-B6E0-4332-A8F0-9706F51997BC}"/>
            </a:ext>
            <a:ext uri="{147F2762-F138-4A5C-976F-8EAC2B608ADB}">
              <a16:predDERef xmlns:a16="http://schemas.microsoft.com/office/drawing/2014/main" pred="{9DB3A670-09AE-4A43-ACE7-53A611FC9525}"/>
            </a:ext>
          </a:extLst>
        </xdr:cNvPr>
        <xdr:cNvSpPr txBox="1"/>
      </xdr:nvSpPr>
      <xdr:spPr>
        <a:xfrm>
          <a:off x="819150" y="27146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923925</xdr:colOff>
      <xdr:row>14</xdr:row>
      <xdr:rowOff>57150</xdr:rowOff>
    </xdr:from>
    <xdr:to>
      <xdr:col>8</xdr:col>
      <xdr:colOff>666750</xdr:colOff>
      <xdr:row>24</xdr:row>
      <xdr:rowOff>76200</xdr:rowOff>
    </xdr:to>
    <xdr:pic>
      <xdr:nvPicPr>
        <xdr:cNvPr id="3" name="Picture 2">
          <a:extLst>
            <a:ext uri="{FF2B5EF4-FFF2-40B4-BE49-F238E27FC236}">
              <a16:creationId xmlns:a16="http://schemas.microsoft.com/office/drawing/2014/main" id="{07FB2F6B-0696-4B9B-950A-31B99A39200E}"/>
            </a:ext>
            <a:ext uri="{147F2762-F138-4A5C-976F-8EAC2B608ADB}">
              <a16:predDERef xmlns:a16="http://schemas.microsoft.com/office/drawing/2014/main" pred="{AC961C64-B6E0-4332-A8F0-9706F51997BC}"/>
            </a:ext>
          </a:extLst>
        </xdr:cNvPr>
        <xdr:cNvPicPr>
          <a:picLocks noChangeAspect="1"/>
        </xdr:cNvPicPr>
      </xdr:nvPicPr>
      <xdr:blipFill>
        <a:blip xmlns:r="http://schemas.openxmlformats.org/officeDocument/2006/relationships" r:embed="rId1"/>
        <a:stretch>
          <a:fillRect/>
        </a:stretch>
      </xdr:blipFill>
      <xdr:spPr>
        <a:xfrm>
          <a:off x="5105400" y="2724150"/>
          <a:ext cx="4219575" cy="1924050"/>
        </a:xfrm>
        <a:prstGeom prst="rect">
          <a:avLst/>
        </a:prstGeom>
      </xdr:spPr>
    </xdr:pic>
    <xdr:clientData/>
  </xdr:twoCellAnchor>
  <xdr:twoCellAnchor>
    <xdr:from>
      <xdr:col>5</xdr:col>
      <xdr:colOff>257175</xdr:colOff>
      <xdr:row>3</xdr:row>
      <xdr:rowOff>9525</xdr:rowOff>
    </xdr:from>
    <xdr:to>
      <xdr:col>8</xdr:col>
      <xdr:colOff>1933575</xdr:colOff>
      <xdr:row>5</xdr:row>
      <xdr:rowOff>114300</xdr:rowOff>
    </xdr:to>
    <xdr:sp macro="" textlink="">
      <xdr:nvSpPr>
        <xdr:cNvPr id="4" name="TextBox 3">
          <a:extLst>
            <a:ext uri="{FF2B5EF4-FFF2-40B4-BE49-F238E27FC236}">
              <a16:creationId xmlns:a16="http://schemas.microsoft.com/office/drawing/2014/main" id="{A620DA56-3DDC-4DD0-8EDE-97B2B8CD2FDC}"/>
            </a:ext>
            <a:ext uri="{147F2762-F138-4A5C-976F-8EAC2B608ADB}">
              <a16:predDERef xmlns:a16="http://schemas.microsoft.com/office/drawing/2014/main" pred="{07FB2F6B-0696-4B9B-950A-31B99A39200E}"/>
            </a:ext>
          </a:extLst>
        </xdr:cNvPr>
        <xdr:cNvSpPr txBox="1"/>
      </xdr:nvSpPr>
      <xdr:spPr>
        <a:xfrm>
          <a:off x="6400800" y="581025"/>
          <a:ext cx="4191000" cy="4857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2000" b="1" i="0" u="none" strike="noStrike">
              <a:solidFill>
                <a:schemeClr val="accent1"/>
              </a:solidFill>
              <a:latin typeface="Calibri" panose="020F0502020204030204" pitchFamily="34" charset="0"/>
              <a:ea typeface="Calibri" panose="020F0502020204030204" pitchFamily="34" charset="0"/>
              <a:cs typeface="Calibri" panose="020F0502020204030204" pitchFamily="34" charset="0"/>
            </a:rPr>
            <a:t>Rescheduled for 04/08/2024.</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1809750</xdr:colOff>
      <xdr:row>10</xdr:row>
      <xdr:rowOff>114300</xdr:rowOff>
    </xdr:from>
    <xdr:to>
      <xdr:col>11</xdr:col>
      <xdr:colOff>238125</xdr:colOff>
      <xdr:row>20</xdr:row>
      <xdr:rowOff>142875</xdr:rowOff>
    </xdr:to>
    <xdr:sp macro="" textlink="">
      <xdr:nvSpPr>
        <xdr:cNvPr id="4" name="TextBox 1">
          <a:extLst>
            <a:ext uri="{FF2B5EF4-FFF2-40B4-BE49-F238E27FC236}">
              <a16:creationId xmlns:a16="http://schemas.microsoft.com/office/drawing/2014/main" id="{5EAC1511-98CD-4F1A-8D55-862556314E87}"/>
            </a:ext>
            <a:ext uri="{147F2762-F138-4A5C-976F-8EAC2B608ADB}">
              <a16:predDERef xmlns:a16="http://schemas.microsoft.com/office/drawing/2014/main" pred="{9DB3A670-09AE-4A43-ACE7-53A611FC9525}"/>
            </a:ext>
          </a:extLst>
        </xdr:cNvPr>
        <xdr:cNvSpPr txBox="1"/>
      </xdr:nvSpPr>
      <xdr:spPr>
        <a:xfrm>
          <a:off x="10467975" y="201930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876300</xdr:colOff>
      <xdr:row>4</xdr:row>
      <xdr:rowOff>19050</xdr:rowOff>
    </xdr:from>
    <xdr:to>
      <xdr:col>8</xdr:col>
      <xdr:colOff>619125</xdr:colOff>
      <xdr:row>14</xdr:row>
      <xdr:rowOff>38100</xdr:rowOff>
    </xdr:to>
    <xdr:pic>
      <xdr:nvPicPr>
        <xdr:cNvPr id="3" name="Picture 2">
          <a:extLst>
            <a:ext uri="{FF2B5EF4-FFF2-40B4-BE49-F238E27FC236}">
              <a16:creationId xmlns:a16="http://schemas.microsoft.com/office/drawing/2014/main" id="{29BC307C-7299-4BD9-85A4-7999DEA46045}"/>
            </a:ext>
            <a:ext uri="{147F2762-F138-4A5C-976F-8EAC2B608ADB}">
              <a16:predDERef xmlns:a16="http://schemas.microsoft.com/office/drawing/2014/main" pred="{5EAC1511-98CD-4F1A-8D55-862556314E87}"/>
            </a:ext>
          </a:extLst>
        </xdr:cNvPr>
        <xdr:cNvPicPr>
          <a:picLocks noChangeAspect="1"/>
        </xdr:cNvPicPr>
      </xdr:nvPicPr>
      <xdr:blipFill>
        <a:blip xmlns:r="http://schemas.openxmlformats.org/officeDocument/2006/relationships" r:embed="rId1"/>
        <a:stretch>
          <a:fillRect/>
        </a:stretch>
      </xdr:blipFill>
      <xdr:spPr>
        <a:xfrm>
          <a:off x="5057775" y="781050"/>
          <a:ext cx="4219575" cy="19240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5</xdr:row>
      <xdr:rowOff>9525</xdr:rowOff>
    </xdr:from>
    <xdr:to>
      <xdr:col>4</xdr:col>
      <xdr:colOff>847725</xdr:colOff>
      <xdr:row>15</xdr:row>
      <xdr:rowOff>38100</xdr:rowOff>
    </xdr:to>
    <xdr:sp macro="" textlink="">
      <xdr:nvSpPr>
        <xdr:cNvPr id="2" name="TextBox 1">
          <a:extLst>
            <a:ext uri="{FF2B5EF4-FFF2-40B4-BE49-F238E27FC236}">
              <a16:creationId xmlns:a16="http://schemas.microsoft.com/office/drawing/2014/main" id="{CB316AB1-3137-4275-9A3A-743F4220C974}"/>
            </a:ext>
            <a:ext uri="{147F2762-F138-4A5C-976F-8EAC2B608ADB}">
              <a16:predDERef xmlns:a16="http://schemas.microsoft.com/office/drawing/2014/main" pred="{9DB3A670-09AE-4A43-ACE7-53A611FC9525}"/>
            </a:ext>
          </a:extLst>
        </xdr:cNvPr>
        <xdr:cNvSpPr txBox="1"/>
      </xdr:nvSpPr>
      <xdr:spPr>
        <a:xfrm>
          <a:off x="819150" y="9620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876300</xdr:colOff>
      <xdr:row>5</xdr:row>
      <xdr:rowOff>19050</xdr:rowOff>
    </xdr:from>
    <xdr:to>
      <xdr:col>8</xdr:col>
      <xdr:colOff>619125</xdr:colOff>
      <xdr:row>15</xdr:row>
      <xdr:rowOff>38100</xdr:rowOff>
    </xdr:to>
    <xdr:pic>
      <xdr:nvPicPr>
        <xdr:cNvPr id="3" name="Picture 2">
          <a:extLst>
            <a:ext uri="{FF2B5EF4-FFF2-40B4-BE49-F238E27FC236}">
              <a16:creationId xmlns:a16="http://schemas.microsoft.com/office/drawing/2014/main" id="{7B2D58ED-0EF4-48A7-9219-04ACEC5CF0F6}"/>
            </a:ext>
            <a:ext uri="{147F2762-F138-4A5C-976F-8EAC2B608ADB}">
              <a16:predDERef xmlns:a16="http://schemas.microsoft.com/office/drawing/2014/main" pred="{CB316AB1-3137-4275-9A3A-743F4220C974}"/>
            </a:ext>
          </a:extLst>
        </xdr:cNvPr>
        <xdr:cNvPicPr>
          <a:picLocks noChangeAspect="1"/>
        </xdr:cNvPicPr>
      </xdr:nvPicPr>
      <xdr:blipFill>
        <a:blip xmlns:r="http://schemas.openxmlformats.org/officeDocument/2006/relationships" r:embed="rId1"/>
        <a:stretch>
          <a:fillRect/>
        </a:stretch>
      </xdr:blipFill>
      <xdr:spPr>
        <a:xfrm>
          <a:off x="5057775" y="971550"/>
          <a:ext cx="4219575" cy="19240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5</xdr:row>
      <xdr:rowOff>9525</xdr:rowOff>
    </xdr:from>
    <xdr:to>
      <xdr:col>4</xdr:col>
      <xdr:colOff>847725</xdr:colOff>
      <xdr:row>15</xdr:row>
      <xdr:rowOff>38100</xdr:rowOff>
    </xdr:to>
    <xdr:sp macro="" textlink="">
      <xdr:nvSpPr>
        <xdr:cNvPr id="2" name="TextBox 1">
          <a:extLst>
            <a:ext uri="{FF2B5EF4-FFF2-40B4-BE49-F238E27FC236}">
              <a16:creationId xmlns:a16="http://schemas.microsoft.com/office/drawing/2014/main" id="{037BAA46-2654-4797-A501-421BD0ECA696}"/>
            </a:ext>
            <a:ext uri="{147F2762-F138-4A5C-976F-8EAC2B608ADB}">
              <a16:predDERef xmlns:a16="http://schemas.microsoft.com/office/drawing/2014/main" pred="{9DB3A670-09AE-4A43-ACE7-53A611FC9525}"/>
            </a:ext>
          </a:extLst>
        </xdr:cNvPr>
        <xdr:cNvSpPr txBox="1"/>
      </xdr:nvSpPr>
      <xdr:spPr>
        <a:xfrm>
          <a:off x="819150" y="17240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876300</xdr:colOff>
      <xdr:row>5</xdr:row>
      <xdr:rowOff>19050</xdr:rowOff>
    </xdr:from>
    <xdr:to>
      <xdr:col>8</xdr:col>
      <xdr:colOff>619125</xdr:colOff>
      <xdr:row>15</xdr:row>
      <xdr:rowOff>38100</xdr:rowOff>
    </xdr:to>
    <xdr:pic>
      <xdr:nvPicPr>
        <xdr:cNvPr id="3" name="Picture 2">
          <a:extLst>
            <a:ext uri="{FF2B5EF4-FFF2-40B4-BE49-F238E27FC236}">
              <a16:creationId xmlns:a16="http://schemas.microsoft.com/office/drawing/2014/main" id="{C97DD72E-099A-46EB-9218-B569DA8A5538}"/>
            </a:ext>
            <a:ext uri="{147F2762-F138-4A5C-976F-8EAC2B608ADB}">
              <a16:predDERef xmlns:a16="http://schemas.microsoft.com/office/drawing/2014/main" pred="{037BAA46-2654-4797-A501-421BD0ECA696}"/>
            </a:ext>
          </a:extLst>
        </xdr:cNvPr>
        <xdr:cNvPicPr>
          <a:picLocks noChangeAspect="1"/>
        </xdr:cNvPicPr>
      </xdr:nvPicPr>
      <xdr:blipFill>
        <a:blip xmlns:r="http://schemas.openxmlformats.org/officeDocument/2006/relationships" r:embed="rId1"/>
        <a:stretch>
          <a:fillRect/>
        </a:stretch>
      </xdr:blipFill>
      <xdr:spPr>
        <a:xfrm>
          <a:off x="5057775" y="1733550"/>
          <a:ext cx="4219575" cy="19240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9</xdr:row>
      <xdr:rowOff>9525</xdr:rowOff>
    </xdr:from>
    <xdr:to>
      <xdr:col>4</xdr:col>
      <xdr:colOff>847725</xdr:colOff>
      <xdr:row>19</xdr:row>
      <xdr:rowOff>38100</xdr:rowOff>
    </xdr:to>
    <xdr:sp macro="" textlink="">
      <xdr:nvSpPr>
        <xdr:cNvPr id="2" name="TextBox 1">
          <a:extLst>
            <a:ext uri="{FF2B5EF4-FFF2-40B4-BE49-F238E27FC236}">
              <a16:creationId xmlns:a16="http://schemas.microsoft.com/office/drawing/2014/main" id="{E729EA8A-B64A-40EC-90D4-E606BC96D389}"/>
            </a:ext>
            <a:ext uri="{147F2762-F138-4A5C-976F-8EAC2B608ADB}">
              <a16:predDERef xmlns:a16="http://schemas.microsoft.com/office/drawing/2014/main" pred="{9DB3A670-09AE-4A43-ACE7-53A611FC9525}"/>
            </a:ext>
          </a:extLst>
        </xdr:cNvPr>
        <xdr:cNvSpPr txBox="1"/>
      </xdr:nvSpPr>
      <xdr:spPr>
        <a:xfrm>
          <a:off x="819150" y="21050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876300</xdr:colOff>
      <xdr:row>9</xdr:row>
      <xdr:rowOff>19050</xdr:rowOff>
    </xdr:from>
    <xdr:to>
      <xdr:col>8</xdr:col>
      <xdr:colOff>619125</xdr:colOff>
      <xdr:row>19</xdr:row>
      <xdr:rowOff>38100</xdr:rowOff>
    </xdr:to>
    <xdr:pic>
      <xdr:nvPicPr>
        <xdr:cNvPr id="3" name="Picture 2">
          <a:extLst>
            <a:ext uri="{FF2B5EF4-FFF2-40B4-BE49-F238E27FC236}">
              <a16:creationId xmlns:a16="http://schemas.microsoft.com/office/drawing/2014/main" id="{3DDE4F88-7B7B-4745-929E-4E350CFC2D75}"/>
            </a:ext>
            <a:ext uri="{147F2762-F138-4A5C-976F-8EAC2B608ADB}">
              <a16:predDERef xmlns:a16="http://schemas.microsoft.com/office/drawing/2014/main" pred="{E729EA8A-B64A-40EC-90D4-E606BC96D389}"/>
            </a:ext>
          </a:extLst>
        </xdr:cNvPr>
        <xdr:cNvPicPr>
          <a:picLocks noChangeAspect="1"/>
        </xdr:cNvPicPr>
      </xdr:nvPicPr>
      <xdr:blipFill>
        <a:blip xmlns:r="http://schemas.openxmlformats.org/officeDocument/2006/relationships" r:embed="rId1"/>
        <a:stretch>
          <a:fillRect/>
        </a:stretch>
      </xdr:blipFill>
      <xdr:spPr>
        <a:xfrm>
          <a:off x="5057775" y="2114550"/>
          <a:ext cx="4219575" cy="19240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7</xdr:row>
      <xdr:rowOff>9525</xdr:rowOff>
    </xdr:from>
    <xdr:to>
      <xdr:col>4</xdr:col>
      <xdr:colOff>847725</xdr:colOff>
      <xdr:row>17</xdr:row>
      <xdr:rowOff>38100</xdr:rowOff>
    </xdr:to>
    <xdr:sp macro="" textlink="">
      <xdr:nvSpPr>
        <xdr:cNvPr id="2" name="TextBox 1">
          <a:extLst>
            <a:ext uri="{FF2B5EF4-FFF2-40B4-BE49-F238E27FC236}">
              <a16:creationId xmlns:a16="http://schemas.microsoft.com/office/drawing/2014/main" id="{B0DF9E11-28BD-4D51-8824-82EF70977FB9}"/>
            </a:ext>
            <a:ext uri="{147F2762-F138-4A5C-976F-8EAC2B608ADB}">
              <a16:predDERef xmlns:a16="http://schemas.microsoft.com/office/drawing/2014/main" pred="{9DB3A670-09AE-4A43-ACE7-53A611FC9525}"/>
            </a:ext>
          </a:extLst>
        </xdr:cNvPr>
        <xdr:cNvSpPr txBox="1"/>
      </xdr:nvSpPr>
      <xdr:spPr>
        <a:xfrm>
          <a:off x="819150" y="19145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4</xdr:col>
      <xdr:colOff>876300</xdr:colOff>
      <xdr:row>7</xdr:row>
      <xdr:rowOff>19050</xdr:rowOff>
    </xdr:from>
    <xdr:to>
      <xdr:col>8</xdr:col>
      <xdr:colOff>619125</xdr:colOff>
      <xdr:row>17</xdr:row>
      <xdr:rowOff>38100</xdr:rowOff>
    </xdr:to>
    <xdr:pic>
      <xdr:nvPicPr>
        <xdr:cNvPr id="3" name="Picture 2">
          <a:extLst>
            <a:ext uri="{FF2B5EF4-FFF2-40B4-BE49-F238E27FC236}">
              <a16:creationId xmlns:a16="http://schemas.microsoft.com/office/drawing/2014/main" id="{4C2B4570-8D3A-4DE0-93D5-E08A3544E66B}"/>
            </a:ext>
            <a:ext uri="{147F2762-F138-4A5C-976F-8EAC2B608ADB}">
              <a16:predDERef xmlns:a16="http://schemas.microsoft.com/office/drawing/2014/main" pred="{B0DF9E11-28BD-4D51-8824-82EF70977FB9}"/>
            </a:ext>
          </a:extLst>
        </xdr:cNvPr>
        <xdr:cNvPicPr>
          <a:picLocks noChangeAspect="1"/>
        </xdr:cNvPicPr>
      </xdr:nvPicPr>
      <xdr:blipFill>
        <a:blip xmlns:r="http://schemas.openxmlformats.org/officeDocument/2006/relationships" r:embed="rId1"/>
        <a:stretch>
          <a:fillRect/>
        </a:stretch>
      </xdr:blipFill>
      <xdr:spPr>
        <a:xfrm>
          <a:off x="5057775" y="1924050"/>
          <a:ext cx="4219575" cy="19240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771525</xdr:colOff>
      <xdr:row>14</xdr:row>
      <xdr:rowOff>57150</xdr:rowOff>
    </xdr:from>
    <xdr:to>
      <xdr:col>4</xdr:col>
      <xdr:colOff>800100</xdr:colOff>
      <xdr:row>24</xdr:row>
      <xdr:rowOff>85725</xdr:rowOff>
    </xdr:to>
    <xdr:sp macro="" textlink="">
      <xdr:nvSpPr>
        <xdr:cNvPr id="2" name="TextBox 1">
          <a:extLst>
            <a:ext uri="{FF2B5EF4-FFF2-40B4-BE49-F238E27FC236}">
              <a16:creationId xmlns:a16="http://schemas.microsoft.com/office/drawing/2014/main" id="{9DF93D79-5DBB-4452-B634-6FB8CBEEB5F3}"/>
            </a:ext>
            <a:ext uri="{147F2762-F138-4A5C-976F-8EAC2B608ADB}">
              <a16:predDERef xmlns:a16="http://schemas.microsoft.com/office/drawing/2014/main" pred="{9DB3A670-09AE-4A43-ACE7-53A611FC9525}"/>
            </a:ext>
          </a:extLst>
        </xdr:cNvPr>
        <xdr:cNvSpPr txBox="1"/>
      </xdr:nvSpPr>
      <xdr:spPr>
        <a:xfrm>
          <a:off x="771525" y="272415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0</xdr:colOff>
      <xdr:row>17</xdr:row>
      <xdr:rowOff>0</xdr:rowOff>
    </xdr:from>
    <xdr:to>
      <xdr:col>4</xdr:col>
      <xdr:colOff>847725</xdr:colOff>
      <xdr:row>27</xdr:row>
      <xdr:rowOff>28575</xdr:rowOff>
    </xdr:to>
    <xdr:sp macro="" textlink="">
      <xdr:nvSpPr>
        <xdr:cNvPr id="2" name="TextBox 1">
          <a:extLst>
            <a:ext uri="{FF2B5EF4-FFF2-40B4-BE49-F238E27FC236}">
              <a16:creationId xmlns:a16="http://schemas.microsoft.com/office/drawing/2014/main" id="{3568D2E4-9E21-4B20-9720-C29DD03F2F35}"/>
            </a:ext>
            <a:ext uri="{147F2762-F138-4A5C-976F-8EAC2B608ADB}">
              <a16:predDERef xmlns:a16="http://schemas.microsoft.com/office/drawing/2014/main" pred="{9DB3A670-09AE-4A43-ACE7-53A611FC9525}"/>
            </a:ext>
          </a:extLst>
        </xdr:cNvPr>
        <xdr:cNvSpPr txBox="1"/>
      </xdr:nvSpPr>
      <xdr:spPr>
        <a:xfrm>
          <a:off x="819150" y="304800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wrap="square" lIns="91440" tIns="45720" rIns="91440" bIns="45720" rtlCol="0" anchor="t">
          <a:noAutofit/>
        </a:bodyPr>
        <a:lstStyle>
          <a:lvl1pPr marL="0" indent="0">
            <a:defRPr sz="1100">
              <a:solidFill>
                <a:srgbClr val="000000"/>
              </a:solidFill>
              <a:latin typeface="+mj-lt"/>
              <a:ea typeface="+mj-ea"/>
              <a:cs typeface="+mj-cs"/>
            </a:defRPr>
          </a:lvl1pPr>
          <a:lvl2pPr marL="457200" indent="0">
            <a:defRPr sz="1100">
              <a:solidFill>
                <a:srgbClr val="000000"/>
              </a:solidFill>
              <a:latin typeface="+mj-lt"/>
              <a:ea typeface="+mj-ea"/>
              <a:cs typeface="+mj-cs"/>
            </a:defRPr>
          </a:lvl2pPr>
          <a:lvl3pPr marL="914400" indent="0">
            <a:defRPr sz="1100">
              <a:solidFill>
                <a:srgbClr val="000000"/>
              </a:solidFill>
              <a:latin typeface="+mj-lt"/>
              <a:ea typeface="+mj-ea"/>
              <a:cs typeface="+mj-cs"/>
            </a:defRPr>
          </a:lvl3pPr>
          <a:lvl4pPr marL="1371600" indent="0">
            <a:defRPr sz="1100">
              <a:solidFill>
                <a:srgbClr val="000000"/>
              </a:solidFill>
              <a:latin typeface="+mj-lt"/>
              <a:ea typeface="+mj-ea"/>
              <a:cs typeface="+mj-cs"/>
            </a:defRPr>
          </a:lvl4pPr>
          <a:lvl5pPr marL="1828800" indent="0">
            <a:defRPr sz="1100">
              <a:solidFill>
                <a:srgbClr val="000000"/>
              </a:solidFill>
              <a:latin typeface="+mj-lt"/>
              <a:ea typeface="+mj-ea"/>
              <a:cs typeface="+mj-cs"/>
            </a:defRPr>
          </a:lvl5pPr>
          <a:lvl6pPr marL="2286000" indent="0">
            <a:defRPr sz="1100">
              <a:solidFill>
                <a:srgbClr val="000000"/>
              </a:solidFill>
              <a:latin typeface="+mj-lt"/>
              <a:ea typeface="+mj-ea"/>
              <a:cs typeface="+mj-cs"/>
            </a:defRPr>
          </a:lvl6pPr>
          <a:lvl7pPr marL="2743200" indent="0">
            <a:defRPr sz="1100">
              <a:solidFill>
                <a:srgbClr val="000000"/>
              </a:solidFill>
              <a:latin typeface="+mj-lt"/>
              <a:ea typeface="+mj-ea"/>
              <a:cs typeface="+mj-cs"/>
            </a:defRPr>
          </a:lvl7pPr>
          <a:lvl8pPr marL="3200400" indent="0">
            <a:defRPr sz="1100">
              <a:solidFill>
                <a:srgbClr val="000000"/>
              </a:solidFill>
              <a:latin typeface="+mj-lt"/>
              <a:ea typeface="+mj-ea"/>
              <a:cs typeface="+mj-cs"/>
            </a:defRPr>
          </a:lvl8pPr>
          <a:lvl9pPr marL="3657600" indent="0">
            <a:defRPr sz="1100">
              <a:solidFill>
                <a:srgbClr val="000000"/>
              </a:solidFill>
              <a:latin typeface="+mj-lt"/>
              <a:ea typeface="+mj-ea"/>
              <a:cs typeface="+mj-cs"/>
            </a:defRPr>
          </a:lvl9p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twoCellAnchor editAs="oneCell">
    <xdr:from>
      <xdr:col>5</xdr:col>
      <xdr:colOff>66675</xdr:colOff>
      <xdr:row>16</xdr:row>
      <xdr:rowOff>133350</xdr:rowOff>
    </xdr:from>
    <xdr:to>
      <xdr:col>8</xdr:col>
      <xdr:colOff>1771650</xdr:colOff>
      <xdr:row>26</xdr:row>
      <xdr:rowOff>152400</xdr:rowOff>
    </xdr:to>
    <xdr:pic>
      <xdr:nvPicPr>
        <xdr:cNvPr id="3" name="Picture 2">
          <a:extLst>
            <a:ext uri="{FF2B5EF4-FFF2-40B4-BE49-F238E27FC236}">
              <a16:creationId xmlns:a16="http://schemas.microsoft.com/office/drawing/2014/main" id="{EAFD111D-C766-42FB-E2A7-FDA0261FFFAA}"/>
            </a:ext>
            <a:ext uri="{147F2762-F138-4A5C-976F-8EAC2B608ADB}">
              <a16:predDERef xmlns:a16="http://schemas.microsoft.com/office/drawing/2014/main" pred="{3568D2E4-9E21-4B20-9720-C29DD03F2F35}"/>
            </a:ext>
          </a:extLst>
        </xdr:cNvPr>
        <xdr:cNvPicPr>
          <a:picLocks noChangeAspect="1"/>
        </xdr:cNvPicPr>
      </xdr:nvPicPr>
      <xdr:blipFill>
        <a:blip xmlns:r="http://schemas.openxmlformats.org/officeDocument/2006/relationships" r:embed="rId1"/>
        <a:stretch>
          <a:fillRect/>
        </a:stretch>
      </xdr:blipFill>
      <xdr:spPr>
        <a:xfrm>
          <a:off x="5876925" y="2990850"/>
          <a:ext cx="4219575" cy="192405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4</xdr:col>
      <xdr:colOff>419100</xdr:colOff>
      <xdr:row>9</xdr:row>
      <xdr:rowOff>19050</xdr:rowOff>
    </xdr:from>
    <xdr:to>
      <xdr:col>8</xdr:col>
      <xdr:colOff>485775</xdr:colOff>
      <xdr:row>19</xdr:row>
      <xdr:rowOff>28575</xdr:rowOff>
    </xdr:to>
    <xdr:sp macro="" textlink="">
      <xdr:nvSpPr>
        <xdr:cNvPr id="2" name="TextBox 1">
          <a:extLst>
            <a:ext uri="{FF2B5EF4-FFF2-40B4-BE49-F238E27FC236}">
              <a16:creationId xmlns:a16="http://schemas.microsoft.com/office/drawing/2014/main" id="{9DB3A670-09AE-4A43-ACE7-53A611FC9525}"/>
            </a:ext>
          </a:extLst>
        </xdr:cNvPr>
        <xdr:cNvSpPr txBox="1"/>
      </xdr:nvSpPr>
      <xdr:spPr>
        <a:xfrm>
          <a:off x="4600575" y="2514600"/>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9</xdr:row>
      <xdr:rowOff>19050</xdr:rowOff>
    </xdr:from>
    <xdr:to>
      <xdr:col>4</xdr:col>
      <xdr:colOff>47625</xdr:colOff>
      <xdr:row>19</xdr:row>
      <xdr:rowOff>47625</xdr:rowOff>
    </xdr:to>
    <xdr:sp macro="" textlink="">
      <xdr:nvSpPr>
        <xdr:cNvPr id="3" name="TextBox 1">
          <a:extLst>
            <a:ext uri="{FF2B5EF4-FFF2-40B4-BE49-F238E27FC236}">
              <a16:creationId xmlns:a16="http://schemas.microsoft.com/office/drawing/2014/main" id="{DC7761B0-6090-4A9E-AE41-BCE86505B35B}"/>
            </a:ext>
            <a:ext uri="{147F2762-F138-4A5C-976F-8EAC2B608ADB}">
              <a16:predDERef xmlns:a16="http://schemas.microsoft.com/office/drawing/2014/main" pred="{9DB3A670-09AE-4A43-ACE7-53A611FC9525}"/>
            </a:ext>
          </a:extLst>
        </xdr:cNvPr>
        <xdr:cNvSpPr txBox="1"/>
      </xdr:nvSpPr>
      <xdr:spPr>
        <a:xfrm>
          <a:off x="19050" y="251460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4</xdr:col>
      <xdr:colOff>419100</xdr:colOff>
      <xdr:row>11</xdr:row>
      <xdr:rowOff>19050</xdr:rowOff>
    </xdr:from>
    <xdr:to>
      <xdr:col>8</xdr:col>
      <xdr:colOff>485775</xdr:colOff>
      <xdr:row>21</xdr:row>
      <xdr:rowOff>28575</xdr:rowOff>
    </xdr:to>
    <xdr:sp macro="" textlink="">
      <xdr:nvSpPr>
        <xdr:cNvPr id="2" name="TextBox 1">
          <a:extLst>
            <a:ext uri="{FF2B5EF4-FFF2-40B4-BE49-F238E27FC236}">
              <a16:creationId xmlns:a16="http://schemas.microsoft.com/office/drawing/2014/main" id="{13D392B9-E203-4276-92E1-99A84EEAAC1A}"/>
            </a:ext>
          </a:extLst>
        </xdr:cNvPr>
        <xdr:cNvSpPr txBox="1"/>
      </xdr:nvSpPr>
      <xdr:spPr>
        <a:xfrm>
          <a:off x="4600575" y="1771650"/>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11</xdr:row>
      <xdr:rowOff>19050</xdr:rowOff>
    </xdr:from>
    <xdr:to>
      <xdr:col>4</xdr:col>
      <xdr:colOff>47625</xdr:colOff>
      <xdr:row>21</xdr:row>
      <xdr:rowOff>47625</xdr:rowOff>
    </xdr:to>
    <xdr:sp macro="" textlink="">
      <xdr:nvSpPr>
        <xdr:cNvPr id="3" name="TextBox 1">
          <a:extLst>
            <a:ext uri="{FF2B5EF4-FFF2-40B4-BE49-F238E27FC236}">
              <a16:creationId xmlns:a16="http://schemas.microsoft.com/office/drawing/2014/main" id="{255A89DD-83CB-4D16-B60C-B639B92A9C82}"/>
            </a:ext>
            <a:ext uri="{147F2762-F138-4A5C-976F-8EAC2B608ADB}">
              <a16:predDERef xmlns:a16="http://schemas.microsoft.com/office/drawing/2014/main" pred="{13D392B9-E203-4276-92E1-99A84EEAAC1A}"/>
            </a:ext>
          </a:extLst>
        </xdr:cNvPr>
        <xdr:cNvSpPr txBox="1"/>
      </xdr:nvSpPr>
      <xdr:spPr>
        <a:xfrm>
          <a:off x="19050" y="177165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419100</xdr:colOff>
      <xdr:row>8</xdr:row>
      <xdr:rowOff>19050</xdr:rowOff>
    </xdr:from>
    <xdr:to>
      <xdr:col>8</xdr:col>
      <xdr:colOff>485775</xdr:colOff>
      <xdr:row>18</xdr:row>
      <xdr:rowOff>28575</xdr:rowOff>
    </xdr:to>
    <xdr:sp macro="" textlink="">
      <xdr:nvSpPr>
        <xdr:cNvPr id="2" name="TextBox 1">
          <a:extLst>
            <a:ext uri="{FF2B5EF4-FFF2-40B4-BE49-F238E27FC236}">
              <a16:creationId xmlns:a16="http://schemas.microsoft.com/office/drawing/2014/main" id="{A98686D2-C046-4F94-9389-D6D79D9FC921}"/>
            </a:ext>
          </a:extLst>
        </xdr:cNvPr>
        <xdr:cNvSpPr txBox="1"/>
      </xdr:nvSpPr>
      <xdr:spPr>
        <a:xfrm>
          <a:off x="4600575" y="2162175"/>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8</xdr:row>
      <xdr:rowOff>19050</xdr:rowOff>
    </xdr:from>
    <xdr:to>
      <xdr:col>4</xdr:col>
      <xdr:colOff>47625</xdr:colOff>
      <xdr:row>18</xdr:row>
      <xdr:rowOff>47625</xdr:rowOff>
    </xdr:to>
    <xdr:sp macro="" textlink="">
      <xdr:nvSpPr>
        <xdr:cNvPr id="3" name="TextBox 1">
          <a:extLst>
            <a:ext uri="{FF2B5EF4-FFF2-40B4-BE49-F238E27FC236}">
              <a16:creationId xmlns:a16="http://schemas.microsoft.com/office/drawing/2014/main" id="{6500248D-0E13-422A-A5D5-8D55D2BAAAFF}"/>
            </a:ext>
            <a:ext uri="{147F2762-F138-4A5C-976F-8EAC2B608ADB}">
              <a16:predDERef xmlns:a16="http://schemas.microsoft.com/office/drawing/2014/main" pred="{A98686D2-C046-4F94-9389-D6D79D9FC921}"/>
            </a:ext>
          </a:extLst>
        </xdr:cNvPr>
        <xdr:cNvSpPr txBox="1"/>
      </xdr:nvSpPr>
      <xdr:spPr>
        <a:xfrm>
          <a:off x="19050" y="216217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4</xdr:col>
      <xdr:colOff>419100</xdr:colOff>
      <xdr:row>8</xdr:row>
      <xdr:rowOff>19050</xdr:rowOff>
    </xdr:from>
    <xdr:to>
      <xdr:col>8</xdr:col>
      <xdr:colOff>485775</xdr:colOff>
      <xdr:row>18</xdr:row>
      <xdr:rowOff>28575</xdr:rowOff>
    </xdr:to>
    <xdr:sp macro="" textlink="">
      <xdr:nvSpPr>
        <xdr:cNvPr id="2" name="TextBox 1">
          <a:extLst>
            <a:ext uri="{FF2B5EF4-FFF2-40B4-BE49-F238E27FC236}">
              <a16:creationId xmlns:a16="http://schemas.microsoft.com/office/drawing/2014/main" id="{8E209534-98FA-4F7F-9B84-CE3729A5B37F}"/>
            </a:ext>
          </a:extLst>
        </xdr:cNvPr>
        <xdr:cNvSpPr txBox="1"/>
      </xdr:nvSpPr>
      <xdr:spPr>
        <a:xfrm>
          <a:off x="4600575" y="2714625"/>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8</xdr:row>
      <xdr:rowOff>19050</xdr:rowOff>
    </xdr:from>
    <xdr:to>
      <xdr:col>4</xdr:col>
      <xdr:colOff>47625</xdr:colOff>
      <xdr:row>18</xdr:row>
      <xdr:rowOff>47625</xdr:rowOff>
    </xdr:to>
    <xdr:sp macro="" textlink="">
      <xdr:nvSpPr>
        <xdr:cNvPr id="3" name="TextBox 1">
          <a:extLst>
            <a:ext uri="{FF2B5EF4-FFF2-40B4-BE49-F238E27FC236}">
              <a16:creationId xmlns:a16="http://schemas.microsoft.com/office/drawing/2014/main" id="{EBBFD29E-406B-440E-A6F8-844356046C7F}"/>
            </a:ext>
            <a:ext uri="{147F2762-F138-4A5C-976F-8EAC2B608ADB}">
              <a16:predDERef xmlns:a16="http://schemas.microsoft.com/office/drawing/2014/main" pred="{8E209534-98FA-4F7F-9B84-CE3729A5B37F}"/>
            </a:ext>
          </a:extLst>
        </xdr:cNvPr>
        <xdr:cNvSpPr txBox="1"/>
      </xdr:nvSpPr>
      <xdr:spPr>
        <a:xfrm>
          <a:off x="19050" y="27146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4</xdr:col>
      <xdr:colOff>419100</xdr:colOff>
      <xdr:row>13</xdr:row>
      <xdr:rowOff>19050</xdr:rowOff>
    </xdr:from>
    <xdr:to>
      <xdr:col>8</xdr:col>
      <xdr:colOff>485775</xdr:colOff>
      <xdr:row>23</xdr:row>
      <xdr:rowOff>28575</xdr:rowOff>
    </xdr:to>
    <xdr:sp macro="" textlink="">
      <xdr:nvSpPr>
        <xdr:cNvPr id="2" name="TextBox 1">
          <a:extLst>
            <a:ext uri="{FF2B5EF4-FFF2-40B4-BE49-F238E27FC236}">
              <a16:creationId xmlns:a16="http://schemas.microsoft.com/office/drawing/2014/main" id="{A7881DFE-BDC1-4D78-BB32-D4886D410565}"/>
            </a:ext>
          </a:extLst>
        </xdr:cNvPr>
        <xdr:cNvSpPr txBox="1"/>
      </xdr:nvSpPr>
      <xdr:spPr>
        <a:xfrm>
          <a:off x="4600575" y="3286125"/>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13</xdr:row>
      <xdr:rowOff>19050</xdr:rowOff>
    </xdr:from>
    <xdr:to>
      <xdr:col>4</xdr:col>
      <xdr:colOff>47625</xdr:colOff>
      <xdr:row>23</xdr:row>
      <xdr:rowOff>47625</xdr:rowOff>
    </xdr:to>
    <xdr:sp macro="" textlink="">
      <xdr:nvSpPr>
        <xdr:cNvPr id="3" name="TextBox 1">
          <a:extLst>
            <a:ext uri="{FF2B5EF4-FFF2-40B4-BE49-F238E27FC236}">
              <a16:creationId xmlns:a16="http://schemas.microsoft.com/office/drawing/2014/main" id="{CB610010-3B53-43FF-B923-0760B2835580}"/>
            </a:ext>
            <a:ext uri="{147F2762-F138-4A5C-976F-8EAC2B608ADB}">
              <a16:predDERef xmlns:a16="http://schemas.microsoft.com/office/drawing/2014/main" pred="{A7881DFE-BDC1-4D78-BB32-D4886D410565}"/>
            </a:ext>
          </a:extLst>
        </xdr:cNvPr>
        <xdr:cNvSpPr txBox="1"/>
      </xdr:nvSpPr>
      <xdr:spPr>
        <a:xfrm>
          <a:off x="19050" y="3286125"/>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4</xdr:col>
      <xdr:colOff>419100</xdr:colOff>
      <xdr:row>15</xdr:row>
      <xdr:rowOff>19050</xdr:rowOff>
    </xdr:from>
    <xdr:to>
      <xdr:col>8</xdr:col>
      <xdr:colOff>485775</xdr:colOff>
      <xdr:row>25</xdr:row>
      <xdr:rowOff>28575</xdr:rowOff>
    </xdr:to>
    <xdr:sp macro="" textlink="">
      <xdr:nvSpPr>
        <xdr:cNvPr id="2" name="TextBox 1">
          <a:extLst>
            <a:ext uri="{FF2B5EF4-FFF2-40B4-BE49-F238E27FC236}">
              <a16:creationId xmlns:a16="http://schemas.microsoft.com/office/drawing/2014/main" id="{3308660D-5DAD-4615-B076-085E31AD0B10}"/>
            </a:ext>
          </a:extLst>
        </xdr:cNvPr>
        <xdr:cNvSpPr txBox="1"/>
      </xdr:nvSpPr>
      <xdr:spPr>
        <a:xfrm>
          <a:off x="4600575" y="2705100"/>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 PLEASE DO LIFTING TEST!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19050</xdr:colOff>
      <xdr:row>15</xdr:row>
      <xdr:rowOff>19050</xdr:rowOff>
    </xdr:from>
    <xdr:to>
      <xdr:col>4</xdr:col>
      <xdr:colOff>47625</xdr:colOff>
      <xdr:row>25</xdr:row>
      <xdr:rowOff>47625</xdr:rowOff>
    </xdr:to>
    <xdr:sp macro="" textlink="">
      <xdr:nvSpPr>
        <xdr:cNvPr id="3" name="TextBox 1">
          <a:extLst>
            <a:ext uri="{FF2B5EF4-FFF2-40B4-BE49-F238E27FC236}">
              <a16:creationId xmlns:a16="http://schemas.microsoft.com/office/drawing/2014/main" id="{036DBCFF-692D-4E8C-87F9-EAC90FABBDA8}"/>
            </a:ext>
            <a:ext uri="{147F2762-F138-4A5C-976F-8EAC2B608ADB}">
              <a16:predDERef xmlns:a16="http://schemas.microsoft.com/office/drawing/2014/main" pred="{3308660D-5DAD-4615-B076-085E31AD0B10}"/>
            </a:ext>
          </a:extLst>
        </xdr:cNvPr>
        <xdr:cNvSpPr txBox="1"/>
      </xdr:nvSpPr>
      <xdr:spPr>
        <a:xfrm>
          <a:off x="19050" y="270510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4</xdr:col>
      <xdr:colOff>200025</xdr:colOff>
      <xdr:row>15</xdr:row>
      <xdr:rowOff>28575</xdr:rowOff>
    </xdr:from>
    <xdr:to>
      <xdr:col>8</xdr:col>
      <xdr:colOff>266700</xdr:colOff>
      <xdr:row>25</xdr:row>
      <xdr:rowOff>38100</xdr:rowOff>
    </xdr:to>
    <xdr:sp macro="" textlink="">
      <xdr:nvSpPr>
        <xdr:cNvPr id="2" name="TextBox 1">
          <a:extLst>
            <a:ext uri="{FF2B5EF4-FFF2-40B4-BE49-F238E27FC236}">
              <a16:creationId xmlns:a16="http://schemas.microsoft.com/office/drawing/2014/main" id="{CAE85996-D6C4-4C1C-BB39-1E351737EE77}"/>
            </a:ext>
          </a:extLst>
        </xdr:cNvPr>
        <xdr:cNvSpPr txBox="1"/>
      </xdr:nvSpPr>
      <xdr:spPr>
        <a:xfrm>
          <a:off x="4381500" y="2724150"/>
          <a:ext cx="4210050" cy="191452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0</xdr:colOff>
      <xdr:row>14</xdr:row>
      <xdr:rowOff>180975</xdr:rowOff>
    </xdr:from>
    <xdr:to>
      <xdr:col>4</xdr:col>
      <xdr:colOff>28575</xdr:colOff>
      <xdr:row>25</xdr:row>
      <xdr:rowOff>19050</xdr:rowOff>
    </xdr:to>
    <xdr:sp macro="" textlink="">
      <xdr:nvSpPr>
        <xdr:cNvPr id="3" name="TextBox 1">
          <a:extLst>
            <a:ext uri="{FF2B5EF4-FFF2-40B4-BE49-F238E27FC236}">
              <a16:creationId xmlns:a16="http://schemas.microsoft.com/office/drawing/2014/main" id="{736DB135-7FB3-466D-A1D2-4FFA2A87B103}"/>
            </a:ext>
            <a:ext uri="{147F2762-F138-4A5C-976F-8EAC2B608ADB}">
              <a16:predDERef xmlns:a16="http://schemas.microsoft.com/office/drawing/2014/main" pred="{CAE85996-D6C4-4C1C-BB39-1E351737EE77}"/>
            </a:ext>
          </a:extLst>
        </xdr:cNvPr>
        <xdr:cNvSpPr txBox="1"/>
      </xdr:nvSpPr>
      <xdr:spPr>
        <a:xfrm>
          <a:off x="0" y="2686050"/>
          <a:ext cx="421005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4</xdr:col>
      <xdr:colOff>95250</xdr:colOff>
      <xdr:row>8</xdr:row>
      <xdr:rowOff>19050</xdr:rowOff>
    </xdr:from>
    <xdr:to>
      <xdr:col>7</xdr:col>
      <xdr:colOff>571500</xdr:colOff>
      <xdr:row>18</xdr:row>
      <xdr:rowOff>47625</xdr:rowOff>
    </xdr:to>
    <xdr:sp macro="" textlink="">
      <xdr:nvSpPr>
        <xdr:cNvPr id="7" name="TextBox 1">
          <a:extLst>
            <a:ext uri="{FF2B5EF4-FFF2-40B4-BE49-F238E27FC236}">
              <a16:creationId xmlns:a16="http://schemas.microsoft.com/office/drawing/2014/main" id="{BD2B9177-DA96-487B-AF6A-60037503D067}"/>
            </a:ext>
          </a:extLst>
        </xdr:cNvPr>
        <xdr:cNvSpPr txBox="1"/>
      </xdr:nvSpPr>
      <xdr:spPr>
        <a:xfrm>
          <a:off x="3876675" y="1552575"/>
          <a:ext cx="3514725" cy="1933575"/>
        </a:xfrm>
        <a:prstGeom prst="rect">
          <a:avLst/>
        </a:prstGeom>
        <a:gradFill rotWithShape="1">
          <a:gsLst>
            <a:gs pos="0">
              <a:srgbClr val="A6B6DE"/>
            </a:gs>
            <a:gs pos="100000">
              <a:srgbClr val="89A0D6"/>
            </a:gs>
          </a:gsLst>
          <a:lin ang="5400000"/>
        </a:gradFill>
        <a:ln w="12700" cmpd="sng">
          <a:solidFill>
            <a:srgbClr val="4472C2"/>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0</xdr:col>
      <xdr:colOff>0</xdr:colOff>
      <xdr:row>8</xdr:row>
      <xdr:rowOff>28575</xdr:rowOff>
    </xdr:from>
    <xdr:to>
      <xdr:col>4</xdr:col>
      <xdr:colOff>28575</xdr:colOff>
      <xdr:row>18</xdr:row>
      <xdr:rowOff>57150</xdr:rowOff>
    </xdr:to>
    <xdr:sp macro="" textlink="">
      <xdr:nvSpPr>
        <xdr:cNvPr id="4" name="TextBox 1">
          <a:extLst>
            <a:ext uri="{FF2B5EF4-FFF2-40B4-BE49-F238E27FC236}">
              <a16:creationId xmlns:a16="http://schemas.microsoft.com/office/drawing/2014/main" id="{98C8233C-0087-4077-BC92-BF7C9E27ADB9}"/>
            </a:ext>
            <a:ext uri="{147F2762-F138-4A5C-976F-8EAC2B608ADB}">
              <a16:predDERef xmlns:a16="http://schemas.microsoft.com/office/drawing/2014/main" pred="{BD2B9177-DA96-487B-AF6A-60037503D067}"/>
            </a:ext>
          </a:extLst>
        </xdr:cNvPr>
        <xdr:cNvSpPr txBox="1"/>
      </xdr:nvSpPr>
      <xdr:spPr>
        <a:xfrm>
          <a:off x="0" y="1562100"/>
          <a:ext cx="3810000" cy="1933575"/>
        </a:xfrm>
        <a:prstGeom prst="rect">
          <a:avLst/>
        </a:prstGeom>
        <a:gradFill rotWithShape="1">
          <a:gsLst>
            <a:gs pos="0">
              <a:srgbClr val="B0CAE8"/>
            </a:gs>
            <a:gs pos="100000">
              <a:srgbClr val="94BAE3"/>
            </a:gs>
          </a:gsLst>
          <a:lin ang="5400000"/>
        </a:gradFill>
        <a:ln w="12700" cmpd="sng">
          <a:solidFill>
            <a:srgbClr val="5B9BD4"/>
          </a:solidFill>
          <a:prstDash val="solid"/>
        </a:ln>
        <a:effectLst/>
      </xdr:spPr>
      <xdr:style>
        <a:lnRef idx="0">
          <a:scrgbClr r="0" g="0" b="0"/>
        </a:lnRef>
        <a:fillRef idx="0">
          <a:scrgbClr r="0" g="0" b="0"/>
        </a:fillRef>
        <a:effectRef idx="0">
          <a:scrgbClr r="0" g="0" b="0"/>
        </a:effectRef>
        <a:fontRef idx="major">
          <a:srgbClr val="000000"/>
        </a:fontRef>
      </xdr:style>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5</xdr:col>
      <xdr:colOff>9525</xdr:colOff>
      <xdr:row>8</xdr:row>
      <xdr:rowOff>161925</xdr:rowOff>
    </xdr:from>
    <xdr:to>
      <xdr:col>7</xdr:col>
      <xdr:colOff>1866900</xdr:colOff>
      <xdr:row>18</xdr:row>
      <xdr:rowOff>171450</xdr:rowOff>
    </xdr:to>
    <xdr:sp macro="" textlink="">
      <xdr:nvSpPr>
        <xdr:cNvPr id="2" name="TextBox 1">
          <a:extLst>
            <a:ext uri="{FF2B5EF4-FFF2-40B4-BE49-F238E27FC236}">
              <a16:creationId xmlns:a16="http://schemas.microsoft.com/office/drawing/2014/main" id="{3BB98FE7-C429-41D1-8DEB-72B330884ACC}"/>
            </a:ext>
          </a:extLst>
        </xdr:cNvPr>
        <xdr:cNvSpPr txBox="1"/>
      </xdr:nvSpPr>
      <xdr:spPr>
        <a:xfrm>
          <a:off x="5819775" y="1514475"/>
          <a:ext cx="3762375" cy="1914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1</xdr:col>
      <xdr:colOff>9525</xdr:colOff>
      <xdr:row>9</xdr:row>
      <xdr:rowOff>19050</xdr:rowOff>
    </xdr:from>
    <xdr:to>
      <xdr:col>4</xdr:col>
      <xdr:colOff>857250</xdr:colOff>
      <xdr:row>19</xdr:row>
      <xdr:rowOff>47625</xdr:rowOff>
    </xdr:to>
    <xdr:sp macro="" textlink="">
      <xdr:nvSpPr>
        <xdr:cNvPr id="3" name="TextBox 1">
          <a:extLst>
            <a:ext uri="{FF2B5EF4-FFF2-40B4-BE49-F238E27FC236}">
              <a16:creationId xmlns:a16="http://schemas.microsoft.com/office/drawing/2014/main" id="{F7205575-7815-4EEC-A85F-7092077B923F}"/>
            </a:ext>
            <a:ext uri="{147F2762-F138-4A5C-976F-8EAC2B608ADB}">
              <a16:predDERef xmlns:a16="http://schemas.microsoft.com/office/drawing/2014/main" pred="{3BB98FE7-C429-41D1-8DEB-72B330884ACC}"/>
            </a:ext>
          </a:extLst>
        </xdr:cNvPr>
        <xdr:cNvSpPr txBox="1"/>
      </xdr:nvSpPr>
      <xdr:spPr>
        <a:xfrm>
          <a:off x="828675" y="1562100"/>
          <a:ext cx="4210050" cy="1933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800100</xdr:colOff>
      <xdr:row>11</xdr:row>
      <xdr:rowOff>180975</xdr:rowOff>
    </xdr:from>
    <xdr:to>
      <xdr:col>4</xdr:col>
      <xdr:colOff>381000</xdr:colOff>
      <xdr:row>22</xdr:row>
      <xdr:rowOff>0</xdr:rowOff>
    </xdr:to>
    <xdr:sp macro="" textlink="">
      <xdr:nvSpPr>
        <xdr:cNvPr id="2" name="TextBox 1">
          <a:extLst>
            <a:ext uri="{FF2B5EF4-FFF2-40B4-BE49-F238E27FC236}">
              <a16:creationId xmlns:a16="http://schemas.microsoft.com/office/drawing/2014/main" id="{E9EAEAE0-3098-4650-BFD3-ACF3CBD9CD07}"/>
            </a:ext>
          </a:extLst>
        </xdr:cNvPr>
        <xdr:cNvSpPr txBox="1"/>
      </xdr:nvSpPr>
      <xdr:spPr>
        <a:xfrm>
          <a:off x="800100" y="2095500"/>
          <a:ext cx="3762375" cy="1914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twoCellAnchor>
    <xdr:from>
      <xdr:col>4</xdr:col>
      <xdr:colOff>1619250</xdr:colOff>
      <xdr:row>12</xdr:row>
      <xdr:rowOff>0</xdr:rowOff>
    </xdr:from>
    <xdr:to>
      <xdr:col>7</xdr:col>
      <xdr:colOff>2295525</xdr:colOff>
      <xdr:row>22</xdr:row>
      <xdr:rowOff>28575</xdr:rowOff>
    </xdr:to>
    <xdr:sp macro="" textlink="">
      <xdr:nvSpPr>
        <xdr:cNvPr id="3" name="TextBox 1">
          <a:extLst>
            <a:ext uri="{FF2B5EF4-FFF2-40B4-BE49-F238E27FC236}">
              <a16:creationId xmlns:a16="http://schemas.microsoft.com/office/drawing/2014/main" id="{307E97DF-2809-4805-871E-DFDA1B148C6D}"/>
            </a:ext>
            <a:ext uri="{147F2762-F138-4A5C-976F-8EAC2B608ADB}">
              <a16:predDERef xmlns:a16="http://schemas.microsoft.com/office/drawing/2014/main" pred="{E9EAEAE0-3098-4650-BFD3-ACF3CBD9CD07}"/>
            </a:ext>
          </a:extLst>
        </xdr:cNvPr>
        <xdr:cNvSpPr txBox="1"/>
      </xdr:nvSpPr>
      <xdr:spPr>
        <a:xfrm>
          <a:off x="5800725" y="1533525"/>
          <a:ext cx="4210050" cy="19335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Mechanical Assembly -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Lift 5-20 lbs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70% English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Team Player / Wanting to work</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5. Takes initiative (someone that doesn't just stand around)</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6. Attention to detail / Good eye-hand coordination / quick learner</a:t>
          </a: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cs typeface="Calibri" panose="020F0502020204030204" pitchFamily="34" charset="0"/>
            </a:rPr>
            <a:t>7. Able to work with small parts / using electric screwdrivers</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781050</xdr:colOff>
      <xdr:row>3</xdr:row>
      <xdr:rowOff>161925</xdr:rowOff>
    </xdr:from>
    <xdr:to>
      <xdr:col>4</xdr:col>
      <xdr:colOff>361950</xdr:colOff>
      <xdr:row>13</xdr:row>
      <xdr:rowOff>171450</xdr:rowOff>
    </xdr:to>
    <xdr:sp macro="" textlink="">
      <xdr:nvSpPr>
        <xdr:cNvPr id="3" name="TextBox 1">
          <a:extLst>
            <a:ext uri="{FF2B5EF4-FFF2-40B4-BE49-F238E27FC236}">
              <a16:creationId xmlns:a16="http://schemas.microsoft.com/office/drawing/2014/main" id="{E72D51A8-5B70-4168-9BA2-3F11168CA77B}"/>
            </a:ext>
          </a:extLst>
        </xdr:cNvPr>
        <xdr:cNvSpPr txBox="1"/>
      </xdr:nvSpPr>
      <xdr:spPr>
        <a:xfrm>
          <a:off x="781050" y="1495425"/>
          <a:ext cx="3762375" cy="1914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Be able to use pallet jack (or be willing to learn)</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Attendance, conduct, and performance must be 100% </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9525</xdr:colOff>
      <xdr:row>19</xdr:row>
      <xdr:rowOff>0</xdr:rowOff>
    </xdr:from>
    <xdr:to>
      <xdr:col>4</xdr:col>
      <xdr:colOff>409575</xdr:colOff>
      <xdr:row>29</xdr:row>
      <xdr:rowOff>9525</xdr:rowOff>
    </xdr:to>
    <xdr:sp macro="" textlink="">
      <xdr:nvSpPr>
        <xdr:cNvPr id="2" name="TextBox 1">
          <a:extLst>
            <a:ext uri="{FF2B5EF4-FFF2-40B4-BE49-F238E27FC236}">
              <a16:creationId xmlns:a16="http://schemas.microsoft.com/office/drawing/2014/main" id="{7BC0DB3F-0636-B57D-368C-4359A7AB1346}"/>
            </a:ext>
          </a:extLst>
        </xdr:cNvPr>
        <xdr:cNvSpPr txBox="1"/>
      </xdr:nvSpPr>
      <xdr:spPr>
        <a:xfrm>
          <a:off x="828675" y="2667000"/>
          <a:ext cx="3762375" cy="19145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Warehouse Openings - Minimum Requirements / Skills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 Be able to lift 60lbs + lbs consistently through out their shift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 Basic computer skills</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 Speak &amp; Understand at least 70% English</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 Be able to use pallet jack</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5. Team player / Wanting to learn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 Takes initiative (someone that doesn't just stand around)</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 High Energy</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8. Attention to detail / quick learner</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9. Attendance, conduct, and performance must be 100% </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G" id="{1D5650F7-2D83-4950-8FA7-FDFDFB392D6F}">
    <nsvFilter filterId="{E15563CC-50F6-4088-92BA-E022AEE4CFAF}" ref="A1:P36" tableId="1">
      <columnFilter colId="0" id="{84E0AC15-356A-4AE9-8085-99B5B78D6343}">
        <filter colId="0">
          <x:filters blank="1">
            <x:dateGroupItem year="2025" month="2" day="24" dateTimeGrouping="day"/>
            <x:dateGroupItem year="2025" month="2" day="25" dateTimeGrouping="day"/>
            <x:dateGroupItem year="2025" month="2" day="26" dateTimeGrouping="day"/>
            <x:dateGroupItem year="2025" month="2" day="27" dateTimeGrouping="day"/>
            <x:dateGroupItem year="2025" month="2" day="28" dateTimeGrouping="day"/>
            <x:dateGroupItem year="2025" month="3" dateTimeGrouping="month"/>
          </x:filters>
        </filter>
      </columnFilter>
      <columnFilter colId="4" id="{342438D3-8F3D-42C5-A9BA-A705ABBCA5AA}">
        <filter colId="4">
          <x:filters>
            <x:filter val="Talina Castro"/>
          </x:filters>
        </filter>
      </columnFilter>
      <sortRules>
        <sortRule colId="0" id="{84E0AC15-356A-4AE9-8085-99B5B78D6343}">
          <sortCondition ref="A1:A36"/>
        </sortRule>
      </sortRules>
    </nsvFilter>
  </namedSheetView>
  <namedSheetView name="NSL Team" id="{673C2CC6-7637-4177-BCC9-41E08FC7783C}">
    <nsvFilter filterId="{E15563CC-50F6-4088-92BA-E022AEE4CFAF}" ref="A1:P36" tableId="1">
      <columnFilter colId="4" id="{342438D3-8F3D-42C5-A9BA-A705ABBCA5AA}">
        <filter colId="4">
          <x:filters>
            <x:filter val="Dulce Adame"/>
            <x:filter val="Dulce Cortes Lopez"/>
          </x:filters>
        </filter>
      </columnFilter>
      <columnFilter colId="9" id="{07156B5A-10C2-4710-A0A2-EAA6A511E7A0}">
        <filter colId="9">
          <x:filters>
            <x:filter val="NSL"/>
          </x:filters>
        </filter>
      </columnFilter>
      <sortRules>
        <sortRule colId="0" id="{84E0AC15-356A-4AE9-8085-99B5B78D6343}">
          <sortCondition ref="A1:A36"/>
        </sortRule>
      </sortRules>
    </nsvFilter>
  </namedSheetView>
  <namedSheetView name="View1" id="{971E4186-49BF-4271-8D07-A6510BF41A4D}">
    <nsvFilter filterId="{E15563CC-50F6-4088-92BA-E022AEE4CFAF}" ref="A1:P36" tableId="1">
      <columnFilter colId="7" id="{8EE9D8D3-F9BD-41F0-B736-E538E3B1B0DE}">
        <filter colId="7">
          <x:filters>
            <x:filter val="Night Shift"/>
          </x:filters>
        </filter>
      </columnFilter>
      <sortRules>
        <sortRule colId="0" id="{84E0AC15-356A-4AE9-8085-99B5B78D6343}">
          <sortCondition ref="A1:A36"/>
        </sortRule>
      </sortRules>
    </nsvFilter>
  </namedSheetView>
  <namedSheetView name="View2" id="{AEC591D8-2454-4B3F-90EB-8CB58C4A5481}">
    <nsvFilter filterId="{E15563CC-50F6-4088-92BA-E022AEE4CFAF}" ref="A1:P36" tableId="1">
      <columnFilter colId="4" id="{342438D3-8F3D-42C5-A9BA-A705ABBCA5AA}">
        <filter colId="4">
          <x:filters>
            <x:filter val="Dulce Adame"/>
            <x:filter val="Dulce Cortes Lopez"/>
          </x:filters>
        </filter>
      </columnFilter>
      <sortRules>
        <sortRule colId="0" id="{84E0AC15-356A-4AE9-8085-99B5B78D6343}">
          <sortCondition ref="A1:A36"/>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B01B4E0-8E86-4990-BFE5-FAF3301BEAB6}">
    <nsvFilter filterId="{81EBF1B1-DF78-44F8-A36E-23D8A21BF99C}" ref="A1:T16" tableId="85">
      <sortRules>
        <sortRule colId="2" id="{6AF81ABA-C939-4CD5-9334-3AAA86F71C25}">
          <sortCondition ref="C1:C16"/>
        </sortRule>
      </sortRules>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Orientation shifts" id="{60002DB2-6708-4A70-BFB4-07C34891D14D}">
    <nsvFilter filterId="{EAC46BA9-1358-4C7D-AFC3-D51C9A7A2820}" ref="A1:U27" tableId="41">
      <sortRules>
        <sortRule colId="2" id="{D74B17D4-0455-47D0-8016-6D819BEDA044}">
          <sortCondition ref="C1:C27"/>
        </sortRule>
      </sortRules>
    </nsvFilter>
  </namedSheetView>
</namedSheetViews>
</file>

<file path=xl/persons/person.xml><?xml version="1.0" encoding="utf-8"?>
<personList xmlns="http://schemas.microsoft.com/office/spreadsheetml/2018/threadedcomments" xmlns:x="http://schemas.openxmlformats.org/spreadsheetml/2006/main">
  <person displayName="Vicky  Arroyo" id="{6F3F80FA-CEC6-46DC-AE16-CD14267F6777}" userId="Vicky@youremploymentsolutions.com" providerId="PeoplePicker"/>
  <person displayName="Briana Aguilar" id="{C68FCF94-03B8-45F7-AA5C-A169B1263D23}" userId="Briana@youremploymentsolutions.com" providerId="PeoplePicker"/>
  <person displayName="Noah Monson" id="{3DF3E164-CE80-4934-83BA-F498A8486214}" userId="S::noah@youremploymentsolutions.com::2945416c-e25e-4137-a59e-e2939cae4a1d" providerId="AD"/>
  <person displayName="Kayla Gonzalez" id="{421A21BF-663C-407A-BC32-C64939B1C3B7}" userId="S::kayla@youremploymentsolutions.com::f0db51de-d24b-4825-9269-291e1bda823e" providerId="AD"/>
  <person displayName="Vicky  Arroyo" id="{4D3353E7-FB27-4667-B2D5-2F9DDDE288F0}" userId="S::vicky@youremploymentsolutions.com::333499f1-9ba6-4762-9696-1af598faf3c5" providerId="AD"/>
  <person displayName="Alicia Velasquez" id="{003F11E4-FBB6-4BE2-9D3F-08425C7A3464}" userId="S::alicia@youremploymentsolutions.com::64e96bf8-c565-4b6b-bc8d-e666a693f2d4" providerId="AD"/>
  <person displayName="Daniel  Redding" id="{656515AF-C637-48A0-9CC2-668A0A49ED77}" userId="S::daniel@youremploymentsolutions.com::e814a177-1af6-46cb-8d47-89ed8d13a359" providerId="AD"/>
  <person displayName="Fabiola Zuniga" id="{E92106BB-2E7E-4D6D-BE8A-CF983243F7D3}" userId="S::fabiola@youremploymentsolutions.com::80b57325-45d9-4e54-861a-a4db357bc3d9" providerId="AD"/>
  <person displayName="Nicholas Riddle" id="{6BACC46A-6A6F-4534-A8BC-0B895E4E34BC}" userId="S::nicholas@youremploymentsolutions.com::e3915202-71fd-45b7-89c4-99c02f7d247e" providerId="AD"/>
  <person displayName="Jennifer  Hernandez" id="{AAE38AB5-C0B7-4025-91BA-67D55EA682A3}" userId="S::jenniferh@youremploymentsolutions.com::03151966-a7c2-4ae2-b1b0-68e766ca40f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782B6BD-5D15-486C-B088-266A38464EE9}" name="Table52" displayName="Table52" ref="A1:E127" totalsRowShown="0" headerRowDxfId="5987" dataDxfId="5986">
  <autoFilter ref="A1:E127" xr:uid="{4782B6BD-5D15-486C-B088-266A38464EE9}"/>
  <sortState xmlns:xlrd2="http://schemas.microsoft.com/office/spreadsheetml/2017/richdata2" ref="A2:E125">
    <sortCondition ref="C1:C125"/>
  </sortState>
  <tableColumns count="5">
    <tableColumn id="1" xr3:uid="{A4AA25FD-5705-49B9-9290-697C2501A531}" name="Employee Name" dataDxfId="5985"/>
    <tableColumn id="2" xr3:uid="{DB9EC2AA-6D61-471D-B705-286A066CF497}" name="Phone #" dataDxfId="5984"/>
    <tableColumn id="3" xr3:uid="{768F3A96-330B-48CB-8043-D2A83157BB1C}" name="Preferred Schedule" dataDxfId="5983"/>
    <tableColumn id="4" xr3:uid="{75069F64-EAED-484E-A32D-4EC7AED1BB97}" name="Shift Requirement" dataDxfId="5982"/>
    <tableColumn id="5" xr3:uid="{BC2BB4A5-D100-42D5-99AA-67C1E85ACE7B}" name="Position" dataDxfId="5981">
      <calculatedColumnFormula>ROW() - ROW(Table52[[#Headers],[Position]])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EB7B25F-FB01-4377-9E82-A9DC7AA9A0B3}" name="Table104" displayName="Table104" ref="A1:N294" totalsRowShown="0" headerRowDxfId="5977" headerRowBorderDxfId="5975" tableBorderDxfId="5976">
  <autoFilter ref="A1:N294" xr:uid="{0EB7B25F-FB01-4377-9E82-A9DC7AA9A0B3}"/>
  <tableColumns count="14">
    <tableColumn id="1" xr3:uid="{20D84B21-3D31-4C3E-ACC1-2002CDCF49E2}" name="Mini Completed Date"/>
    <tableColumn id="2" xr3:uid="{D1F09AC2-CA89-49B3-B986-6CD552A0E13F}" name="Language" dataDxfId="5974">
      <calculatedColumnFormula>IF(PrepList!#REF!="","",PrepList!#REF!)</calculatedColumnFormula>
    </tableColumn>
    <tableColumn id="3" xr3:uid="{8CE8C8AD-8F99-42F6-B64C-4DEAB3871EC0}" name="Employee Name">
      <calculatedColumnFormula>_xlfn.XLOOKUP(D2,PrepList!F:F,PrepList!E:E)</calculatedColumnFormula>
    </tableColumn>
    <tableColumn id="4" xr3:uid="{F98BE95F-834C-4029-88EA-06E3A4E39C28}" name="Bold ID ">
      <calculatedColumnFormula>IF(PrepList!#REF!="","",PrepList!#REF!)</calculatedColumnFormula>
    </tableColumn>
    <tableColumn id="5" xr3:uid="{3A8128BF-62E2-4CDA-BDFD-7452B6D17BB6}" name="Phone" dataDxfId="5973">
      <calculatedColumnFormula>IF(PrepList!#REF!="","",PrepList!#REF!)</calculatedColumnFormula>
    </tableColumn>
    <tableColumn id="6" xr3:uid="{F218B6AB-5C10-4954-A4AC-3C18CDF5990E}" name="Shift">
      <calculatedColumnFormula>IF(PrepList!#REF!="","",PrepList!#REF!)</calculatedColumnFormula>
    </tableColumn>
    <tableColumn id="7" xr3:uid="{5E557589-EB74-4AA6-B1F8-707CD1B706F4}" name="Position">
      <calculatedColumnFormula>IF(PrepList!#REF!="","",PrepList!#REF!)</calculatedColumnFormula>
    </tableColumn>
    <tableColumn id="8" xr3:uid="{068D3395-FBD0-42BF-8A07-41DF59D51720}" name="A.M.">
      <calculatedColumnFormula>IF(PrepList!#REF!="","",PrepList!#REF!)</calculatedColumnFormula>
    </tableColumn>
    <tableColumn id="9" xr3:uid="{291C7CDD-CF47-47E8-A4F7-6EBBD879E077}" name="BG" dataDxfId="5972">
      <calculatedColumnFormula>IF(PrepList!#REF!="","",PrepList!#REF!)</calculatedColumnFormula>
    </tableColumn>
    <tableColumn id="10" xr3:uid="{1452278B-8EFD-4822-AFAD-3D355D0BB4C3}" name="DT">
      <calculatedColumnFormula>IF(PrepList!#REF!="","",PrepList!#REF!)</calculatedColumnFormula>
    </tableColumn>
    <tableColumn id="11" xr3:uid="{C7AD09A8-9134-4AF1-A1A8-B69E8295D034}" name="EV"/>
    <tableColumn id="12" xr3:uid="{6395C351-7FB5-4198-8D61-C74ABE9D88EE}" name="FLEX Doc Sent">
      <calculatedColumnFormula>IF(PrepList!#REF!="","",PrepList!#REF!)</calculatedColumnFormula>
    </tableColumn>
    <tableColumn id="13" xr3:uid="{A2EEAAAA-B45F-477D-828A-AE93DF21E520}" name="Ready to Start"/>
    <tableColumn id="14" xr3:uid="{1A469F67-9E51-44F4-B819-E2A81C40D2DD}" name="Notes">
      <calculatedColumnFormula>IF(PrepList!#REF!="","",PrepList!#REF!)</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563CC-50F6-4088-92BA-E022AEE4CFAF}" name="Table1" displayName="Table1" ref="A1:P36" totalsRowShown="0" headerRowDxfId="5902" dataDxfId="5901">
  <autoFilter ref="A1:P36" xr:uid="{E15563CC-50F6-4088-92BA-E022AEE4CFAF}"/>
  <sortState xmlns:xlrd2="http://schemas.microsoft.com/office/spreadsheetml/2017/richdata2" ref="A2:P36">
    <sortCondition ref="A1:A36"/>
  </sortState>
  <tableColumns count="16">
    <tableColumn id="1" xr3:uid="{84E0AC15-356A-4AE9-8085-99B5B78D6343}" name="Date" dataDxfId="5900"/>
    <tableColumn id="21" xr3:uid="{A3A01CA4-C736-4B22-9A04-B635302D1B86}" name="Last Contacted" dataDxfId="5899"/>
    <tableColumn id="20" xr3:uid="{6B24312A-AB4A-47E5-BB9C-76F8115D39E3}" name="Contacted" dataDxfId="5898"/>
    <tableColumn id="16" xr3:uid="{607F6B80-A8E4-458D-BD02-E603CC40B259}" name="Language" dataDxfId="5897"/>
    <tableColumn id="2" xr3:uid="{342438D3-8F3D-42C5-A9BA-A705ABBCA5AA}" name="Employee Name (must match Avionte)" dataDxfId="5896"/>
    <tableColumn id="3" xr3:uid="{B0F94FBC-B817-4EB1-94EC-3CEF552939CA}" name="Talent ID " dataDxfId="5895"/>
    <tableColumn id="4" xr3:uid="{F08B8072-6E00-4937-80C2-BF9F3DFC16B1}" name="Phone" dataDxfId="5894"/>
    <tableColumn id="6" xr3:uid="{8EE9D8D3-F9BD-41F0-B736-E538E3B1B0DE}" name="Shift Preference" dataDxfId="5893"/>
    <tableColumn id="17" xr3:uid="{5858D237-AE32-40AB-A9CF-760E5A830FBE}" name="Position" dataDxfId="5892"/>
    <tableColumn id="10" xr3:uid="{07156B5A-10C2-4710-A0A2-EAA6A511E7A0}" name="Office" dataDxfId="5891"/>
    <tableColumn id="11" xr3:uid="{4E57B392-8ABC-4C21-A58A-F39D9DEAA0A5}" name="Recruiter" dataDxfId="5890"/>
    <tableColumn id="7" xr3:uid="{468690F7-ED69-4FFD-B211-76E99171375E}" name="BG?" dataDxfId="5889"/>
    <tableColumn id="8" xr3:uid="{467C932C-4A2B-4067-9F3E-A35325FDEA4A}" name="DT?" dataDxfId="5888"/>
    <tableColumn id="9" xr3:uid="{4572D75D-8820-48F0-83AD-B08E0663DCD8}" name="FLEX Doc Sent" dataDxfId="5887"/>
    <tableColumn id="15" xr3:uid="{FF3B0FD2-705B-4029-889B-4958CBEB6140}" name="Attended Mini Orientation" dataDxfId="5886"/>
    <tableColumn id="12" xr3:uid="{87F312AD-0BD0-4DF7-8711-00C4987BEC3E}" name="Notes" dataDxfId="588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8856FCB-D5B5-483A-A682-E7C06F0E5B55}" name="Table99" displayName="Table99" ref="A500:I520" totalsRowShown="0" headerRowDxfId="2486" dataDxfId="2485" headerRowBorderDxfId="2484">
  <autoFilter ref="A500:I520" xr:uid="{A8856FCB-D5B5-483A-A682-E7C06F0E5B55}"/>
  <tableColumns count="9">
    <tableColumn id="1" xr3:uid="{BC3E85ED-1ACA-4D46-AABC-8B53CC1181EC}" name="SSN #" dataDxfId="2483"/>
    <tableColumn id="2" xr3:uid="{78F34DC8-E968-439D-A19B-35AC7741AB70}" name="Employe Name" dataDxfId="2482"/>
    <tableColumn id="3" xr3:uid="{DF0C2B6A-E0F1-4FDD-91F4-27513E076D39}" name="Employee #" dataDxfId="2481"/>
    <tableColumn id="4" xr3:uid="{34649B3A-8C39-4CDF-9E2E-409BBBF24848}" name="Phone " dataDxfId="2480"/>
    <tableColumn id="5" xr3:uid="{5096C487-CA17-4EAA-83C7-93E56EB297B1}" name="Recruiter" dataDxfId="2479"/>
    <tableColumn id="6" xr3:uid="{C0171715-C37E-4743-B1A5-A7DAB51EA0E7}" name="Shift Pref" dataDxfId="2478"/>
    <tableColumn id="7" xr3:uid="{7B2C2BC2-84EB-4323-95A7-4011897D2A53}" name="Arrived" dataDxfId="2477"/>
    <tableColumn id="8" xr3:uid="{04513704-D132-44D5-A3F2-DA9076086BDB}" name="Offer" dataDxfId="2476"/>
    <tableColumn id="9" xr3:uid="{905157BE-FDDB-4BAF-A2A5-785B07DE62A3}" name="Notes" dataDxfId="247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58F0D15-33D4-4E2E-AB10-9C90C179E26B}" name="Table99101" displayName="Table99101" ref="A522:I527" totalsRowShown="0" headerRowDxfId="2474" dataDxfId="2473" headerRowBorderDxfId="2472">
  <autoFilter ref="A522:I527" xr:uid="{F58F0D15-33D4-4E2E-AB10-9C90C179E26B}"/>
  <tableColumns count="9">
    <tableColumn id="1" xr3:uid="{4CA15395-D7FD-4B4A-832A-9FC59496B5DF}" name="SSN #" dataDxfId="2471"/>
    <tableColumn id="2" xr3:uid="{A04C0ADF-0E23-49A6-98FA-53085C5B54F3}" name="Employe Name" dataDxfId="2470"/>
    <tableColumn id="3" xr3:uid="{363D2698-E26A-4625-B723-B901065CA6B5}" name="Employee #" dataDxfId="2469"/>
    <tableColumn id="4" xr3:uid="{9696C52E-6230-4594-AEE0-F94FA26D3CAA}" name="Phone " dataDxfId="2468"/>
    <tableColumn id="5" xr3:uid="{87A0DA35-235D-49CC-838F-443A1A2C2310}" name="Recruiter" dataDxfId="2467"/>
    <tableColumn id="6" xr3:uid="{941288A8-2C34-4EDD-A628-C1705CB805C0}" name="Shift Pref" dataDxfId="2466"/>
    <tableColumn id="7" xr3:uid="{AA18C8B5-B730-4FD8-9FBA-08FC8984D422}" name="Arrived" dataDxfId="2465"/>
    <tableColumn id="8" xr3:uid="{11896F52-CD41-43FD-9428-F6F1D10021BB}" name="Offer" dataDxfId="2464"/>
    <tableColumn id="9" xr3:uid="{F21D7A76-B956-45BA-92D5-1E19B1B40075}" name="Notes" dataDxfId="24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A283660-6336-4A9B-9265-B5F2423A17D2}" name="Table99101103" displayName="Table99101103" ref="A529:I536" totalsRowShown="0" headerRowDxfId="2462" dataDxfId="2461" headerRowBorderDxfId="2460">
  <autoFilter ref="A529:I536" xr:uid="{EA283660-6336-4A9B-9265-B5F2423A17D2}"/>
  <tableColumns count="9">
    <tableColumn id="1" xr3:uid="{3FCEE634-9C4C-4FBC-ABD8-0533AEB595BD}" name="SSN #" dataDxfId="2459"/>
    <tableColumn id="2" xr3:uid="{99C52F3A-9361-466E-B114-9D5C84E0F60A}" name="Employe Name" dataDxfId="2458"/>
    <tableColumn id="3" xr3:uid="{CC84D677-8BCA-4F84-A245-277F8D6FB917}" name="Employee #" dataDxfId="2457"/>
    <tableColumn id="4" xr3:uid="{AB3E4BDF-2F37-44E8-927F-A6ABFB8B6CC7}" name="Phone " dataDxfId="2456"/>
    <tableColumn id="5" xr3:uid="{74AF598B-B430-4B22-AC63-DDACAD4FD691}" name="Recruiter" dataDxfId="2455"/>
    <tableColumn id="6" xr3:uid="{9B99CBEA-47EB-4C37-860D-30F31F804DAE}" name="Shift Pref" dataDxfId="2454"/>
    <tableColumn id="7" xr3:uid="{A0D0EDD1-DF4D-419C-BFF4-F34900361152}" name="Arrived" dataDxfId="2453"/>
    <tableColumn id="8" xr3:uid="{F15C69FE-BE68-46E6-B559-C70FF99E5B2B}" name="Offer" dataDxfId="2452"/>
    <tableColumn id="9" xr3:uid="{62D1864B-18CC-476E-B424-53DB3778AFE1}" name="Notes" dataDxfId="245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78DD34C-99B8-453C-9EE4-28B5384B59DF}" name="Table9999" displayName="Table9999" ref="A538:I578" totalsRowShown="0" headerRowDxfId="2450" dataDxfId="2449" headerRowBorderDxfId="2448">
  <autoFilter ref="A538:I578" xr:uid="{278DD34C-99B8-453C-9EE4-28B5384B59DF}"/>
  <tableColumns count="9">
    <tableColumn id="1" xr3:uid="{1BCEAE29-5F62-4397-80CA-4B307CED58D1}" name="SSN #" dataDxfId="2447"/>
    <tableColumn id="2" xr3:uid="{A3CF82AE-36B6-4F84-9A25-898080A8A2EA}" name="Employe Name" dataDxfId="2446"/>
    <tableColumn id="3" xr3:uid="{6385887F-AA56-401C-8737-29C4BAFF27FA}" name="Employee #" dataDxfId="2445"/>
    <tableColumn id="4" xr3:uid="{868D4410-4484-4957-BB40-B8CFFEA77A55}" name="Phone " dataDxfId="2444"/>
    <tableColumn id="5" xr3:uid="{9DBC5DB0-E2B4-47A6-8BD8-A65E55BFAEA9}" name="Recruiter" dataDxfId="2443"/>
    <tableColumn id="6" xr3:uid="{F3E1A94C-F7C9-4031-8D69-F245C2A1F990}" name="Shift Pref" dataDxfId="2442"/>
    <tableColumn id="7" xr3:uid="{61EF9722-4B65-41FA-8368-C4AE9020598F}" name="Arrived" dataDxfId="2441"/>
    <tableColumn id="8" xr3:uid="{E3F9B140-8B29-405D-85E0-CA5C418E65F6}" name="Offer" dataDxfId="2440"/>
    <tableColumn id="9" xr3:uid="{601A0C2D-9A6A-4E1E-8213-6DFFDE834AB7}" name="Notes" dataDxfId="243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518DD5-6E56-4E31-874B-2D7A9743B46C}" name="Table991011031024" displayName="Table991011031024" ref="A580:I608" totalsRowShown="0" headerRowDxfId="2438" dataDxfId="2437" headerRowBorderDxfId="2436">
  <autoFilter ref="A580:I608" xr:uid="{24518DD5-6E56-4E31-874B-2D7A9743B46C}"/>
  <tableColumns count="9">
    <tableColumn id="1" xr3:uid="{19FA35C9-E8F8-4FF2-936D-0C641B9994DF}" name="SSN #" dataDxfId="2435"/>
    <tableColumn id="2" xr3:uid="{DB1FEAD4-A8A4-4C6A-A463-B4CC729F2E04}" name="Employe Name" dataDxfId="2434"/>
    <tableColumn id="3" xr3:uid="{CF4A022B-E18B-409C-A409-3F2145FB71B5}" name="Employee #" dataDxfId="2433"/>
    <tableColumn id="4" xr3:uid="{097B0068-4CE2-42F8-A257-1481E188B9DA}" name="Phone " dataDxfId="2432"/>
    <tableColumn id="5" xr3:uid="{5E4AEDDF-3D08-45D3-998A-35E49EA5F10F}" name="Recruiter" dataDxfId="2431"/>
    <tableColumn id="6" xr3:uid="{A773B950-D56D-4737-8D23-EF66DB7B2A73}" name="Shift Pref" dataDxfId="2430"/>
    <tableColumn id="7" xr3:uid="{FE310976-886D-4FBE-8B0D-597DCDBD27FF}" name="Arrived" dataDxfId="2429"/>
    <tableColumn id="8" xr3:uid="{A7C0465B-66B8-4418-BF8D-63D338D58AFB}" name="Offer" dataDxfId="2428"/>
    <tableColumn id="9" xr3:uid="{DC893901-52AE-43E2-850A-BC5FF1BC7BAD}" name="Notes" dataDxfId="242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5F584F-05C0-44F0-9C04-44AF3282B0E4}" name="Table72747578798081828384858687888990919394959697981045678910111213151617212324253031323334363738" displayName="Table72747578798081828384858687888990919394959697981045678910111213151617212324253031323334363738" ref="A1:S57" totalsRowShown="0" headerRowDxfId="1428" dataDxfId="1427" headerRowBorderDxfId="1425" tableBorderDxfId="1426">
  <autoFilter ref="A1:S57" xr:uid="{81EBF1B1-DF78-44F8-A36E-23D8A21BF99C}">
    <filterColumn colId="10">
      <filters>
        <filter val="B Shift:  Salt Lake City - P - 600pm-600a Rotating Tues,Wed,Sat/Sun,Mon,Thurs,Fri (15% Diff)"/>
        <filter val="D Shift: Salt Lake City - N - 600pm-600a Rotating Sun,Mon,Thurs, Fri/Tues,Wed,Sat (15% Diff)"/>
      </filters>
    </filterColumn>
  </autoFilter>
  <sortState xmlns:xlrd2="http://schemas.microsoft.com/office/spreadsheetml/2017/richdata2" ref="A2:S57">
    <sortCondition ref="E1:E57"/>
  </sortState>
  <tableColumns count="19">
    <tableColumn id="1" xr3:uid="{0D2CC00F-EA13-4768-9ACC-F6BA9B6DD0F1}" name="SSN" dataDxfId="1424"/>
    <tableColumn id="2" xr3:uid="{B7000520-4C42-4A14-B18E-B000AC1A9AE7}" name="P CODE" dataDxfId="1423"/>
    <tableColumn id="3" xr3:uid="{4FBCB354-E5BB-443C-9685-03FA8B9385DE}" name="Req #" dataDxfId="1422"/>
    <tableColumn id="4" xr3:uid="{29D56B49-C243-4D10-825B-EC3F33EA4AE3}" name="Supervisor" dataDxfId="1421"/>
    <tableColumn id="5" xr3:uid="{5B0ABCC7-71C7-403D-BC0D-75CBCDBBC5CD}" name="Employee Name (must match Bold)" dataDxfId="1420"/>
    <tableColumn id="6" xr3:uid="{E3899ABD-9E57-486A-8888-146DC985A73D}" name="Bold ID" dataDxfId="1419"/>
    <tableColumn id="7" xr3:uid="{68177BAD-DEE3-4CAC-A9EB-9A0CF2B6F05C}" name="Phone #" dataDxfId="1418"/>
    <tableColumn id="8" xr3:uid="{2F471CB9-22CE-43AC-ADC9-C1B91F159B42}" name="Recruiter" dataDxfId="1417"/>
    <tableColumn id="19" xr3:uid="{1077C170-5504-4297-90EC-E02AFB3D9932}" name="Shirt Size" dataDxfId="1416"/>
    <tableColumn id="9" xr3:uid="{D958095A-4BDA-42C1-B419-27ECB9497A9F}" name="Title" dataDxfId="1415"/>
    <tableColumn id="10" xr3:uid="{9B40D3BD-D00C-419C-9036-D5E1581962C3}" name="Schedule" dataDxfId="1414"/>
    <tableColumn id="11" xr3:uid="{86E4E3A4-3C28-4288-874F-7D9340CCAC05}" name="C-Number" dataDxfId="1413"/>
    <tableColumn id="12" xr3:uid="{F7082F2B-6EA8-44C7-908D-24B98A09C8BD}" name="BG" dataDxfId="1412"/>
    <tableColumn id="13" xr3:uid="{9177E820-EAD4-42F7-B12D-1554745F5761}" name="I-9" dataDxfId="1411"/>
    <tableColumn id="14" xr3:uid="{A90845D3-7B8A-47CB-BB3C-6FAAC102B5DC}" name="E-Verify" dataDxfId="1410"/>
    <tableColumn id="15" xr3:uid="{9C073C3E-5609-46B9-B357-951052519847}" name="Flex AA" dataDxfId="1409"/>
    <tableColumn id="16" xr3:uid="{67CCB54E-40E6-408F-A76C-62EAA9335B0C}" name="Onboarding Tasks" dataDxfId="1408"/>
    <tableColumn id="17" xr3:uid="{247D4E20-5111-47B6-A244-D4BC97C74282}" name="Offer Letter" dataDxfId="1407"/>
    <tableColumn id="18" xr3:uid="{65475CA3-106F-467D-9710-8D6BF305097C}" name="NOTES" dataDxfId="140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B28358D-7092-45D4-97D8-212DE4FE3B18}" name="Table727475787980818283848586878889909193949596979810456789101112131516172123242530313233343637" displayName="Table727475787980818283848586878889909193949596979810456789101112131516172123242530313233343637" ref="A1:S61" totalsRowShown="0" headerRowDxfId="1380" dataDxfId="1379" headerRowBorderDxfId="1377" tableBorderDxfId="1378">
  <autoFilter ref="A1:S61" xr:uid="{81EBF1B1-DF78-44F8-A36E-23D8A21BF99C}"/>
  <sortState xmlns:xlrd2="http://schemas.microsoft.com/office/spreadsheetml/2017/richdata2" ref="A2:S18">
    <sortCondition ref="K1:K18"/>
  </sortState>
  <tableColumns count="19">
    <tableColumn id="1" xr3:uid="{9CEB789E-88A7-4919-B7D4-5E7D7C42F4D1}" name="SSN" dataDxfId="1376"/>
    <tableColumn id="2" xr3:uid="{C6038849-95AE-4087-9A1E-BD09789FEA99}" name="P CODE" dataDxfId="1375"/>
    <tableColumn id="3" xr3:uid="{144D6B4F-3124-49AD-8286-9858681E1032}" name="Req #" dataDxfId="1374"/>
    <tableColumn id="4" xr3:uid="{A18DA013-2D06-47D6-8D8F-054CDB84071E}" name="Supervisor" dataDxfId="1373"/>
    <tableColumn id="5" xr3:uid="{37BF5D72-5E7A-46B7-AE17-D0D67D9F7361}" name="Employee Name (must match Bold)" dataDxfId="1372"/>
    <tableColumn id="6" xr3:uid="{352EC5AF-343A-4E56-AF5A-E4B9FA94E1A4}" name="Bold ID" dataDxfId="1371"/>
    <tableColumn id="7" xr3:uid="{53B759C5-F055-4FDF-BBFA-AD4008C988E2}" name="Phone #" dataDxfId="1370"/>
    <tableColumn id="8" xr3:uid="{DCA2219A-1524-449E-BFAE-8C271B9FBCCC}" name="Recruiter" dataDxfId="1369"/>
    <tableColumn id="19" xr3:uid="{3436FF68-0AF8-49CC-B588-E6F181ACACBC}" name="Shirt Size" dataDxfId="1368"/>
    <tableColumn id="9" xr3:uid="{3BA7D79B-AC5F-4784-A18F-CED4202F0AD2}" name="Title" dataDxfId="1367"/>
    <tableColumn id="10" xr3:uid="{9E00A846-D0CA-4B17-9EC5-411793135F75}" name="Schedule" dataDxfId="1366"/>
    <tableColumn id="11" xr3:uid="{9170607E-0B5C-4B31-8ED7-DDF07187195D}" name="C-Number" dataDxfId="1365"/>
    <tableColumn id="12" xr3:uid="{ACE38779-1A1D-40AD-8A8A-E477AD33B0DC}" name="BG" dataDxfId="1364"/>
    <tableColumn id="13" xr3:uid="{EE661AAB-BBF5-4387-B7C4-6E180E385EE0}" name="I-9" dataDxfId="1363"/>
    <tableColumn id="14" xr3:uid="{C6E5A370-71CC-4DD2-9C92-8C1046A6CA2E}" name="E-Verify" dataDxfId="1362"/>
    <tableColumn id="15" xr3:uid="{E443775F-2BF8-44DA-A1CF-79751603EA12}" name="Flex AA" dataDxfId="1361"/>
    <tableColumn id="16" xr3:uid="{27458FA2-65BD-4737-A03C-CB237F1EC36D}" name="Onboarding Tasks" dataDxfId="1360"/>
    <tableColumn id="17" xr3:uid="{86DA8FA4-2C3C-42F9-8656-55AB99690DDF}" name="Offer Letter" dataDxfId="1359"/>
    <tableColumn id="18" xr3:uid="{BBD5C7A4-274E-4E78-B1F3-AFBC907C5246}" name="NOTES" dataDxfId="135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B1BD611-A142-47A4-A2CB-1A61EBF37C57}" name="Table7274757879808182838485868788899091939495969798104567891011121315161721232425303132333436" displayName="Table7274757879808182838485868788899091939495969798104567891011121315161721232425303132333436" ref="A1:S56" totalsRowShown="0" headerRowDxfId="1311" dataDxfId="1310" headerRowBorderDxfId="1308" tableBorderDxfId="1309">
  <autoFilter ref="A1:S56" xr:uid="{81EBF1B1-DF78-44F8-A36E-23D8A21BF99C}"/>
  <sortState xmlns:xlrd2="http://schemas.microsoft.com/office/spreadsheetml/2017/richdata2" ref="A2:S18">
    <sortCondition ref="K1:K18"/>
  </sortState>
  <tableColumns count="19">
    <tableColumn id="1" xr3:uid="{781577B0-2D8A-4F67-A29F-08F00A48CF77}" name="SSN" dataDxfId="1307"/>
    <tableColumn id="2" xr3:uid="{DC7EC42A-FB61-4047-A08E-6AD8667EC5E3}" name="P CODE" dataDxfId="1306"/>
    <tableColumn id="3" xr3:uid="{646C2304-3BD5-4766-A9CC-7B40E5A79C1F}" name="Req #" dataDxfId="1305"/>
    <tableColumn id="4" xr3:uid="{FE8C8E90-3B08-4C7D-A275-5074B7007380}" name="Supervisor" dataDxfId="1304"/>
    <tableColumn id="5" xr3:uid="{11AED2BE-A5EA-44C5-9AD4-F2F0FB49D0F8}" name="Employee Name (must match Bold)" dataDxfId="1303"/>
    <tableColumn id="6" xr3:uid="{EE76D3F8-2BC5-47DA-A4B9-4BD9D91B5FC6}" name="Bold ID" dataDxfId="1302"/>
    <tableColumn id="7" xr3:uid="{D1004C99-FB4D-4948-8B66-61BAB3D04CF5}" name="Phone #" dataDxfId="1301"/>
    <tableColumn id="8" xr3:uid="{D3D6DEB9-DD0E-4D84-B108-6859E8684B21}" name="Recruiter" dataDxfId="1300"/>
    <tableColumn id="19" xr3:uid="{EC1850AE-32B1-4BA3-8974-5E553543202C}" name="Shirt Size" dataDxfId="1299"/>
    <tableColumn id="9" xr3:uid="{B2754CEE-148E-406C-AE2B-B35F48BED722}" name="Title" dataDxfId="1298"/>
    <tableColumn id="10" xr3:uid="{BE9A781A-6DBB-41D7-9EFC-48A676F568AE}" name="Schedule" dataDxfId="1297"/>
    <tableColumn id="11" xr3:uid="{DFCD97A4-279B-446A-A245-D549EC7216A9}" name="C-Number" dataDxfId="1296"/>
    <tableColumn id="12" xr3:uid="{7B7FBF27-8F94-4835-94A9-73663696AFA7}" name="BG" dataDxfId="1295"/>
    <tableColumn id="13" xr3:uid="{B5871F53-2EE2-4984-B8E3-80681D184F92}" name="I-9" dataDxfId="1294"/>
    <tableColumn id="14" xr3:uid="{B9D78926-7485-4942-A412-DE83B14C825E}" name="E-Verify" dataDxfId="1293"/>
    <tableColumn id="15" xr3:uid="{A8A8DA69-376B-41C6-BB09-65DDC74C506A}" name="Flex AA" dataDxfId="1292"/>
    <tableColumn id="16" xr3:uid="{DEF878E1-3129-4CE9-BB2D-06FAAC1CFDB0}" name="Onboarding Tasks" dataDxfId="1291"/>
    <tableColumn id="17" xr3:uid="{57F7CA70-7124-4B8E-B10D-3C627F576A52}" name="Offer Letter" dataDxfId="1290"/>
    <tableColumn id="18" xr3:uid="{6C9CD366-6474-4F0D-AABC-67CC959E645C}" name="NOTES" dataDxfId="128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D7F5727-9582-496E-8ADE-AB0A684163DF}" name="Table72747578798081828384858687888990919394959697981045678910111213151617212324253031323334" displayName="Table72747578798081828384858687888990919394959697981045678910111213151617212324253031323334" ref="A1:S61" totalsRowShown="0" headerRowDxfId="1263" dataDxfId="1262" headerRowBorderDxfId="1260" tableBorderDxfId="1261">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85DE4866-E260-454A-9FC7-23457707C461}" name="SSN" dataDxfId="1259"/>
    <tableColumn id="2" xr3:uid="{0F67FEB1-0DC5-4E49-A060-7AA5DF81F967}" name="P CODE" dataDxfId="1258"/>
    <tableColumn id="3" xr3:uid="{523677FA-5457-4AD7-A23D-790A79D5116D}" name="Req #" dataDxfId="1257"/>
    <tableColumn id="4" xr3:uid="{C1A7FA6B-EA65-4A7B-A834-B963BE5A9C85}" name="Supervisor" dataDxfId="1256"/>
    <tableColumn id="5" xr3:uid="{6574C83C-E0DE-40E4-B7FC-77A77BA99665}" name="Employee Name (must match Bold)" dataDxfId="1255"/>
    <tableColumn id="6" xr3:uid="{B110FE6A-9ACA-4C3F-8C96-0C520281C3DF}" name="Bold ID" dataDxfId="1254"/>
    <tableColumn id="7" xr3:uid="{6741C302-0DF2-4696-A2BA-CF851DD51082}" name="Phone #" dataDxfId="1253"/>
    <tableColumn id="8" xr3:uid="{AFE5DB9D-8CF7-4788-9A96-7074789B5F2E}" name="Recruiter" dataDxfId="1252"/>
    <tableColumn id="19" xr3:uid="{B52FE8BD-409E-407E-A261-C59A7ED1B9D6}" name="Shirt Size" dataDxfId="1251"/>
    <tableColumn id="9" xr3:uid="{16663185-6464-4B3E-A8A7-F1D49FED6D79}" name="Title" dataDxfId="1250"/>
    <tableColumn id="10" xr3:uid="{B0977CDC-B920-4B76-ABF7-C3DB7B7D2794}" name="Schedule" dataDxfId="1249"/>
    <tableColumn id="11" xr3:uid="{205B9254-9B71-4B58-A6C8-ACB1A9C930E9}" name="C-Number" dataDxfId="1248"/>
    <tableColumn id="12" xr3:uid="{D51C8586-24D1-45A0-9221-2EC6C43E3D90}" name="BG" dataDxfId="1247"/>
    <tableColumn id="13" xr3:uid="{53514F96-92E2-4222-BD7B-46E8E58450F4}" name="I-9" dataDxfId="1246"/>
    <tableColumn id="14" xr3:uid="{79C50EA0-7B1D-4C2A-BBF2-60FE1D66C17A}" name="E-Verify" dataDxfId="1245"/>
    <tableColumn id="15" xr3:uid="{F366ED44-D1F9-4AF0-B8AE-4F42EE9E316F}" name="Flex AA" dataDxfId="1244"/>
    <tableColumn id="16" xr3:uid="{09E09BB5-A24B-4435-8257-F6B9920EB0E9}" name="Onboarding Tasks" dataDxfId="1243"/>
    <tableColumn id="17" xr3:uid="{049C9340-AFE1-49F6-AEC3-1945F6A7C467}" name="Offer Letter" dataDxfId="1242"/>
    <tableColumn id="18" xr3:uid="{9A750E2F-104F-4EEF-AB75-CDE75C4833A2}" name="NOTES" dataDxfId="124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3B8ACB2-E5E5-4F6E-A7CC-A3C6D3932702}" name="Table7274757879808182838485868788899091939495969798104567891011121315161721232425303132" displayName="Table7274757879808182838485868788899091939495969798104567891011121315161721232425303132" ref="A1:S61" totalsRowShown="0" headerRowDxfId="1216" dataDxfId="1215" headerRowBorderDxfId="1213" tableBorderDxfId="1214">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4756D70B-A9BB-4821-8962-AF77643F0130}" name="SSN" dataDxfId="1212"/>
    <tableColumn id="2" xr3:uid="{1DFB3021-7AC8-4BB9-A283-D2594E961D28}" name="P CODE" dataDxfId="1211"/>
    <tableColumn id="3" xr3:uid="{A2817084-1361-46C7-9E0D-85FE237CEFED}" name="Req #" dataDxfId="1210"/>
    <tableColumn id="4" xr3:uid="{30BD6374-783C-4860-94F9-3EABD95FCAA1}" name="Supervisor" dataDxfId="1209"/>
    <tableColumn id="5" xr3:uid="{71C496B9-B36E-4E36-9332-1FC6A0C1D79B}" name="Employee Name (must match Bold)" dataDxfId="1208"/>
    <tableColumn id="6" xr3:uid="{350C2A1C-1C5D-4C10-876C-F634404A6779}" name="Bold ID" dataDxfId="1207"/>
    <tableColumn id="7" xr3:uid="{516BFB6A-8584-4813-BAD4-E0364183B6BF}" name="Phone #" dataDxfId="1206"/>
    <tableColumn id="8" xr3:uid="{AB5033FC-4C26-48AF-8737-A12E86A13A30}" name="Recruiter" dataDxfId="1205"/>
    <tableColumn id="19" xr3:uid="{72A83A4F-6DCD-43DE-8372-E3B9D7AC9260}" name="Shirt Size" dataDxfId="1204"/>
    <tableColumn id="9" xr3:uid="{4F21AF35-2259-4446-8268-F5325287E43D}" name="Title" dataDxfId="1203"/>
    <tableColumn id="10" xr3:uid="{956231A1-47DA-4BDC-A26C-EE10C9D778E6}" name="Schedule" dataDxfId="1202"/>
    <tableColumn id="11" xr3:uid="{6839B5EA-2E85-47EB-81A9-B468E206EDEB}" name="C-Number" dataDxfId="1201"/>
    <tableColumn id="12" xr3:uid="{F26B523D-8074-4458-83A2-9A7464E17D82}" name="BG" dataDxfId="1200"/>
    <tableColumn id="13" xr3:uid="{53ED1DAD-2AC8-4E65-81EE-7CD704202911}" name="I-9" dataDxfId="1199"/>
    <tableColumn id="14" xr3:uid="{F0264BBE-E485-417B-958D-56B635917A79}" name="E-Verify" dataDxfId="1198"/>
    <tableColumn id="15" xr3:uid="{848123ED-A505-432E-AF6A-12E17F5EDF56}" name="Flex AA" dataDxfId="1197"/>
    <tableColumn id="16" xr3:uid="{38611F6C-AA39-412A-B8F3-765ED9B8C3C4}" name="Onboarding Tasks" dataDxfId="1196"/>
    <tableColumn id="17" xr3:uid="{C228A0A6-7916-44A2-AB90-563BF0B1A9D9}" name="Offer Letter" dataDxfId="1195"/>
    <tableColumn id="18" xr3:uid="{D41B1ADD-E979-4A7D-BD01-A36F1C101A48}" name="NOTES" dataDxfId="119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4B4ED0-2988-4DCB-B79C-72B633EC6DA2}" name="Table727475787980818283848586878889909193949596979810456789101112131516172123242530313233" displayName="Table727475787980818283848586878889909193949596979810456789101112131516172123242530313233" ref="A1:S61" totalsRowShown="0" headerRowDxfId="1168" dataDxfId="1167" headerRowBorderDxfId="1165" tableBorderDxfId="1166">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1FFEAC97-4F2F-43BB-88F0-C4134A71BD30}" name="SSN" dataDxfId="1164"/>
    <tableColumn id="2" xr3:uid="{34C17346-DD3B-4EEC-9B92-C5564524DEE5}" name="P CODE" dataDxfId="1163"/>
    <tableColumn id="3" xr3:uid="{5289CCF9-3023-4B64-9411-4CC9ABC20A18}" name="Req #" dataDxfId="1162"/>
    <tableColumn id="4" xr3:uid="{2E2815FA-453C-43D4-9F3E-536FFF5B9A39}" name="Supervisor" dataDxfId="1161"/>
    <tableColumn id="5" xr3:uid="{22453854-7FA0-4BEE-B380-D7A28D3B35B0}" name="Employee Name (must match Bold)" dataDxfId="1160"/>
    <tableColumn id="6" xr3:uid="{B7DC0FF8-34B9-4D5C-986B-241081BD93AD}" name="Bold ID" dataDxfId="1159"/>
    <tableColumn id="7" xr3:uid="{A2AB2A76-D875-449E-9A0F-53EF9AF0379E}" name="Phone #" dataDxfId="1158"/>
    <tableColumn id="8" xr3:uid="{5BFA8675-231B-44A8-9A46-28C3CF9C8FE7}" name="Recruiter" dataDxfId="1157"/>
    <tableColumn id="19" xr3:uid="{E84836ED-8397-469C-A45F-3089E9083F9E}" name="Shirt Size" dataDxfId="1156"/>
    <tableColumn id="9" xr3:uid="{D7C9B89C-5341-444A-B572-495BF42B41CB}" name="Title" dataDxfId="1155"/>
    <tableColumn id="10" xr3:uid="{B79D7444-137E-44F7-B5D5-00A87201A81A}" name="Schedule" dataDxfId="1154"/>
    <tableColumn id="11" xr3:uid="{9A5A75F9-77EC-4681-B647-62E9E11DF10C}" name="C-Number" dataDxfId="1153"/>
    <tableColumn id="12" xr3:uid="{1DA27DC7-E708-4E40-AEDF-DBADF1791982}" name="BG" dataDxfId="1152"/>
    <tableColumn id="13" xr3:uid="{8CA7F393-C23F-4519-96EC-FF0611921FB7}" name="I-9" dataDxfId="1151"/>
    <tableColumn id="14" xr3:uid="{CE1D8D47-536B-4629-B4EC-955BDDC9434C}" name="E-Verify" dataDxfId="1150"/>
    <tableColumn id="15" xr3:uid="{E6DEFA63-93F2-4F50-8DE8-AF179B609837}" name="Flex AA" dataDxfId="1149"/>
    <tableColumn id="16" xr3:uid="{319C054C-8137-47A1-92C1-C1FBDDF89E7A}" name="Onboarding Tasks" dataDxfId="1148"/>
    <tableColumn id="17" xr3:uid="{A1D54109-1B27-4066-A93E-D79FE3FC9679}" name="Offer Letter" dataDxfId="1147"/>
    <tableColumn id="18" xr3:uid="{7924CA04-F146-476E-806A-C5EA46F7544C}" name="NOTES" dataDxfId="114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4952E6-5B6E-4DE2-9DD4-142319DBC943}" name="Table72747578798081828384858687888990919394959697981045678910111213151617212324253031" displayName="Table72747578798081828384858687888990919394959697981045678910111213151617212324253031" ref="A1:S61" totalsRowShown="0" headerRowDxfId="1119" dataDxfId="1118" headerRowBorderDxfId="1116" tableBorderDxfId="1117">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C6F3784C-EDE4-4EC6-A715-A7A1C26CD6B6}" name="SSN" dataDxfId="1115"/>
    <tableColumn id="2" xr3:uid="{47796194-6BBE-42B1-8043-0C80D44130D0}" name="P CODE" dataDxfId="1114"/>
    <tableColumn id="3" xr3:uid="{4596E71B-0FA4-4D15-818E-F5D0E52D41E7}" name="Req #" dataDxfId="1113"/>
    <tableColumn id="4" xr3:uid="{5000E680-D091-4A41-B2C3-A0C76CE30EF6}" name="Supervisor" dataDxfId="1112"/>
    <tableColumn id="5" xr3:uid="{D7019D2D-4A63-4C31-8594-CD970E2321E1}" name="Employee Name (must match Bold)" dataDxfId="1111"/>
    <tableColumn id="6" xr3:uid="{1B0653E1-8A5C-4E5C-82AB-650BB4B4C263}" name="Bold ID" dataDxfId="1110"/>
    <tableColumn id="7" xr3:uid="{DF4C0A07-D066-475E-A935-972FDAA9A9FA}" name="Phone #" dataDxfId="1109"/>
    <tableColumn id="8" xr3:uid="{6F536DE3-BDF5-4E31-B8C6-C054A6398BF3}" name="Recruiter" dataDxfId="1108"/>
    <tableColumn id="19" xr3:uid="{66D89514-FF8A-45CE-80BB-81ECFCCF37E1}" name="Shirt Size" dataDxfId="1107"/>
    <tableColumn id="9" xr3:uid="{5FF87384-59AA-4E2D-A12F-77CD808D3FDD}" name="Title" dataDxfId="1106"/>
    <tableColumn id="10" xr3:uid="{E44E207A-9621-4E16-80BB-0E8E1446AC43}" name="Schedule" dataDxfId="1105"/>
    <tableColumn id="11" xr3:uid="{1D6379FF-A64C-4DEB-882B-C6B8FB786199}" name="C-Number" dataDxfId="1104"/>
    <tableColumn id="12" xr3:uid="{1C0AFD1A-19E2-4572-9464-B20DC9CCB34E}" name="BG" dataDxfId="1103"/>
    <tableColumn id="13" xr3:uid="{526898C6-4EDC-4B37-B1DC-12726814DCAB}" name="I-9" dataDxfId="1102"/>
    <tableColumn id="14" xr3:uid="{9194DAEE-2D6C-4F80-BA8B-9C89A3B84E32}" name="E-Verify" dataDxfId="1101"/>
    <tableColumn id="15" xr3:uid="{76537FE4-EE2E-4EE5-9D0B-493BBC961293}" name="Flex AA" dataDxfId="1100"/>
    <tableColumn id="16" xr3:uid="{D922AAC3-623A-437C-936D-4CF6B4DC957E}" name="Onboarding Tasks" dataDxfId="1099"/>
    <tableColumn id="17" xr3:uid="{82A098E3-E1F2-4BAB-9EC3-FB27F8AF07D4}" name="Offer Letter" dataDxfId="1098"/>
    <tableColumn id="18" xr3:uid="{DC39DF0E-3F85-4D00-8A3C-FE939E54C1CC}" name="NOTES" dataDxfId="109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DBAED4-D5CE-462A-AC9B-520AD0066D6F}" name="Table727475787980818283848586878889909193949596979810456789101112131516172123242530" displayName="Table727475787980818283848586878889909193949596979810456789101112131516172123242530" ref="A1:R61" totalsRowShown="0" headerRowDxfId="1076" dataDxfId="1075" headerRowBorderDxfId="1073" tableBorderDxfId="1074">
  <autoFilter ref="A1:R61"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751FC9D7-BDB3-48E7-85C2-EFED353D9D9F}" name="SSN" dataDxfId="1072"/>
    <tableColumn id="2" xr3:uid="{D033F3F5-7339-48F8-8240-6152145EB4E1}" name="P CODE" dataDxfId="1071"/>
    <tableColumn id="3" xr3:uid="{20E72E1B-D19D-4EED-AC6E-7A93E8358B4C}" name="Req #" dataDxfId="1070"/>
    <tableColumn id="4" xr3:uid="{AF9086E6-5B41-4942-A123-51C9D6100EA4}" name="Supervisor" dataDxfId="1069"/>
    <tableColumn id="5" xr3:uid="{E6D28EE3-D39B-4527-87A6-AB3C81CF511C}" name="Employee Name (must match Bold)" dataDxfId="1068"/>
    <tableColumn id="6" xr3:uid="{040B7AAD-C6D6-44DF-BD65-585DF5A285EA}" name="Bold ID" dataDxfId="1067"/>
    <tableColumn id="7" xr3:uid="{3BB286BA-5E73-4EDE-8582-1BF5E80339FD}" name="Phone #" dataDxfId="1066"/>
    <tableColumn id="8" xr3:uid="{703F2F06-7E05-45BD-89B8-E0BE98C1D540}" name="Recruiter" dataDxfId="1065"/>
    <tableColumn id="9" xr3:uid="{B256DF58-C9AA-4C11-9C3E-A0F598716128}" name="Title" dataDxfId="1064"/>
    <tableColumn id="10" xr3:uid="{04DFE8ED-6981-4D46-BDCF-D73830197E62}" name="Schedule" dataDxfId="1063"/>
    <tableColumn id="11" xr3:uid="{5708E584-4911-4E8A-9A03-1493D68CC6BA}" name="C-Number" dataDxfId="1062"/>
    <tableColumn id="12" xr3:uid="{4EB8F96F-0C36-4C88-9BB7-F29658DA9997}" name="BG" dataDxfId="1061"/>
    <tableColumn id="13" xr3:uid="{73F6BB54-93D4-44C7-9A4B-21ED4E2DE106}" name="I-9" dataDxfId="1060"/>
    <tableColumn id="14" xr3:uid="{38C52148-E15A-4587-B49E-A296B4C5D494}" name="E-Verify" dataDxfId="1059"/>
    <tableColumn id="15" xr3:uid="{7A37AE08-4575-4507-9AD1-EA856F699FCB}" name="Flex AA" dataDxfId="1058"/>
    <tableColumn id="16" xr3:uid="{24D906DC-234D-4E1D-8E18-FBD0E1D727DA}" name="Onboarding Tasks" dataDxfId="1057"/>
    <tableColumn id="17" xr3:uid="{87E30B64-DAF9-42D9-AC89-2E32571D4ABB}" name="Offer Letter" dataDxfId="1056"/>
    <tableColumn id="18" xr3:uid="{0855B53F-6FC2-4357-9F0C-3D36D0844C3C}" name="NOTES" dataDxfId="105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22ED3D-BE4D-4631-A86C-A09956E8F0FE}" name="Table7274757879808182838485868788899091939495969798104567891011121315161721232425" displayName="Table7274757879808182838485868788899091939495969798104567891011121315161721232425" ref="A1:R28" totalsRowShown="0" headerRowDxfId="1037" dataDxfId="1036" headerRowBorderDxfId="1034" tableBorderDxfId="1035">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35DEBDF7-3F86-4CB6-A956-BB07AB068D5C}" name="SSN" dataDxfId="1033"/>
    <tableColumn id="2" xr3:uid="{E4CCF675-4B54-4A63-8476-A2890B9F5990}" name="P CODE" dataDxfId="1032"/>
    <tableColumn id="3" xr3:uid="{710670AB-A848-43AE-A96D-020C7430F889}" name="Req #" dataDxfId="1031"/>
    <tableColumn id="4" xr3:uid="{CBA57649-D33F-4D08-AE60-94FE7B0A00DA}" name="Supervisor" dataDxfId="1030"/>
    <tableColumn id="5" xr3:uid="{D691C6F5-EBC5-40A8-82F4-F014354103F0}" name="Employee Name (must match Bold)" dataDxfId="1029"/>
    <tableColumn id="6" xr3:uid="{683840DB-12FA-47DB-A510-2DAC0079FCD7}" name="Bold ID" dataDxfId="1028"/>
    <tableColumn id="7" xr3:uid="{CB399E56-A715-4BE1-932C-6FD912824DDD}" name="Phone #" dataDxfId="1027"/>
    <tableColumn id="8" xr3:uid="{1D1E3358-3CED-4029-9A84-A105DD66305A}" name="Recruiter" dataDxfId="1026"/>
    <tableColumn id="9" xr3:uid="{6AE9E4D4-956F-4262-ACF1-62FF3CBD8B31}" name="Title" dataDxfId="1025"/>
    <tableColumn id="10" xr3:uid="{A1043866-43E0-458A-9803-007D3DC98283}" name="Schedule" dataDxfId="1024"/>
    <tableColumn id="11" xr3:uid="{112D845E-0334-4DBF-8F3B-A467C2CFA7D9}" name="C-Number" dataDxfId="1023"/>
    <tableColumn id="12" xr3:uid="{E71E82F3-BD86-4337-A875-7309E3CB469C}" name="BG" dataDxfId="1022"/>
    <tableColumn id="13" xr3:uid="{06449C36-AF4E-438B-8459-F1E24B88A30C}" name="I-9" dataDxfId="1021"/>
    <tableColumn id="14" xr3:uid="{7ACDD8FC-65D8-47F0-874F-29F6B14FB9B1}" name="E-Verify" dataDxfId="1020"/>
    <tableColumn id="15" xr3:uid="{AAF1090A-E01E-4CCC-89FE-19E4292AC7DB}" name="Flex AA" dataDxfId="1019"/>
    <tableColumn id="16" xr3:uid="{4DF64D89-960A-4070-940B-7B46358690B8}" name="Onboarding Tasks" dataDxfId="1018"/>
    <tableColumn id="17" xr3:uid="{8AB4F39C-7D56-4073-934A-79A26C2882A4}" name="Offer Letter" dataDxfId="1017"/>
    <tableColumn id="18" xr3:uid="{AA193727-51D2-45B8-915A-8CF136BCDFF0}" name="NOTES" dataDxfId="101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AF5270D-AD2B-491D-BC97-934DD33B15E7}" name="Table72747578798081828384858687888990919394959697981045678910111213151617212324" displayName="Table72747578798081828384858687888990919394959697981045678910111213151617212324" ref="A1:R28" totalsRowShown="0" headerRowDxfId="993" dataDxfId="992" headerRowBorderDxfId="990" tableBorderDxfId="991">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5048983A-E352-4112-82B1-412B9368DBDE}" name="SSN" dataDxfId="989"/>
    <tableColumn id="2" xr3:uid="{B837C089-82D3-4131-87ED-472819C40672}" name="P CODE" dataDxfId="988"/>
    <tableColumn id="3" xr3:uid="{92F68D97-B79E-4E2D-9745-7FABA84827C7}" name="Req #" dataDxfId="987"/>
    <tableColumn id="4" xr3:uid="{94F20BD2-45E8-4C74-83D4-90354F05E210}" name="Supervisor" dataDxfId="986"/>
    <tableColumn id="5" xr3:uid="{FCC7AC65-7F31-4B51-9BEE-267D2AA1B704}" name="Employee Name (must match Bold)" dataDxfId="985"/>
    <tableColumn id="6" xr3:uid="{3E10DAB2-835D-4767-B00A-9184C29D397B}" name="Bold ID" dataDxfId="984"/>
    <tableColumn id="7" xr3:uid="{38D90697-E8FC-443F-ADFE-502DBA383F7C}" name="Phone #" dataDxfId="983"/>
    <tableColumn id="8" xr3:uid="{F8787753-8BC3-43CE-AEB3-BDE3039866ED}" name="Recruiter" dataDxfId="982"/>
    <tableColumn id="9" xr3:uid="{2675CFA9-F790-46F5-9951-8C01BAB312CE}" name="Title" dataDxfId="981"/>
    <tableColumn id="10" xr3:uid="{56B524C0-77F3-48E4-8F2A-76452B5E8CE9}" name="Schedule" dataDxfId="980"/>
    <tableColumn id="11" xr3:uid="{B4A79FAE-1C32-401B-BEC0-F0F9FE6ECB66}" name="C-Number" dataDxfId="979"/>
    <tableColumn id="12" xr3:uid="{2971DFA0-3F74-4120-B585-A9CD244D0464}" name="BG" dataDxfId="978"/>
    <tableColumn id="13" xr3:uid="{7DD4D9BC-219A-494F-810C-E7D734C498F1}" name="I-9" dataDxfId="977"/>
    <tableColumn id="14" xr3:uid="{B9A930B0-F7A1-43CD-BFFB-6A18B49C95AE}" name="E-Verify" dataDxfId="976"/>
    <tableColumn id="15" xr3:uid="{F88DA77B-29EA-4F9D-9358-102E4631C0FE}" name="Flex AA" dataDxfId="975"/>
    <tableColumn id="16" xr3:uid="{A3408C23-2867-4096-95CF-538FEA4668C2}" name="Onboarding Tasks" dataDxfId="974"/>
    <tableColumn id="17" xr3:uid="{290ED0EE-CEE2-4C4E-8B31-AEC3F3149B05}" name="Offer Letter" dataDxfId="973"/>
    <tableColumn id="18" xr3:uid="{1A1AD09A-F1D6-42AD-BF9A-8CCD92B974A5}" name="NOTES" dataDxfId="97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75E0998-2131-4F8C-B24E-36BFC0F84A3C}" name="Table727475787980818283848586878889909193949596979810456789101112131516172123" displayName="Table727475787980818283848586878889909193949596979810456789101112131516172123" ref="A1:R28" totalsRowShown="0" headerRowDxfId="959" dataDxfId="958" headerRowBorderDxfId="956" tableBorderDxfId="957">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61D4C065-F77C-4472-9F28-695B347D1F9B}" name="SSN" dataDxfId="955"/>
    <tableColumn id="2" xr3:uid="{F8D9B0D4-C915-4C24-8977-4432FB064CF6}" name="P CODE" dataDxfId="954"/>
    <tableColumn id="3" xr3:uid="{70F5ECE4-4938-4C0F-A41F-C96932CDE64E}" name="Req #" dataDxfId="953"/>
    <tableColumn id="4" xr3:uid="{02BDAF64-7F63-4804-94AD-8B27116AE86B}" name="Supervisor" dataDxfId="952"/>
    <tableColumn id="5" xr3:uid="{FBD8C64C-45A7-4CE7-862F-B28104A9CDFB}" name="Employee Name (must match Bold)" dataDxfId="951"/>
    <tableColumn id="6" xr3:uid="{3C3FEB8A-6887-4E56-BF26-FB2401B1DF16}" name="Bold ID" dataDxfId="950"/>
    <tableColumn id="7" xr3:uid="{742A8919-ADD6-4100-B83A-57DC578AB1C5}" name="Phone #" dataDxfId="949"/>
    <tableColumn id="8" xr3:uid="{BA65B6AB-D4A6-4DB5-B6A5-2C750313A210}" name="Recruiter" dataDxfId="948"/>
    <tableColumn id="9" xr3:uid="{915EC2E9-D28F-4EF0-AB92-D2A173C44873}" name="Title" dataDxfId="947"/>
    <tableColumn id="10" xr3:uid="{9EEC045D-5EE3-49BF-83FF-2F3417CBA892}" name="Schedule" dataDxfId="946"/>
    <tableColumn id="11" xr3:uid="{4F9DDC59-1B4F-4C0A-BBFC-0E537102B385}" name="C-Number" dataDxfId="945"/>
    <tableColumn id="12" xr3:uid="{789F0DF2-D23A-4CF9-9AD2-601C74BC6E7A}" name="BG" dataDxfId="944"/>
    <tableColumn id="13" xr3:uid="{9E6D54C8-3A5F-41B9-8869-8C05B164E87A}" name="I-9" dataDxfId="943"/>
    <tableColumn id="14" xr3:uid="{54AC133A-3BD2-49EB-BF16-CB9D1F10B262}" name="E-Verify" dataDxfId="942"/>
    <tableColumn id="15" xr3:uid="{56116796-92FA-43F9-A3B3-F7B818A5E61E}" name="Flex AA" dataDxfId="941"/>
    <tableColumn id="16" xr3:uid="{20709969-220E-48CF-B01B-4FC1F668BCA1}" name="Onboarding Tasks" dataDxfId="940"/>
    <tableColumn id="17" xr3:uid="{32C0E061-76A8-47F2-AECA-880A0AC11BA8}" name="Offer Letter" dataDxfId="939"/>
    <tableColumn id="18" xr3:uid="{31DFF355-8A1D-4D2B-A9F5-9D7B0C892F78}" name="NOTES" dataDxfId="93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514040-F1F1-4FE2-8670-56EBF03E5A84}" name="Table7274757879808182838485868788899091939495969798104567891011121315161721" displayName="Table7274757879808182838485868788899091939495969798104567891011121315161721" ref="A1:R26" totalsRowShown="0" headerRowDxfId="928" dataDxfId="927" headerRowBorderDxfId="925" tableBorderDxfId="926">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C8846733-92B3-4BB7-A0DB-54AE3C3ABF9C}" name="SSN" dataDxfId="924"/>
    <tableColumn id="2" xr3:uid="{FC13A256-794F-4059-9676-66BF3BB278E8}" name="P CODE" dataDxfId="923"/>
    <tableColumn id="3" xr3:uid="{65EB9983-9ECF-4392-8011-6AA2A10E43EA}" name="G" dataDxfId="922"/>
    <tableColumn id="4" xr3:uid="{BE169DC2-8D70-4CFE-8496-4300D7CBF47E}" name="Supervisor" dataDxfId="921"/>
    <tableColumn id="5" xr3:uid="{065C6182-57D7-4FF1-83BA-BD7AB082DDC5}" name="Employee Name (must match Bold)" dataDxfId="920"/>
    <tableColumn id="6" xr3:uid="{D12856ED-4414-4FCF-B632-23B898963D34}" name="Bold ID" dataDxfId="919"/>
    <tableColumn id="7" xr3:uid="{2E5DEBFA-DE3D-45B4-B6D9-646F74A41FE3}" name="Phone #" dataDxfId="918"/>
    <tableColumn id="8" xr3:uid="{CC1F4EE6-547F-48ED-B4C1-7E8F0F7FD5CF}" name="Recruiter" dataDxfId="917"/>
    <tableColumn id="9" xr3:uid="{936D2C39-B86D-494E-8D12-7DA54A7A7C52}" name="Title" dataDxfId="916"/>
    <tableColumn id="10" xr3:uid="{2997737E-FD7C-4A3E-A5E4-DCB91605F01F}" name="Schedule" dataDxfId="915"/>
    <tableColumn id="11" xr3:uid="{CEBCB36D-93F9-4EE4-8930-05D4315C1682}" name="C-Number" dataDxfId="914"/>
    <tableColumn id="12" xr3:uid="{1D5F119E-57A2-4FAD-A2C9-57C08A46E285}" name="BG" dataDxfId="913"/>
    <tableColumn id="13" xr3:uid="{F51BA5F3-3A92-4514-AA76-4B1658524E3B}" name="I-9" dataDxfId="912"/>
    <tableColumn id="14" xr3:uid="{BF48210D-CEED-49AA-9F04-08092BF2990F}" name="E-Verify" dataDxfId="911"/>
    <tableColumn id="15" xr3:uid="{84792B74-FE83-455D-9CAF-0C3014040E2C}" name="Flex AA" dataDxfId="910"/>
    <tableColumn id="16" xr3:uid="{E3F1A084-4C97-4116-B9B0-34000EC08D8A}" name="Onboarding Tasks" dataDxfId="909"/>
    <tableColumn id="17" xr3:uid="{10798D1F-A2C6-4876-8BDD-78393859E061}" name="Offer Letter" dataDxfId="908"/>
    <tableColumn id="18" xr3:uid="{FAE7F778-D898-423C-A9E2-34D788ACB7D0}" name="NOTES" dataDxfId="90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D749257-03CD-4B5D-97DA-A9AE6887E127}" name="Table72747578798081828384858687888990919394959697981045678910111213151617" displayName="Table72747578798081828384858687888990919394959697981045678910111213151617" ref="A1:R26" totalsRowShown="0" headerRowDxfId="894" dataDxfId="893" headerRowBorderDxfId="891" tableBorderDxfId="892">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4DE88CEE-9842-427A-8A03-2300498557FA}" name="SSN" dataDxfId="890"/>
    <tableColumn id="2" xr3:uid="{F2DDA204-ADCD-4A30-87C3-B0EE80E837D6}" name="P CODE" dataDxfId="889"/>
    <tableColumn id="3" xr3:uid="{3B940AAE-2B17-47A9-8C17-E99D9040049D}" name="Req #" dataDxfId="888"/>
    <tableColumn id="4" xr3:uid="{393EDBA5-7E56-41D0-9AC6-60A2488BD554}" name="Supervisor" dataDxfId="887"/>
    <tableColumn id="5" xr3:uid="{A2DA93D2-7991-4A3A-B93E-4DB5B34FECB1}" name="Employee Name " dataDxfId="886"/>
    <tableColumn id="6" xr3:uid="{4216E8F5-F176-409C-878D-FFE8B98B825B}" name="Bold ID" dataDxfId="885"/>
    <tableColumn id="7" xr3:uid="{11312456-F142-421F-9F55-F2AA5092BBBC}" name="Phone #" dataDxfId="884"/>
    <tableColumn id="8" xr3:uid="{DE04A633-6B43-4020-B568-7272E62B0939}" name="Recruiter" dataDxfId="883"/>
    <tableColumn id="9" xr3:uid="{EBDA874C-5CA5-4BA7-B8D7-8185CBE267DD}" name="Title" dataDxfId="882"/>
    <tableColumn id="10" xr3:uid="{B5B5B5CE-C501-4A41-8FB5-F1D5243E2E5E}" name="Schedule" dataDxfId="881"/>
    <tableColumn id="11" xr3:uid="{BCAD9D64-CADC-42C0-BFA0-4B97B3E450AB}" name="C-Number" dataDxfId="880"/>
    <tableColumn id="12" xr3:uid="{E27879AD-4CE5-4940-9D00-3C6A927E2408}" name="BG" dataDxfId="879"/>
    <tableColumn id="13" xr3:uid="{F09243F2-2F00-49ED-9920-3830252F6705}" name="I-9" dataDxfId="878"/>
    <tableColumn id="14" xr3:uid="{BF59FEAF-F5B4-4DE0-8171-865C3982264D}" name="E-Verify" dataDxfId="877"/>
    <tableColumn id="15" xr3:uid="{D10523F8-58F6-4AFE-9559-1BA96D829EAA}" name="Flex AA" dataDxfId="876"/>
    <tableColumn id="16" xr3:uid="{E1C71D57-1FE6-4C27-B26B-106C4AB28A03}" name="Onboarding Tasks" dataDxfId="875"/>
    <tableColumn id="17" xr3:uid="{63BC790A-5435-477A-A1DD-BE73757E00F2}" name="Offer Letter" dataDxfId="874"/>
    <tableColumn id="18" xr3:uid="{5ABCF545-E388-446D-B95C-A2A1370671A3}" name="NOTES" dataDxfId="87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77F824-A021-4842-BD1B-14386ED5CE2E}" name="Table727475787980818283848586878889909193949596979810456789101112131516" displayName="Table727475787980818283848586878889909193949596979810456789101112131516" ref="A1:R26" totalsRowShown="0" headerRowDxfId="864" dataDxfId="863" headerRowBorderDxfId="861" tableBorderDxfId="862">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D2B14E21-D914-4E57-8F25-7015A9E42115}" name="SSN" dataDxfId="860"/>
    <tableColumn id="2" xr3:uid="{76693ACD-11C0-49E8-9F33-78B612E70E7B}" name="P CODE" dataDxfId="859"/>
    <tableColumn id="3" xr3:uid="{B71143E3-21CA-4725-B89E-6B0CAE53C561}" name="Req #" dataDxfId="858"/>
    <tableColumn id="4" xr3:uid="{DF1593D6-87FB-42F9-BD06-3DBD0706A990}" name="Supervisor" dataDxfId="857"/>
    <tableColumn id="5" xr3:uid="{00ABC36C-0F6F-4974-A694-5A108B5DE1FE}" name="Employee Name" dataDxfId="856"/>
    <tableColumn id="6" xr3:uid="{12E80CDA-7796-40DB-A0F4-9F4982351BD0}" name="Bold ID" dataDxfId="855"/>
    <tableColumn id="7" xr3:uid="{B4743A25-CC53-46E7-9DA9-210A27E98A44}" name="Phone #" dataDxfId="854"/>
    <tableColumn id="8" xr3:uid="{17737F7E-2D65-4ADE-8B7E-15C3BC279A3D}" name="Recruiter" dataDxfId="853"/>
    <tableColumn id="9" xr3:uid="{D5F11ACD-00F8-4D41-9C5F-805767788062}" name="Title" dataDxfId="852"/>
    <tableColumn id="10" xr3:uid="{D4994B91-A624-452B-9C01-CEFE52685246}" name="Schedule" dataDxfId="851"/>
    <tableColumn id="11" xr3:uid="{F69D87BA-6F4B-450A-8B39-40DD39D3A58A}" name="C-Number" dataDxfId="850"/>
    <tableColumn id="12" xr3:uid="{D2054391-CF13-4D09-B508-66FE51B67526}" name="BG" dataDxfId="849"/>
    <tableColumn id="13" xr3:uid="{2D9FF9AA-F36D-4669-B52A-0FAC0C426264}" name="I-9" dataDxfId="848"/>
    <tableColumn id="14" xr3:uid="{E55E8FF5-7F08-46C2-B6B7-1BD8C9C70EC9}" name="E-Verify" dataDxfId="847"/>
    <tableColumn id="15" xr3:uid="{2DA9A429-3C4A-4785-B832-A28961CD3A6A}" name="Flex AA" dataDxfId="846"/>
    <tableColumn id="16" xr3:uid="{16693A13-B7D0-4359-BDE3-035C0597F665}" name="Onboarding Tasks" dataDxfId="845"/>
    <tableColumn id="17" xr3:uid="{84BDF992-FDEB-4246-8430-F8A3F05A0BCA}" name="Offer Letter" dataDxfId="844"/>
    <tableColumn id="18" xr3:uid="{2C11D0EE-0C26-4EF5-A9CE-9CA63ACEBE8E}" name="NOTES" dataDxfId="84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82D553-9AED-4A40-971C-30EA365C3117}" name="Table7274757879808182838485868788899091939495969798104567891011121315" displayName="Table7274757879808182838485868788899091939495969798104567891011121315" ref="A1:R26" totalsRowShown="0" headerRowDxfId="838" dataDxfId="837" headerRowBorderDxfId="835" tableBorderDxfId="836">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8DDF7041-A0A4-4954-883A-7246F0C89122}" name="SSN" dataDxfId="834"/>
    <tableColumn id="2" xr3:uid="{3537D847-82B2-49BC-9C0B-1D36257ED089}" name="P CODE" dataDxfId="833"/>
    <tableColumn id="3" xr3:uid="{35530169-5DFF-4BE2-AA98-18EC3F5A29AA}" name="Req #" dataDxfId="832"/>
    <tableColumn id="4" xr3:uid="{D477026D-77E0-48CA-BD62-A5C6DA4D8C17}" name="Supervisor" dataDxfId="831"/>
    <tableColumn id="5" xr3:uid="{28652B4B-FB16-466C-A52F-E8D0A24824BF}" name="Employee Name" dataDxfId="830"/>
    <tableColumn id="6" xr3:uid="{35CA2ADF-A87E-417A-8A00-F3119A34CA5F}" name="Bold ID" dataDxfId="829"/>
    <tableColumn id="7" xr3:uid="{BCFDE068-2999-4161-AD5F-FA3A50A60757}" name="Phone #" dataDxfId="828"/>
    <tableColumn id="8" xr3:uid="{A7D2C5F8-F436-4A40-B487-F65A76764B3C}" name="Recruiter" dataDxfId="827"/>
    <tableColumn id="9" xr3:uid="{09AB5044-1BD0-416E-BD6C-E2B49EDDE507}" name="Title" dataDxfId="826"/>
    <tableColumn id="10" xr3:uid="{F81857AE-8EB0-4DA3-95A3-2C3B6A1F3804}" name="Schedule" dataDxfId="825"/>
    <tableColumn id="11" xr3:uid="{942120B8-FE47-4B72-89EE-B15754351B65}" name="C-Number" dataDxfId="824"/>
    <tableColumn id="12" xr3:uid="{5622AAB5-BF25-4674-AF4F-359B33CE87C7}" name="BG" dataDxfId="823"/>
    <tableColumn id="13" xr3:uid="{F6F7980B-2BBA-4DB5-BBED-9B390E57ABE8}" name="I-9" dataDxfId="822"/>
    <tableColumn id="14" xr3:uid="{46B4CADD-D13E-44EE-A8BB-BCF5E7AA0672}" name="E-Verify" dataDxfId="821"/>
    <tableColumn id="15" xr3:uid="{3BF6C194-1288-490E-B5B5-A556EC24633F}" name="Flex AA" dataDxfId="820"/>
    <tableColumn id="16" xr3:uid="{AAE6AA4C-D701-4F27-8889-542B7D3A5E56}" name="Onboarding Tasks" dataDxfId="819"/>
    <tableColumn id="17" xr3:uid="{74F56B47-C6E1-4F19-AACE-674F7854E38D}" name="Offer Letter" dataDxfId="818"/>
    <tableColumn id="18" xr3:uid="{1558DFE1-A844-4CD2-A9C4-FE6C76C27367}" name="NOTES" dataDxfId="81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14BAD8-3170-48C4-B5A2-59087308D28B}" name="Table72747578798081828384858687888990919394959697981045678910111213" displayName="Table72747578798081828384858687888990919394959697981045678910111213" ref="A1:R26" totalsRowShown="0" headerRowDxfId="807" dataDxfId="806" headerRowBorderDxfId="804" tableBorderDxfId="805">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00F244E1-9C31-4EC4-A3FD-9FC40F282D70}" name="SSN" dataDxfId="803"/>
    <tableColumn id="2" xr3:uid="{BA7C6B53-B580-46AF-A930-BFB6BEA15E07}" name="P CODE" dataDxfId="802"/>
    <tableColumn id="3" xr3:uid="{DDADC14B-6E86-4FF8-9E33-A617BB48C124}" name="Req #" dataDxfId="801"/>
    <tableColumn id="4" xr3:uid="{D7EF002A-13BB-4DBD-B43C-253E6860D78B}" name="Supervisor" dataDxfId="800"/>
    <tableColumn id="5" xr3:uid="{C00CA77A-1753-4277-BAE1-1621893456C0}" name="Employee Name" dataDxfId="799"/>
    <tableColumn id="6" xr3:uid="{28EBC9D5-51EA-488C-B3FF-FDADF6E42089}" name="Bold ID" dataDxfId="798"/>
    <tableColumn id="7" xr3:uid="{4B630B39-1817-4370-A30B-D0AF4B997859}" name="Phone #" dataDxfId="797"/>
    <tableColumn id="8" xr3:uid="{ED65B697-E2CC-48C6-853E-0A486E45BCC8}" name="Recruiter" dataDxfId="796"/>
    <tableColumn id="9" xr3:uid="{26C0D661-0659-43FA-9079-5757B2BBBF27}" name="Title" dataDxfId="795"/>
    <tableColumn id="10" xr3:uid="{E12825F1-082A-42AD-96A7-2EF20FA7CEAE}" name="Schedule" dataDxfId="794"/>
    <tableColumn id="11" xr3:uid="{C9B5C068-1EF8-454A-8CC8-27967B08543A}" name="C-Number" dataDxfId="793"/>
    <tableColumn id="12" xr3:uid="{15B2BCA8-4734-4E89-901B-C06992166068}" name="BG" dataDxfId="792"/>
    <tableColumn id="13" xr3:uid="{19369B32-9E03-434F-9BEB-BBDEFF863803}" name="I-9" dataDxfId="791"/>
    <tableColumn id="14" xr3:uid="{5CEFFDFC-609A-4A32-BAE3-67476D6FF78E}" name="E-Verify" dataDxfId="790"/>
    <tableColumn id="15" xr3:uid="{A3A714FF-4666-4938-A4C6-FDF53A38FBB1}" name="Flex AA" dataDxfId="789"/>
    <tableColumn id="16" xr3:uid="{5BC3FBFC-0A7D-403F-AAE3-E2A7BD3846AE}" name="Onboarding Tasks" dataDxfId="788"/>
    <tableColumn id="17" xr3:uid="{F144F173-B53B-441B-8063-286F65C18D9E}" name="Offer Letter" dataDxfId="787"/>
    <tableColumn id="18" xr3:uid="{33574480-0ADA-4480-899E-4E05E82A4D84}" name="NOTES" dataDxfId="78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A4F7D4-D7F6-4E9B-B2CD-0B73E029E0C8}" name="Table727475787980818283848586878889909193949596979810456789101112" displayName="Table727475787980818283848586878889909193949596979810456789101112" ref="A1:R16" totalsRowShown="0" headerRowDxfId="785" dataDxfId="784" headerRowBorderDxfId="782" tableBorderDxfId="783">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EE05CFA3-7BC1-43B4-A5A8-7AB39AC300D2}" name="SSN" dataDxfId="781"/>
    <tableColumn id="2" xr3:uid="{7D072297-87A6-4774-8F17-7BFA128F1367}" name="P CODE" dataDxfId="780"/>
    <tableColumn id="3" xr3:uid="{0621D8ED-F3CB-4C76-B9B9-DA5DFBBBD340}" name="Req #" dataDxfId="779"/>
    <tableColumn id="4" xr3:uid="{1721873C-719A-4257-B2E9-049636FD4CD7}" name="Supervisor" dataDxfId="778"/>
    <tableColumn id="5" xr3:uid="{F9FF7641-7A59-41FD-BB78-2C0F0F5068BE}" name="Employee Name" dataDxfId="777"/>
    <tableColumn id="6" xr3:uid="{4600C735-2AD8-425C-AA99-41F2BEB86C39}" name="Bold ID" dataDxfId="776"/>
    <tableColumn id="7" xr3:uid="{B365E7C0-9D41-4AD8-B66A-BA6F2FCDF3F5}" name="Phone #" dataDxfId="775"/>
    <tableColumn id="8" xr3:uid="{AEB0FC9B-C08B-452F-867B-14236CFEF31C}" name="Recruiter" dataDxfId="774"/>
    <tableColumn id="9" xr3:uid="{C4190CB8-BCBA-4344-A55A-A001E6636A16}" name="Title" dataDxfId="773"/>
    <tableColumn id="10" xr3:uid="{CD30FC99-6666-4BE5-BABA-6CFECA84D58F}" name="Schedule" dataDxfId="772"/>
    <tableColumn id="11" xr3:uid="{ED0ED531-BC39-4C50-9194-54AA03A7D713}" name="C-Number" dataDxfId="771"/>
    <tableColumn id="12" xr3:uid="{2B8A2FAA-AA64-47EA-B5B6-B8E53329C783}" name="BG" dataDxfId="770"/>
    <tableColumn id="13" xr3:uid="{390CB376-FA9E-49DF-ACE9-4753F40E7E86}" name="I-9" dataDxfId="769"/>
    <tableColumn id="14" xr3:uid="{38F5D5C6-DA3B-4598-9615-AC54DE1E8392}" name="E-Verify" dataDxfId="768"/>
    <tableColumn id="15" xr3:uid="{8D6D5BA6-FFAA-4509-805B-427F8DAF1C18}" name="Flex AA" dataDxfId="767"/>
    <tableColumn id="16" xr3:uid="{39FE2496-070C-4365-855F-2E4321ADCFCF}" name="Onboarding Tasks" dataDxfId="766"/>
    <tableColumn id="17" xr3:uid="{C007532E-AFDD-404E-B479-2857E41C1030}" name="Offer Letter" dataDxfId="765"/>
    <tableColumn id="18" xr3:uid="{097C1862-9609-4260-AB8D-BF8E146BA935}" name="NOTES" dataDxfId="76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73CFF7-01D8-46B1-845B-BF63D6DAA496}" name="Table7274757879808182838485868788899091939495969798104567891011" displayName="Table7274757879808182838485868788899091939495969798104567891011" ref="A1:R16" totalsRowShown="0" headerRowDxfId="763" dataDxfId="762" headerRowBorderDxfId="760" tableBorderDxfId="761">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675C174F-489D-4FDD-85EB-B1B2E1ED2370}" name="SSN" dataDxfId="759"/>
    <tableColumn id="2" xr3:uid="{B178E9A0-97CD-4D67-A4E8-988DCB27E868}" name="P CODE" dataDxfId="758"/>
    <tableColumn id="3" xr3:uid="{855AACC0-B60A-4B09-940F-1CFFC1768E72}" name="Req #" dataDxfId="757"/>
    <tableColumn id="4" xr3:uid="{3F96A6FD-CA24-47BD-AF77-360AD00A8E55}" name="Supervisor" dataDxfId="756"/>
    <tableColumn id="5" xr3:uid="{A8DDB84A-4773-44CE-9022-411EBB839363}" name="Employee Name" dataDxfId="755"/>
    <tableColumn id="6" xr3:uid="{58EA651B-894A-4227-AB88-D845BCDA6902}" name="Bold ID" dataDxfId="754"/>
    <tableColumn id="7" xr3:uid="{A38E05DA-979A-407B-8665-9F6246BDDD5C}" name="Phone #" dataDxfId="753"/>
    <tableColumn id="8" xr3:uid="{B9B5421D-F45B-4D4F-9D4F-DFFE596025CE}" name="Recruiter" dataDxfId="752"/>
    <tableColumn id="9" xr3:uid="{2733892F-93BF-474A-ABDF-CBC42E9E0306}" name="Title" dataDxfId="751"/>
    <tableColumn id="10" xr3:uid="{48E3DA64-F1F6-4FD7-B37C-D1FAC06F3DB3}" name="Schedule" dataDxfId="750"/>
    <tableColumn id="11" xr3:uid="{6D7408ED-479B-433B-971E-AE3CBA7CE8ED}" name="C-Number" dataDxfId="749"/>
    <tableColumn id="12" xr3:uid="{EBEFD25E-E41E-4447-831B-69F0AFEB9BD5}" name="BG" dataDxfId="748"/>
    <tableColumn id="13" xr3:uid="{CE596418-B2F5-40DE-A0C0-D3B3D7CF0580}" name="I-9" dataDxfId="747"/>
    <tableColumn id="14" xr3:uid="{56D120A5-D608-449C-9A21-8FC7E50479E9}" name="E-Verify" dataDxfId="746"/>
    <tableColumn id="15" xr3:uid="{D3F018E3-CC65-4824-8F5F-4212FBB721EE}" name="Flex AA" dataDxfId="745"/>
    <tableColumn id="16" xr3:uid="{AF8AF75B-DD2A-4ACA-BAF7-2A140BFA8877}" name="Onboarding Tasks" dataDxfId="744"/>
    <tableColumn id="17" xr3:uid="{782C5E4F-354E-4094-8A5C-3FB6A4D9B4C6}" name="Offer Letter" dataDxfId="743"/>
    <tableColumn id="18" xr3:uid="{0C8BC90E-9D08-4E7C-AF4A-66DC492B4981}" name="NOTES" dataDxfId="74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5C534F-E0B1-46E7-85D9-E13ED94BAEEA}" name="Table72747578798081828384858687888990919394959697981045678910" displayName="Table72747578798081828384858687888990919394959697981045678910" ref="A1:R16" totalsRowShown="0" headerRowDxfId="741" dataDxfId="740" headerRowBorderDxfId="738" tableBorderDxfId="739">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1A5CAB50-524E-4614-B06E-54C1B97781BF}" name="SSN" dataDxfId="737"/>
    <tableColumn id="2" xr3:uid="{6D4DDB82-80BD-4044-8C85-FC71A5E68505}" name="P CODE" dataDxfId="736"/>
    <tableColumn id="3" xr3:uid="{E7721767-C2D7-4BBC-A867-8D6829C1435A}" name="Req #" dataDxfId="735"/>
    <tableColumn id="4" xr3:uid="{4E6DCE5C-C3A2-450A-B8FD-4D8D22E31B22}" name="Supervisor" dataDxfId="734"/>
    <tableColumn id="5" xr3:uid="{EB387C1E-1C33-479D-9F3F-22AA34726884}" name="Employee Name" dataDxfId="733"/>
    <tableColumn id="6" xr3:uid="{6934231E-AC69-4EC4-BB8B-ED3E29A6B735}" name="Bold ID" dataDxfId="732"/>
    <tableColumn id="7" xr3:uid="{E6206B48-BE6D-4818-A53F-BCC4E0AF2FDB}" name="Phone #" dataDxfId="731"/>
    <tableColumn id="8" xr3:uid="{24164307-49AF-4AB9-8963-0256FD00CF47}" name="Recruiter" dataDxfId="730"/>
    <tableColumn id="9" xr3:uid="{69026AFF-40A8-4A9E-B9EF-3B80D72F6AE4}" name="Title" dataDxfId="729"/>
    <tableColumn id="10" xr3:uid="{D33D84C5-5042-4747-9166-DB03D4016B14}" name="Schedule" dataDxfId="728"/>
    <tableColumn id="11" xr3:uid="{2827C6DD-2247-45D9-AF95-667039E4DDE0}" name="C-Number" dataDxfId="727"/>
    <tableColumn id="12" xr3:uid="{776C9C2A-03BB-4C1F-9B99-5C5B67F4A8AE}" name="BG" dataDxfId="726"/>
    <tableColumn id="13" xr3:uid="{148A3DD5-94C8-43BB-A288-E5C7A07F77B5}" name="I-9" dataDxfId="725"/>
    <tableColumn id="14" xr3:uid="{A11B5601-05DE-4DAE-A21F-29B1215FFDE4}" name="E-Verify" dataDxfId="724"/>
    <tableColumn id="15" xr3:uid="{A778C4CC-1FE9-43BA-98FF-16602E688F38}" name="Flex AA" dataDxfId="723"/>
    <tableColumn id="16" xr3:uid="{5F36A70D-6F6B-4680-92E0-7A291DFBE443}" name="Onboarding Tasks" dataDxfId="722"/>
    <tableColumn id="17" xr3:uid="{4D9D0C3C-0D75-4D0B-933F-32E77D27E0E6}" name="Offer Letter" dataDxfId="721"/>
    <tableColumn id="18" xr3:uid="{11206723-9F77-4A87-94AF-D8BC9FDD1E17}" name="NOTES" dataDxfId="72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CC8276-BE7A-4802-B884-2D82EC1C1490}" name="Table727475787980818283848586878889909193949596979810456789" displayName="Table727475787980818283848586878889909193949596979810456789" ref="A1:R19" totalsRowShown="0" headerRowDxfId="719" dataDxfId="718" headerRowBorderDxfId="716" tableBorderDxfId="717">
  <autoFilter ref="A1:R19"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E0C45465-B511-4878-9296-CD02734303D0}" name="SSN" dataDxfId="715"/>
    <tableColumn id="2" xr3:uid="{A13135B2-B65E-4FC8-A77D-F438326AAE48}" name="P CODE" dataDxfId="714"/>
    <tableColumn id="3" xr3:uid="{4DC691F3-6AA7-4003-A1AD-998D54834684}" name="Req #" dataDxfId="713"/>
    <tableColumn id="4" xr3:uid="{AD767874-908A-4941-A0F1-122E1DE30C45}" name="Supervisor" dataDxfId="712"/>
    <tableColumn id="5" xr3:uid="{3A43267D-F308-4C46-911D-D98929521012}" name="Employee Name" dataDxfId="711"/>
    <tableColumn id="6" xr3:uid="{170E02F3-8B89-4418-AA3A-96078B7A5375}" name="Bold ID" dataDxfId="710"/>
    <tableColumn id="7" xr3:uid="{CA5E47B1-8E89-4110-8762-F43123747940}" name="Phone #" dataDxfId="709"/>
    <tableColumn id="8" xr3:uid="{CBECCBEC-AE5C-4C26-AEEA-8475ADC43509}" name="Recruiter" dataDxfId="708"/>
    <tableColumn id="9" xr3:uid="{351FAE6B-8A9A-4602-A171-FC793E617DB1}" name="Title" dataDxfId="707"/>
    <tableColumn id="10" xr3:uid="{50366BCF-1F13-461B-849F-367FF884DD68}" name="Schedule" dataDxfId="706"/>
    <tableColumn id="11" xr3:uid="{304B7FD6-B828-42EA-AFC7-2C8FEC951FD8}" name="C-Number" dataDxfId="705"/>
    <tableColumn id="12" xr3:uid="{DC0C3399-7F60-4317-AE44-CAF7E29A9920}" name="BG" dataDxfId="704"/>
    <tableColumn id="13" xr3:uid="{44917EDD-F2E7-4760-9A3D-50236EF4512F}" name="I-9" dataDxfId="703"/>
    <tableColumn id="14" xr3:uid="{108E852E-C0FD-4DDF-953A-0168430B6330}" name="E-Verify" dataDxfId="702"/>
    <tableColumn id="15" xr3:uid="{A8C74EEC-69E6-4C65-8872-94A86C3C6A7F}" name="Flex AA" dataDxfId="701"/>
    <tableColumn id="16" xr3:uid="{407CB37C-CE2B-4E88-A767-1BFC17EEE861}" name="Onboarding Tasks" dataDxfId="700"/>
    <tableColumn id="17" xr3:uid="{46FFF24D-2243-48C1-ACC3-0F95C8654CA3}" name="Offer Letter" dataDxfId="699"/>
    <tableColumn id="18" xr3:uid="{A8BFF7EF-A69D-4116-BF5D-4FB1D2F906AD}" name="NOTES" dataDxfId="69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67C5C2-4230-431F-A0DD-53298D5F7DBF}" name="Table72747578798081828384858687888990919394959697981045678" displayName="Table72747578798081828384858687888990919394959697981045678" ref="A1:R18" totalsRowShown="0" headerRowDxfId="697" dataDxfId="696" headerRowBorderDxfId="694" tableBorderDxfId="695">
  <autoFilter ref="A1:R18"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7328754B-DCDA-4848-A16C-7D996F6B0777}" name="SSN" dataDxfId="693"/>
    <tableColumn id="2" xr3:uid="{89069CC1-BB34-462D-BC99-7ACAC6EC2FFC}" name="P CODE" dataDxfId="692"/>
    <tableColumn id="3" xr3:uid="{0A3F9530-E641-4A16-B478-FD8E0CF8BC05}" name="Req #" dataDxfId="691"/>
    <tableColumn id="4" xr3:uid="{78B7FC11-25E7-45B2-81FF-6BFB9F12C459}" name="Supervisor" dataDxfId="690"/>
    <tableColumn id="5" xr3:uid="{77D9BAB1-EAC5-4AB6-98DE-4F848DA6EF3B}" name="Employee Name" dataDxfId="689"/>
    <tableColumn id="6" xr3:uid="{9E6E9AAC-7B8A-47B1-BEBD-7A2E14EEBF65}" name="Bold ID" dataDxfId="688"/>
    <tableColumn id="7" xr3:uid="{C2C93892-4BA4-45F7-824B-1E86770C4B74}" name="Phone #" dataDxfId="687"/>
    <tableColumn id="8" xr3:uid="{8A43E09F-A6A2-48C7-90DA-980EA304CB5E}" name="Recruiter" dataDxfId="686"/>
    <tableColumn id="9" xr3:uid="{9D40EA41-187F-4799-9971-5825AA5BC568}" name="Title" dataDxfId="685"/>
    <tableColumn id="10" xr3:uid="{2B77CB11-02B2-4027-A1FC-288D8E5163E9}" name="Schedule" dataDxfId="684"/>
    <tableColumn id="11" xr3:uid="{7268DC2F-5D77-46E9-8FEF-F2675D7AE6BA}" name="C-Number" dataDxfId="683"/>
    <tableColumn id="12" xr3:uid="{61989590-5085-4011-9AA3-8B01DA13630C}" name="BG" dataDxfId="682"/>
    <tableColumn id="13" xr3:uid="{621B13C5-BD04-43F5-85FA-67E1F6F841CA}" name="I-9" dataDxfId="681"/>
    <tableColumn id="14" xr3:uid="{63556498-FEA4-4088-A6E9-61EB255C7EB1}" name="E-Verify" dataDxfId="680"/>
    <tableColumn id="15" xr3:uid="{267707D5-FA0B-4A27-8A7F-905D35CF3FC5}" name="Flex AA" dataDxfId="679"/>
    <tableColumn id="16" xr3:uid="{9BFB3DBE-2DB2-4583-8D40-7C6E2DAABB12}" name="Onboarding Tasks" dataDxfId="678"/>
    <tableColumn id="17" xr3:uid="{1BE16AB3-ED10-4A40-A44A-BBB2B3900AF2}" name="Offer Letter" dataDxfId="677"/>
    <tableColumn id="18" xr3:uid="{E337CEA7-4530-4684-ACEB-48D9A1AF0DD5}" name="NOTES" dataDxfId="67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73E9C-A079-4EF1-AA6B-E16A9E7643B3}" name="Table7274757879808182838485868788899091939495969798104567" displayName="Table7274757879808182838485868788899091939495969798104567" ref="A1:R17" totalsRowShown="0" headerRowDxfId="675" dataDxfId="674" headerRowBorderDxfId="672" tableBorderDxfId="673">
  <autoFilter ref="A1:R17" xr:uid="{81EBF1B1-DF78-44F8-A36E-23D8A21BF99C}">
    <filterColumn colId="8">
      <filters>
        <filter val="D Shift: Salt Lake City - N - 600pm-600a Rotating Sun,Mon,Thurs, Fri/Tues,Wed,Sat (15% Diff)"/>
      </filters>
    </filterColumn>
  </autoFilter>
  <sortState xmlns:xlrd2="http://schemas.microsoft.com/office/spreadsheetml/2017/richdata2" ref="A2:R17">
    <sortCondition ref="I1:I17"/>
  </sortState>
  <tableColumns count="18">
    <tableColumn id="1" xr3:uid="{44C20F96-7175-485D-953E-394850283EEE}" name="SSN" dataDxfId="671"/>
    <tableColumn id="2" xr3:uid="{E04D9C06-9759-4985-9CB7-51F247015B60}" name="P CODE" dataDxfId="670"/>
    <tableColumn id="3" xr3:uid="{181E5929-A473-466A-BDEB-8B0DC4EF7210}" name="Req #" dataDxfId="669"/>
    <tableColumn id="4" xr3:uid="{4D364CCA-A4E6-4F45-8671-32AB8D86C257}" name="Supervisor" dataDxfId="668"/>
    <tableColumn id="5" xr3:uid="{C0D15723-2B4C-4B10-A84C-1096C3A40F0A}" name="Employee Name" dataDxfId="667"/>
    <tableColumn id="6" xr3:uid="{12EE7E93-4FDC-4889-B039-4FB6E0EA65D0}" name="Bold ID" dataDxfId="666"/>
    <tableColumn id="7" xr3:uid="{45A9A24A-59D1-458E-AF71-E323435F2FF7}" name="Phone #" dataDxfId="665"/>
    <tableColumn id="9" xr3:uid="{55FB466B-FD86-4E95-8F59-FE26C41E460A}" name="Title" dataDxfId="664"/>
    <tableColumn id="10" xr3:uid="{A5CEEE8E-88F4-4735-A3B7-918F256618AA}" name="Schedule" dataDxfId="663"/>
    <tableColumn id="11" xr3:uid="{184DEB6C-DC16-48E3-BBCC-A45D6FA4E3ED}" name="C-Number" dataDxfId="662"/>
    <tableColumn id="8" xr3:uid="{A710ADE8-E041-4718-BFF6-3F0C61E033BA}" name="Recruiter" dataDxfId="661"/>
    <tableColumn id="12" xr3:uid="{F90454BD-840D-4B7E-96AB-334480295220}" name="BG" dataDxfId="660"/>
    <tableColumn id="13" xr3:uid="{780184DB-E7BB-4435-A054-8573A49291F5}" name="I-9" dataDxfId="659"/>
    <tableColumn id="14" xr3:uid="{0483A245-8F8F-4372-A011-D4BC521CA2CA}" name="E-Verify" dataDxfId="658"/>
    <tableColumn id="15" xr3:uid="{AE52BA98-F020-4F59-A3B4-30C6D49DF54C}" name="Flex AA" dataDxfId="657"/>
    <tableColumn id="16" xr3:uid="{A9006881-C1C1-46FA-A537-27FB118E50CA}" name="Onboarding Tasks" dataDxfId="656"/>
    <tableColumn id="17" xr3:uid="{D7A47FAC-6394-464F-9437-1B2F4849A8F1}" name="Offer Letter" dataDxfId="655"/>
    <tableColumn id="18" xr3:uid="{B37F1C85-3D4A-45F4-8A2F-0D3E0D6BF913}" name="NOTES" dataDxfId="654"/>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21C00-EBFB-437A-8150-8C753EF4F614}" name="Table727475787980818283848586878889909193949596979810456" displayName="Table727475787980818283848586878889909193949596979810456" ref="A1:T16" totalsRowShown="0" headerRowDxfId="653" dataDxfId="652" headerRowBorderDxfId="650" tableBorderDxfId="651">
  <autoFilter ref="A1:T16" xr:uid="{81EBF1B1-DF78-44F8-A36E-23D8A21BF99C}">
    <filterColumn colId="11">
      <filters>
        <filter val="D Shift: Salt Lake City - N - 600pm-600a Rotating Sun,Mon,Thurs, Fri/Tues,Wed,Sat (15% Diff)"/>
      </filters>
    </filterColumn>
  </autoFilter>
  <sortState xmlns:xlrd2="http://schemas.microsoft.com/office/spreadsheetml/2017/richdata2" ref="A2:T16">
    <sortCondition ref="L1:L16"/>
  </sortState>
  <tableColumns count="20">
    <tableColumn id="1" xr3:uid="{E6D26C87-1187-461B-B30A-BAD0218767B6}" name="SSN" dataDxfId="649"/>
    <tableColumn id="2" xr3:uid="{2C5EB1EC-EE38-4A10-B56B-915338F98516}" name="P CODE" dataDxfId="648"/>
    <tableColumn id="3" xr3:uid="{113EC30A-259F-4A3A-9A28-0E4823ABD6BA}" name="Req #" dataDxfId="647"/>
    <tableColumn id="4" xr3:uid="{CD1F795A-76B3-40FE-BDA7-B05E60B1D3F3}" name="Supervisor" dataDxfId="646"/>
    <tableColumn id="5" xr3:uid="{E60E6235-9A00-4AD1-A267-204E020DBC1F}" name="Employee Name" dataDxfId="645"/>
    <tableColumn id="19" xr3:uid="{0EC8645C-AD92-4328-A4E1-72C94C634E31}" name="Column1" dataDxfId="644">
      <calculatedColumnFormula>LOWER(_xlfn.TEXTBEFORE(Table727475787980818283848586878889909193949596979810456[[#This Row],[Employee Name]], " ", 1))</calculatedColumnFormula>
    </tableColumn>
    <tableColumn id="20" xr3:uid="{0F187475-9EF5-41BF-B7A6-F00B4672DF8F}" name="Column2" dataDxfId="643"/>
    <tableColumn id="6" xr3:uid="{AA05F7D3-99C9-4121-9420-0074A63556C0}" name="Bold ID" dataDxfId="642"/>
    <tableColumn id="7" xr3:uid="{AC812C26-E599-48B3-9DAE-FDA57BDB3F83}" name="Phone #" dataDxfId="641"/>
    <tableColumn id="8" xr3:uid="{90458288-CD9A-48A9-84D4-B97F0F91878D}" name="Recruiter" dataDxfId="640"/>
    <tableColumn id="9" xr3:uid="{77A34823-E1E9-418F-97F7-CE5BB202778C}" name="Title" dataDxfId="639"/>
    <tableColumn id="10" xr3:uid="{155143F3-C739-47AB-9B24-D29AB27DAA44}" name="Schedule" dataDxfId="638"/>
    <tableColumn id="11" xr3:uid="{120F3E7A-DE96-450D-9883-8D552B6CFCF0}" name="C-Number" dataDxfId="637"/>
    <tableColumn id="12" xr3:uid="{3752ED5F-846F-4DD3-9EAD-6F50CB4D0B20}" name="BG" dataDxfId="636"/>
    <tableColumn id="13" xr3:uid="{129E57A3-A3CE-4439-8CE6-254A334F13DA}" name="I-9" dataDxfId="635"/>
    <tableColumn id="14" xr3:uid="{E8EB6EE8-5C1B-4AE6-BE19-6C835D7E6C27}" name="E-Verify" dataDxfId="634"/>
    <tableColumn id="15" xr3:uid="{C0B2E07E-06B3-4740-9C1F-CA21F58279DA}" name="Flex AA" dataDxfId="633"/>
    <tableColumn id="16" xr3:uid="{7A40726B-7761-4785-9B65-9316DA1CA4A1}" name="Onboarding Tasks" dataDxfId="632"/>
    <tableColumn id="17" xr3:uid="{9D09FC10-92BF-469E-B438-3C7B69D603D2}" name="Offer Letter" dataDxfId="631"/>
    <tableColumn id="18" xr3:uid="{5E54716C-B8C2-44CA-8E4F-F652A9D2E025}" name="NOTES" dataDxfId="630"/>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F53033-6398-40C9-94FB-39B589BA72DE}" name="Table72747578798081828384858687888990919394959697981045" displayName="Table72747578798081828384858687888990919394959697981045" ref="A1:U20" totalsRowShown="0" headerRowDxfId="629" dataDxfId="628" headerRowBorderDxfId="626" tableBorderDxfId="627">
  <autoFilter ref="A1:U20" xr:uid="{81EBF1B1-DF78-44F8-A36E-23D8A21BF99C}">
    <filterColumn colId="12">
      <filters>
        <filter val="D Shift: Salt Lake City - N - 600pm-600a Rotating Sun,Mon,Thurs, Fri/Tues,Wed,Sat (15% Diff)"/>
      </filters>
    </filterColumn>
  </autoFilter>
  <sortState xmlns:xlrd2="http://schemas.microsoft.com/office/spreadsheetml/2017/richdata2" ref="A2:U20">
    <sortCondition ref="M1:M20"/>
  </sortState>
  <tableColumns count="21">
    <tableColumn id="1" xr3:uid="{6E079127-E7C1-450E-B1B1-F806FAE89B8A}" name="SSN" dataDxfId="625"/>
    <tableColumn id="2" xr3:uid="{6376E557-5994-4A91-9A36-4F2C0604FCF1}" name="P CODE" dataDxfId="624"/>
    <tableColumn id="3" xr3:uid="{A71A0E8A-7D26-46CD-8D2C-313FAB419F35}" name="Req #" dataDxfId="623"/>
    <tableColumn id="4" xr3:uid="{15C2F92B-5968-4B4D-B054-CD679CBA0736}" name="Supervisor" dataDxfId="622"/>
    <tableColumn id="5" xr3:uid="{E117F538-1BBE-40B9-8F6F-4096C168A12E}" name="Employee Name" dataDxfId="621"/>
    <tableColumn id="19" xr3:uid="{2A5458AB-7616-4F8A-9BC9-E57202552E17}" name="Column1">
      <calculatedColumnFormula>_xlfn.TEXTBEFORE(TRIM(Table72747578798081828384858687888990919394959697981045[[#This Row],[Employee Name]]), " ", 1)</calculatedColumnFormula>
    </tableColumn>
    <tableColumn id="20" xr3:uid="{3C89D729-12F4-4796-A446-A4C4CCEB8003}" name="Column2"/>
    <tableColumn id="21" xr3:uid="{0B659EAC-FDA5-46D7-BB49-57AC6CA0394F}" name="Column3">
      <calculatedColumnFormula>_xlfn.TEXTAFTER(TRIM(Table72747578798081828384858687888990919394959697981045[[#This Row],[Employee Name]]), " ", -1)</calculatedColumnFormula>
    </tableColumn>
    <tableColumn id="6" xr3:uid="{638CC2D3-4361-403E-955C-19188B9B32F3}" name="Bold ID" dataDxfId="620"/>
    <tableColumn id="7" xr3:uid="{9F844EC2-35B1-40DD-BE6A-08CE3FF6D134}" name="Phone #" dataDxfId="619"/>
    <tableColumn id="8" xr3:uid="{872C319B-BC65-4051-90B8-8E5C4A89871A}" name="Recruiter" dataDxfId="618"/>
    <tableColumn id="9" xr3:uid="{66CCF91C-A46C-4011-88EF-D6E797381FD5}" name="Title" dataDxfId="617"/>
    <tableColumn id="10" xr3:uid="{CF6D0C33-774E-4F7F-B6CB-738FFD9D05B9}" name="Schedule" dataDxfId="616"/>
    <tableColumn id="11" xr3:uid="{6C6E69A3-E3BC-4F59-8601-83B694026D6C}" name="C-Number" dataDxfId="615"/>
    <tableColumn id="12" xr3:uid="{7C09E0C2-45AF-4C0F-A097-5B8A9A64578B}" name="BG" dataDxfId="614"/>
    <tableColumn id="13" xr3:uid="{F5D44CEC-BE49-49E3-8D0E-7FD6A29D9B91}" name="I-9" dataDxfId="613"/>
    <tableColumn id="14" xr3:uid="{BFDBE95E-28AC-4398-9318-71BA6B0E09A1}" name="E-Verify" dataDxfId="612"/>
    <tableColumn id="15" xr3:uid="{F72D497F-F6AA-422D-B3DA-356686229289}" name="Flex AA" dataDxfId="611"/>
    <tableColumn id="16" xr3:uid="{4A52AEB8-9260-44C4-A33A-941010BF8CAD}" name="Onboarding Tasks" dataDxfId="610"/>
    <tableColumn id="17" xr3:uid="{323A6C0C-0AB2-40BC-959F-EB84479CD229}" name="Offer Letter" dataDxfId="609"/>
    <tableColumn id="18" xr3:uid="{6E9D114B-84B5-41BE-9625-42F800820611}" name="NOTES" dataDxfId="60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794B5289-4FC6-474E-B476-D004CA7AD207}" name="Table7274757879808182838485868788899091939495969798104" displayName="Table7274757879808182838485868788899091939495969798104" ref="A1:T17" totalsRowShown="0" headerRowDxfId="607" dataDxfId="606" headerRowBorderDxfId="604" tableBorderDxfId="605">
  <autoFilter ref="A1:T17" xr:uid="{81EBF1B1-DF78-44F8-A36E-23D8A21BF99C}"/>
  <sortState xmlns:xlrd2="http://schemas.microsoft.com/office/spreadsheetml/2017/richdata2" ref="A2:T2">
    <sortCondition ref="L1:L2"/>
  </sortState>
  <tableColumns count="20">
    <tableColumn id="1" xr3:uid="{EE4D573E-5241-42D6-A9D5-317B2FDE2BA5}" name="SSN" dataDxfId="603"/>
    <tableColumn id="2" xr3:uid="{667EF8F1-3212-4C96-B4C3-84CB00001142}" name="P CODE" dataDxfId="602"/>
    <tableColumn id="3" xr3:uid="{B0729865-473A-4C02-A6BD-5C2F9831FDDE}" name="Req #" dataDxfId="601"/>
    <tableColumn id="4" xr3:uid="{EAE9C307-8539-4BB0-8BBB-5469ABE910CA}" name="Supervisor" dataDxfId="600"/>
    <tableColumn id="5" xr3:uid="{FDB38B74-B880-4DA5-A09C-1CE0758CE910}" name="Employee Name" dataDxfId="599"/>
    <tableColumn id="20" xr3:uid="{ECE263CE-E9EC-4778-B0B4-3AE1F0B6105A}" name="Column2" dataDxfId="598">
      <calculatedColumnFormula>_xlfn.TEXTBEFORE(TRIM(Table7274757879808182838485868788899091939495969798104[[#This Row],[Employee Name]]), " ", 1)</calculatedColumnFormula>
    </tableColumn>
    <tableColumn id="19" xr3:uid="{AAD5676D-9E80-461E-B049-F79A3A00310B}" name="Column1" dataDxfId="597">
      <calculatedColumnFormula>_xlfn.TEXTAFTER(TRIM(Table7274757879808182838485868788899091939495969798104[[#This Row],[Employee Name]]), " ", -1)</calculatedColumnFormula>
    </tableColumn>
    <tableColumn id="6" xr3:uid="{37790994-50F2-4EC1-8D70-0F9D5CE46FF3}" name="Bold ID" dataDxfId="596"/>
    <tableColumn id="7" xr3:uid="{1CE6C66A-7266-4FCA-BD66-03FE0318C62C}" name="Phone #" dataDxfId="595"/>
    <tableColumn id="8" xr3:uid="{2C51579E-1D1E-432A-9624-DB2D350CF574}" name="Recruiter" dataDxfId="594"/>
    <tableColumn id="9" xr3:uid="{1C61D622-E4A6-4BAB-AF73-7B1A181E2ABE}" name="Title" dataDxfId="593"/>
    <tableColumn id="10" xr3:uid="{FACABD11-B0D1-4E19-99DC-36D331D65895}" name="Schedule" dataDxfId="592"/>
    <tableColumn id="11" xr3:uid="{016546A7-505B-4B65-8111-12930A160A03}" name="C-Number" dataDxfId="591"/>
    <tableColumn id="12" xr3:uid="{2BD64DE3-2E0A-4872-BE4C-0AABC76D2918}" name="BG" dataDxfId="590"/>
    <tableColumn id="13" xr3:uid="{79B448DB-0731-4A62-8E19-D2D410D366DC}" name="I-9" dataDxfId="589"/>
    <tableColumn id="14" xr3:uid="{E8108433-EC9D-4CD2-89AC-1394B138DC30}" name="E-Verify" dataDxfId="588"/>
    <tableColumn id="15" xr3:uid="{EBC19C83-A3F6-4435-808A-DEF033B4C67C}" name="Flex AA" dataDxfId="587"/>
    <tableColumn id="16" xr3:uid="{17854CF7-A02F-4DA0-BA61-EC2407A2F74E}" name="Onboarding Tasks" dataDxfId="586"/>
    <tableColumn id="17" xr3:uid="{1653C7EA-B8FF-4ACA-930D-22876AA396CC}" name="Offer Letter" dataDxfId="585"/>
    <tableColumn id="18" xr3:uid="{06657227-3875-4BB5-88DE-B00958EC307B}" name="NOTES" dataDxfId="58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DD72C7BB-27F8-4C53-9D56-8720CA55E9F0}" name="Table7274757879808182838485868788899091939495969798" displayName="Table7274757879808182838485868788899091939495969798" ref="A1:R2" totalsRowShown="0" headerRowDxfId="583" dataDxfId="582" headerRowBorderDxfId="580" tableBorderDxfId="581">
  <autoFilter ref="A1:R2" xr:uid="{81EBF1B1-DF78-44F8-A36E-23D8A21BF99C}">
    <filterColumn colId="9">
      <filters>
        <filter val="D Shift: Salt Lake City - N - 600pm-600a Rotating Sun,Mon,Thurs, Fri/Tues,Wed,Sat (15% Diff)"/>
      </filters>
    </filterColumn>
  </autoFilter>
  <sortState xmlns:xlrd2="http://schemas.microsoft.com/office/spreadsheetml/2017/richdata2" ref="A2:R2">
    <sortCondition ref="J1:J2"/>
  </sortState>
  <tableColumns count="18">
    <tableColumn id="1" xr3:uid="{C364ED74-64E8-4E54-BD52-6F8151F8002F}" name="SSN" dataDxfId="579"/>
    <tableColumn id="2" xr3:uid="{2AF8D0C5-8317-4379-82B6-7CAB39CDCDB5}" name="P CODE" dataDxfId="578"/>
    <tableColumn id="3" xr3:uid="{966FD79B-341B-4D74-A498-A21FBA7C1B69}" name="Req #" dataDxfId="577"/>
    <tableColumn id="4" xr3:uid="{CBB9BC2A-BE3D-4358-9C28-073A9F443FCA}" name="Supervisor" dataDxfId="576"/>
    <tableColumn id="5" xr3:uid="{0D0D3C4B-AFD4-4053-92F2-97BD7F0EAE34}" name="Employee Name" dataDxfId="575"/>
    <tableColumn id="6" xr3:uid="{72A296F4-FB50-4B23-8A6A-470C8ECBE6D1}" name="Bold ID" dataDxfId="574"/>
    <tableColumn id="7" xr3:uid="{789DCD88-E03C-4459-8F21-1BB688C3512D}" name="Phone #" dataDxfId="573"/>
    <tableColumn id="8" xr3:uid="{B97D51E4-34FC-405B-9EA8-D1EB0C189330}" name="Recruiter" dataDxfId="572"/>
    <tableColumn id="9" xr3:uid="{11C13BF0-931E-4155-A6AA-D40CACDB07E9}" name="Title" dataDxfId="571"/>
    <tableColumn id="10" xr3:uid="{988E08F7-AA9F-416F-85A9-0BB9FB99E437}" name="Schedule" dataDxfId="570"/>
    <tableColumn id="11" xr3:uid="{AE5AC701-3FE4-44E3-8262-23AE7B968025}" name="C-Number" dataDxfId="569"/>
    <tableColumn id="12" xr3:uid="{30B2315C-C13E-4991-81C8-F083584EEE0C}" name="BG" dataDxfId="568"/>
    <tableColumn id="13" xr3:uid="{7333D3A3-00B0-419D-8182-55ABDE4E1874}" name="I-9" dataDxfId="567"/>
    <tableColumn id="14" xr3:uid="{255F694F-4C25-43E0-A8FF-69266AF63290}" name="E-Verify" dataDxfId="566"/>
    <tableColumn id="15" xr3:uid="{6677D13E-B9E5-4B4C-9E42-31FEDD67C97A}" name="Flex AA" dataDxfId="565"/>
    <tableColumn id="16" xr3:uid="{A17630C1-3E88-418F-9F1B-F0E7C18C40EA}" name="Onboarding Tasks" dataDxfId="564"/>
    <tableColumn id="17" xr3:uid="{34BDBFBF-97AB-4C40-AFEF-6B9345542EBA}" name="Offer Letter" dataDxfId="563"/>
    <tableColumn id="18" xr3:uid="{353BBA87-7412-48EC-A561-3CCF86A8AC43}" name="NOTES" dataDxfId="562"/>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DA02F373-C254-4A2F-A3FC-7E6BFBA63A70}" name="Table72747578798081828384858687888990919394959697" displayName="Table72747578798081828384858687888990919394959697" ref="A1:T31" totalsRowShown="0" headerRowDxfId="561" dataDxfId="560" headerRowBorderDxfId="558" tableBorderDxfId="559">
  <autoFilter ref="A1:T31" xr:uid="{81EBF1B1-DF78-44F8-A36E-23D8A21BF99C}">
    <filterColumn colId="10">
      <filters>
        <filter val="D Shift: Salt Lake City - N - 600pm-600a Rotating Sun,Mon,Thurs, Fri/Tues,Wed,Sat (15% Diff)"/>
      </filters>
    </filterColumn>
  </autoFilter>
  <sortState xmlns:xlrd2="http://schemas.microsoft.com/office/spreadsheetml/2017/richdata2" ref="A2:T31">
    <sortCondition ref="K1:K31"/>
  </sortState>
  <tableColumns count="20">
    <tableColumn id="1" xr3:uid="{FE43EA27-8C70-4BE5-8A8B-B96249BB16F6}" name="SSN" dataDxfId="557"/>
    <tableColumn id="2" xr3:uid="{DF38D3CB-2C77-45B4-AEF5-18A64810D47F}" name="P CODE" dataDxfId="556"/>
    <tableColumn id="3" xr3:uid="{06ED02C8-2DFB-4DDD-87B8-827166C4DA63}" name="Req #" dataDxfId="555"/>
    <tableColumn id="4" xr3:uid="{E52AD493-94F4-48A4-94B9-49361DD8C97F}" name="Supervisor" dataDxfId="554"/>
    <tableColumn id="5" xr3:uid="{87F6577C-6058-4F73-A140-B6742456D171}" name="Employee Name" dataDxfId="553"/>
    <tableColumn id="20" xr3:uid="{7EFB21DF-6824-40FE-AC9B-37E4885C11CA}" name="Column1" dataDxfId="552"/>
    <tableColumn id="6" xr3:uid="{16F907C0-9407-41FE-9647-90F167F10188}" name="Bold ID" dataDxfId="551"/>
    <tableColumn id="7" xr3:uid="{89753C61-BAEE-49F8-B930-5A1B1D63D14D}" name="Phone #" dataDxfId="550"/>
    <tableColumn id="8" xr3:uid="{10410DCF-3B02-4854-93E0-607862782827}" name="Recruiter" dataDxfId="549"/>
    <tableColumn id="9" xr3:uid="{BEEC298C-4C44-4F94-9AEB-D040FFE30415}" name="Title" dataDxfId="548"/>
    <tableColumn id="10" xr3:uid="{57A2BDE2-9639-4959-A648-5DF5F814AB67}" name="Schedule" dataDxfId="547"/>
    <tableColumn id="11" xr3:uid="{85F77054-9A4C-439C-BD7C-53F7187502CE}" name="C-Number" dataDxfId="546"/>
    <tableColumn id="12" xr3:uid="{DF7F5DAB-54C0-4561-A018-3A306D140323}" name="BG" dataDxfId="545"/>
    <tableColumn id="13" xr3:uid="{078F60E0-6E0F-4BD7-81F8-C87AC071D6F1}" name="I-9" dataDxfId="544"/>
    <tableColumn id="14" xr3:uid="{D1B25923-BAB6-4549-8E29-2D3491A71522}" name="E-Verify" dataDxfId="543"/>
    <tableColumn id="15" xr3:uid="{2F8977C9-5545-40FA-9E5F-431B09898253}" name="Flex AA" dataDxfId="542"/>
    <tableColumn id="16" xr3:uid="{AD8A9099-BB0A-4F7F-9B87-472C2BFD8F70}" name="Onboarding Tasks" dataDxfId="541"/>
    <tableColumn id="17" xr3:uid="{722077CC-6C2E-4109-9DF5-1A5A5761929D}" name="Offer Letter" dataDxfId="540"/>
    <tableColumn id="18" xr3:uid="{21F61BAA-9C75-48A2-8FDB-C6A99E919851}" name="NOTES" dataDxfId="539"/>
    <tableColumn id="19" xr3:uid="{8E552A1D-31CA-40AF-A461-DBBF87F573A6}" name="Column19" dataDxfId="538"/>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B1703461-E84F-4382-BCAA-B9BB9E0D1B92}" name="Table727475787980818283848586878889909193949596" displayName="Table727475787980818283848586878889909193949596" ref="A1:T32" totalsRowShown="0" headerRowDxfId="537" dataDxfId="536" headerRowBorderDxfId="534" tableBorderDxfId="535">
  <autoFilter ref="A1:T32" xr:uid="{81EBF1B1-DF78-44F8-A36E-23D8A21BF99C}">
    <filterColumn colId="10">
      <filters>
        <filter val="D Shift: Salt Lake City - N - 600pm-600a Rotating Sun,Mon,Thurs, Fri/Tues,Wed,Sat (15% Diff)"/>
      </filters>
    </filterColumn>
  </autoFilter>
  <sortState xmlns:xlrd2="http://schemas.microsoft.com/office/spreadsheetml/2017/richdata2" ref="A2:T32">
    <sortCondition ref="E1:E32"/>
  </sortState>
  <tableColumns count="20">
    <tableColumn id="1" xr3:uid="{9FD9E9B0-3C38-41AC-889E-775213B39584}" name="SSN" dataDxfId="533"/>
    <tableColumn id="2" xr3:uid="{6B4A97DF-7542-4A1D-AF68-E94CF2B3E619}" name="P CODE" dataDxfId="532"/>
    <tableColumn id="3" xr3:uid="{E95245C5-ED82-4204-A7BF-AD07634C7432}" name="Req #" dataDxfId="531"/>
    <tableColumn id="4" xr3:uid="{C90A81CE-1934-48E2-AF9F-DEE6C29EC430}" name="Supervisor" dataDxfId="530"/>
    <tableColumn id="5" xr3:uid="{C3C25268-34FE-4B43-92E3-30CB3653C122}" name="Employee Name" dataDxfId="529"/>
    <tableColumn id="20" xr3:uid="{CED2CD1C-B30F-44F7-B620-4BE71A998816}" name="Column1" dataDxfId="528"/>
    <tableColumn id="6" xr3:uid="{8A47E02C-D3C4-4964-84F7-6697D80AF769}" name="Bold ID" dataDxfId="527"/>
    <tableColumn id="7" xr3:uid="{859F7006-1ADD-4741-86A0-06D61D17A0B9}" name="Phone #" dataDxfId="526"/>
    <tableColumn id="8" xr3:uid="{1019F8B8-8D9C-4189-B1EF-16E257F24589}" name="Recruiter" dataDxfId="525"/>
    <tableColumn id="9" xr3:uid="{E0EE78D3-8C70-470D-96B3-7EA6D409D96C}" name="Title" dataDxfId="524"/>
    <tableColumn id="10" xr3:uid="{845B879C-8466-469E-B1B9-DC93F4EFA038}" name="Schedule" dataDxfId="523"/>
    <tableColumn id="11" xr3:uid="{618511FC-7D1B-4DF0-9EF4-2C3CCB4261CB}" name="C-Number" dataDxfId="522"/>
    <tableColumn id="12" xr3:uid="{C3766DA4-6D7B-4A35-ADF1-8DCD43578F75}" name="BG" dataDxfId="521"/>
    <tableColumn id="13" xr3:uid="{7AD2151E-8323-44C4-BB9C-FEE4426BAF46}" name="I-9" dataDxfId="520"/>
    <tableColumn id="14" xr3:uid="{BF5DCE3E-69CE-4DB8-B8D2-F92D333C8995}" name="E-Verify" dataDxfId="519"/>
    <tableColumn id="15" xr3:uid="{7575418E-7F20-48E2-AE40-55543842775B}" name="Flex AA" dataDxfId="518"/>
    <tableColumn id="16" xr3:uid="{9C6F2844-816A-4041-AD30-4196890142C6}" name="Onboarding Tasks" dataDxfId="517"/>
    <tableColumn id="17" xr3:uid="{74762D0C-5A85-41D9-8E72-341858652762}" name="Offer Letter" dataDxfId="516"/>
    <tableColumn id="18" xr3:uid="{7E37A722-80AC-4AEC-ADE8-A1E8C62F0020}" name="NOTES" dataDxfId="515"/>
    <tableColumn id="19" xr3:uid="{330CE694-3B09-490F-BDBE-A0F79336B3ED}" name="Column19" dataDxfId="514"/>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0492223-73FE-476E-8BDA-6B900C849363}" name="Table7274757879808182838485868788899091939495" displayName="Table7274757879808182838485868788899091939495" ref="A1:T19" totalsRowShown="0" headerRowDxfId="513" dataDxfId="512" headerRowBorderDxfId="510" tableBorderDxfId="511">
  <autoFilter ref="A1:T19" xr:uid="{81EBF1B1-DF78-44F8-A36E-23D8A21BF99C}">
    <filterColumn colId="10">
      <filters>
        <filter val="D Shift: Salt Lake City - N - 600pm-600a Rotating Sun,Mon,Thurs, Fri/Tues,Wed,Sat (15% Diff)"/>
      </filters>
    </filterColumn>
  </autoFilter>
  <sortState xmlns:xlrd2="http://schemas.microsoft.com/office/spreadsheetml/2017/richdata2" ref="A2:T19">
    <sortCondition ref="E1:E19"/>
  </sortState>
  <tableColumns count="20">
    <tableColumn id="1" xr3:uid="{D89EADE7-0F97-4316-8502-8490FBDFAC08}" name="SSN" dataDxfId="509"/>
    <tableColumn id="2" xr3:uid="{D2666E3E-9B40-4EE0-A23B-7AB6212A93A7}" name="P CODE" dataDxfId="508"/>
    <tableColumn id="3" xr3:uid="{E70D6AFB-D414-44F5-9B67-ED4109C0880C}" name="Req #" dataDxfId="507"/>
    <tableColumn id="4" xr3:uid="{09A574CC-EA35-4BB7-9A29-F0DD20357CE8}" name="Supervisor" dataDxfId="506"/>
    <tableColumn id="5" xr3:uid="{F2ECED32-B31A-4484-AB0A-F824DE457F86}" name="Employee Name" dataDxfId="505"/>
    <tableColumn id="20" xr3:uid="{2A5DA7D4-368F-4DEB-96BE-03C9B8B47ACC}" name="Column1" dataDxfId="504"/>
    <tableColumn id="6" xr3:uid="{9FC16CD0-5EE4-41AC-8B25-4D855A579CE7}" name="Bold ID" dataDxfId="503"/>
    <tableColumn id="7" xr3:uid="{A6694333-1CA2-40F2-93CA-E9DD71DB8BB0}" name="Phone #" dataDxfId="502"/>
    <tableColumn id="8" xr3:uid="{B681CFA8-188F-476E-9D9F-D8D9C8A80C0D}" name="Recruiter" dataDxfId="501"/>
    <tableColumn id="9" xr3:uid="{B45CAEE4-6362-4FB5-A2A7-9B0D48507316}" name="Title" dataDxfId="500"/>
    <tableColumn id="10" xr3:uid="{21D735F4-AC64-4004-9B89-E99E9D0BEDB5}" name="Schedule" dataDxfId="499"/>
    <tableColumn id="11" xr3:uid="{A36796DC-5947-4A15-B01D-0ADB03A62CD0}" name="C-Number" dataDxfId="498"/>
    <tableColumn id="12" xr3:uid="{9EF3706C-F7E7-46F6-B943-509AA08988D4}" name="BG" dataDxfId="497"/>
    <tableColumn id="13" xr3:uid="{1C39C4A0-31A9-49C6-9851-C054AB3A03CD}" name="I-9" dataDxfId="496"/>
    <tableColumn id="14" xr3:uid="{2DB73F16-10DA-46CD-ADE1-49153437355F}" name="E-Verify" dataDxfId="495"/>
    <tableColumn id="15" xr3:uid="{48B4901A-A421-487E-9016-0E498D9D0BEF}" name="Flex AA" dataDxfId="494"/>
    <tableColumn id="16" xr3:uid="{04136427-D514-478D-89D6-E0B774B05828}" name="Onboarding Tasks" dataDxfId="493"/>
    <tableColumn id="17" xr3:uid="{2434BA04-4C93-4006-A5C9-111AA785A252}" name="Offer Letter" dataDxfId="492"/>
    <tableColumn id="18" xr3:uid="{71AA45E0-A3BD-4E54-97C3-F0AFFFF5C4B4}" name="NOTES" dataDxfId="491"/>
    <tableColumn id="19" xr3:uid="{CF2E0399-6152-42AC-AA8F-5F00E81B57BA}" name="Column19" dataDxfId="490"/>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52A01FF-9BAC-4445-80A2-049609E57664}" name="Table72747578798081828384858687888990919394" displayName="Table72747578798081828384858687888990919394" ref="A1:S30" totalsRowShown="0" headerRowDxfId="489" dataDxfId="488" headerRowBorderDxfId="486" tableBorderDxfId="487">
  <autoFilter ref="A1:S30" xr:uid="{81EBF1B1-DF78-44F8-A36E-23D8A21BF99C}">
    <filterColumn colId="9">
      <filters>
        <filter val="D Shift: Salt Lake City - N - 600pm-600a Rotating Sun,Mon,Thurs, Fri/Tues,Wed,Sat (15% Diff)"/>
      </filters>
    </filterColumn>
  </autoFilter>
  <sortState xmlns:xlrd2="http://schemas.microsoft.com/office/spreadsheetml/2017/richdata2" ref="A2:S30">
    <sortCondition ref="D1:D30"/>
  </sortState>
  <tableColumns count="19">
    <tableColumn id="2" xr3:uid="{AB4E1958-6393-4C36-AE96-5258874B3A94}" name="P CODE" dataDxfId="485"/>
    <tableColumn id="3" xr3:uid="{1715E12A-8C21-499E-96C4-B5D6CB719C8C}" name="Req #" dataDxfId="484"/>
    <tableColumn id="4" xr3:uid="{4455271F-B82B-43F3-AB0B-9033806227DC}" name="Supervisor" dataDxfId="483"/>
    <tableColumn id="5" xr3:uid="{CCCA78BE-C704-4C8E-A0C6-7AF0421357C2}" name="Employee Name" dataDxfId="482"/>
    <tableColumn id="20" xr3:uid="{F3559A1B-BBBF-4B21-BA55-B543BE61289F}" name="SSN" dataDxfId="481"/>
    <tableColumn id="6" xr3:uid="{A3B6F006-886F-414E-A3FC-C9A0FEA92B34}" name="Bold ID" dataDxfId="480"/>
    <tableColumn id="7" xr3:uid="{D4842267-437D-40DF-9474-F1DE829E031B}" name="Phone #" dataDxfId="479"/>
    <tableColumn id="8" xr3:uid="{4F423848-D764-4BFE-9C00-465899A63FBC}" name="Recruiter" dataDxfId="478"/>
    <tableColumn id="9" xr3:uid="{7E0DEB24-0907-408B-B2B5-C2D1BB1D95D3}" name="Title" dataDxfId="477"/>
    <tableColumn id="10" xr3:uid="{CF8C4F4D-FD3A-4E57-B1E8-235B491875E9}" name="Schedule" dataDxfId="476"/>
    <tableColumn id="11" xr3:uid="{58C8110C-5C7C-4B00-AC5C-2DD175A64D9F}" name="C-Number" dataDxfId="475"/>
    <tableColumn id="12" xr3:uid="{9031F449-32F6-4372-A894-E0F93974D234}" name="BG" dataDxfId="474"/>
    <tableColumn id="13" xr3:uid="{F2D17008-8976-44D7-A767-743B76169BEF}" name="I-9" dataDxfId="473"/>
    <tableColumn id="14" xr3:uid="{43CE4DBF-5CE4-4F7E-B45A-D5AF4CE4A285}" name="E-Verify" dataDxfId="472"/>
    <tableColumn id="15" xr3:uid="{4A0163FD-5BEA-45A4-B80B-74DE03042A7F}" name="Flex AA" dataDxfId="471"/>
    <tableColumn id="16" xr3:uid="{77B91AA1-CE63-4427-9057-CE50B8D0F8B4}" name="Onboarding Tasks" dataDxfId="470"/>
    <tableColumn id="17" xr3:uid="{8CCBC85A-9133-4EC6-8043-ACE03B87466E}" name="Offer Letter" dataDxfId="469"/>
    <tableColumn id="18" xr3:uid="{0B73280A-8E28-4575-B54D-94C8BC75866C}" name="NOTES" dataDxfId="468"/>
    <tableColumn id="19" xr3:uid="{55E52A4E-EEC5-4A98-AACC-661BABF701BA}" name="Column19" dataDxfId="467"/>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3E4E6994-B000-4285-AD0F-B3B1FE0704CD}" name="Table727475787980818283848586878889909193" displayName="Table727475787980818283848586878889909193" ref="A1:S31" totalsRowShown="0" headerRowDxfId="466" dataDxfId="465" headerRowBorderDxfId="463" tableBorderDxfId="464">
  <autoFilter ref="A1:S31" xr:uid="{81EBF1B1-DF78-44F8-A36E-23D8A21BF99C}">
    <filterColumn colId="9">
      <filters>
        <filter val="A Shift: Salt Lake City - Q - 600am-600pm Rotating Tues,Wed,Sat/Sun,Mon, Thurs,Fri"/>
      </filters>
    </filterColumn>
  </autoFilter>
  <sortState xmlns:xlrd2="http://schemas.microsoft.com/office/spreadsheetml/2017/richdata2" ref="A2:S31">
    <sortCondition ref="C1:C31"/>
  </sortState>
  <tableColumns count="19">
    <tableColumn id="2" xr3:uid="{216DAD1C-4E2D-441B-BF88-C9F0F63A8D87}" name="P CODE" dataDxfId="462"/>
    <tableColumn id="3" xr3:uid="{59F5A3B7-F2F1-4362-9D35-6C8CA3D42DBA}" name="Req #" dataDxfId="461"/>
    <tableColumn id="4" xr3:uid="{D82C9B63-50E8-40AD-B010-0E3DEAE6B5FA}" name="Supervisor" dataDxfId="460"/>
    <tableColumn id="5" xr3:uid="{A69B3F3A-CF64-476F-BBC5-9F30818D0E40}" name="Employee Name" dataDxfId="459"/>
    <tableColumn id="20" xr3:uid="{E076D909-B623-4CF0-926E-1D465AE09687}" name="SSN2" dataDxfId="458"/>
    <tableColumn id="6" xr3:uid="{41AF415A-3DC9-4A51-933D-77BEE8F9795F}" name="Bold ID" dataDxfId="457"/>
    <tableColumn id="7" xr3:uid="{18EF519F-2131-4B89-97A4-5365FAA82639}" name="Phone #" dataDxfId="456"/>
    <tableColumn id="8" xr3:uid="{110AA86F-6365-472C-9AEC-C57E1C5399C3}" name="Recruiter" dataDxfId="455"/>
    <tableColumn id="9" xr3:uid="{F999A92A-C884-41C9-B990-4DCD6C872BAC}" name="Title" dataDxfId="454"/>
    <tableColumn id="10" xr3:uid="{929872D0-0A6D-43BF-B3B3-D7B997D6DE49}" name="Schedule" dataDxfId="453"/>
    <tableColumn id="11" xr3:uid="{E7D358DA-8B2F-490C-A97F-CFCD731C9F20}" name="C-Number" dataDxfId="452"/>
    <tableColumn id="12" xr3:uid="{7BD3C6D3-00EB-4011-8407-F804E26F022B}" name="BG" dataDxfId="451"/>
    <tableColumn id="13" xr3:uid="{304F2619-A609-4C1D-814B-8B94443EAB9B}" name="I-9" dataDxfId="450"/>
    <tableColumn id="14" xr3:uid="{FA4424C0-86F7-42CB-AE48-09F838AA4A5C}" name="E-Verify" dataDxfId="449"/>
    <tableColumn id="15" xr3:uid="{1AD09E6B-5FE3-4EC3-A432-46A537F47EAC}" name="Flex AA" dataDxfId="448"/>
    <tableColumn id="16" xr3:uid="{23EFFACC-F767-4EA5-AA30-9180DE0375AE}" name="Onboarding Tasks" dataDxfId="447"/>
    <tableColumn id="17" xr3:uid="{B7C0DEB1-1851-418C-BFAB-2209F0BC55DD}" name="Offer Letter" dataDxfId="446"/>
    <tableColumn id="18" xr3:uid="{66C6193D-9BDA-4378-9C6B-EBEB3DF45B12}" name="NOTES" dataDxfId="445"/>
    <tableColumn id="19" xr3:uid="{3D8D771F-CC91-4397-8D37-17B56CA059A1}" name="Column19" dataDxfId="44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B63A4DC-BE30-4A6A-8328-D2B70A123FF1}" name="Table7274757879808182838485868788899091" displayName="Table7274757879808182838485868788899091" ref="A1:T15" totalsRowShown="0" headerRowDxfId="443" headerRowBorderDxfId="441" tableBorderDxfId="442">
  <autoFilter ref="A1:T15" xr:uid="{81EBF1B1-DF78-44F8-A36E-23D8A21BF99C}">
    <filterColumn colId="10">
      <filters>
        <filter val="A Shift: Salt Lake City - Q - 600am-600pm Rotating Tues,Wed,Sat/Sun,Mon, Thurs,Fri"/>
      </filters>
    </filterColumn>
  </autoFilter>
  <sortState xmlns:xlrd2="http://schemas.microsoft.com/office/spreadsheetml/2017/richdata2" ref="A2:T7">
    <sortCondition ref="K1:K7"/>
  </sortState>
  <tableColumns count="20">
    <tableColumn id="1" xr3:uid="{88949076-572C-4A2C-A229-10AD9F2F5929}" name="SSN"/>
    <tableColumn id="2" xr3:uid="{49A1B79C-F40E-4EFB-B7BB-6A18781E7D33}" name="P CODE"/>
    <tableColumn id="3" xr3:uid="{265A637C-9D44-4BA2-B03E-56AF68DFE9D7}" name="Req #"/>
    <tableColumn id="4" xr3:uid="{3D38C4EE-8976-4F2B-8766-30F2960FCF1E}" name="Supervisor"/>
    <tableColumn id="5" xr3:uid="{1CA8DC83-6D8F-4371-8FEE-7EAB0709C506}" name="Employee Name" dataDxfId="440"/>
    <tableColumn id="20" xr3:uid="{1A63BB33-BB81-4A93-92C0-22A7B0424804}" name="Column1"/>
    <tableColumn id="6" xr3:uid="{CB05B70B-C618-442E-BA4E-30DC6D49DC4F}" name="Bold ID" dataDxfId="439"/>
    <tableColumn id="7" xr3:uid="{536A07C8-008D-4A22-BD4E-CFE64D8E2420}" name="Phone #" dataDxfId="438"/>
    <tableColumn id="8" xr3:uid="{9656DCD3-BC88-4529-B815-C6142D579DA0}" name="Recruiter" dataDxfId="437"/>
    <tableColumn id="9" xr3:uid="{6E64AF6C-9FFF-4283-A30F-FAD82770743B}" name="Title"/>
    <tableColumn id="10" xr3:uid="{CCF21C5D-48FB-4975-A623-C2C5293383DB}" name="Schedule"/>
    <tableColumn id="11" xr3:uid="{DD05A78D-AA59-4059-BB0D-A43B3BDDBBC8}" name="C-Number"/>
    <tableColumn id="12" xr3:uid="{03E57474-EEA8-4E42-88F1-9273111ACB77}" name="BG"/>
    <tableColumn id="13" xr3:uid="{108A8D36-9C10-4935-8F79-D4E1E7115459}" name="I-9"/>
    <tableColumn id="14" xr3:uid="{B32E4FBB-1ECA-4D18-BF50-9EFCE77263F8}" name="E-Verify"/>
    <tableColumn id="15" xr3:uid="{A1B337DA-0585-41DB-BDE4-68A6EF71A1D7}" name="Flex AA"/>
    <tableColumn id="16" xr3:uid="{8A21E8C3-D357-40FB-A0A6-A675C3DA1B9E}" name="Onboarding Tasks"/>
    <tableColumn id="17" xr3:uid="{74BF2E8D-002C-4D21-959E-C7424AA5FEBE}" name="Offer Letter"/>
    <tableColumn id="18" xr3:uid="{9FCE487B-DF70-405E-B48F-FEE7AB3C0387}" name="NOTES"/>
    <tableColumn id="19" xr3:uid="{D8A5C9E1-C5C3-47EE-8A0F-78EE58B1EAC9}" name="Column19"/>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D14C1C61-CD1F-4018-9E33-77757700189E}" name="Table7274757879808182838485868788899092" displayName="Table7274757879808182838485868788899092" ref="A1:V25" totalsRowShown="0" headerRowDxfId="436" dataDxfId="435" headerRowBorderDxfId="433" tableBorderDxfId="434">
  <autoFilter ref="A1:V25" xr:uid="{81EBF1B1-DF78-44F8-A36E-23D8A21BF99C}">
    <filterColumn colId="12">
      <filters>
        <filter val="A Shift: Salt Lake City - Q - 600am-600pm Rotating Tues,Wed,Sat/Sun,Mon, Thurs,Fri"/>
      </filters>
    </filterColumn>
  </autoFilter>
  <tableColumns count="22">
    <tableColumn id="1" xr3:uid="{259D8528-055C-40F3-A497-A4FEB0756452}" name="SSN" dataDxfId="432"/>
    <tableColumn id="2" xr3:uid="{8FD8F27E-84FD-409E-9033-85998A971A97}" name="P CODE" dataDxfId="431"/>
    <tableColumn id="3" xr3:uid="{44778A24-11AD-4DBB-A04F-B96A4E4D0E74}" name="Req #" dataDxfId="430"/>
    <tableColumn id="4" xr3:uid="{43BFDD37-EB48-4F31-8115-0C6AFB8CF678}" name="Supervisor" dataDxfId="429"/>
    <tableColumn id="5" xr3:uid="{6568EF61-5AD3-44B0-BE67-D6A341AF5952}" name="Employee Name" dataDxfId="428"/>
    <tableColumn id="22" xr3:uid="{18FF6F5D-5498-47B0-A43A-1FBC3F322413}" name="Column3"/>
    <tableColumn id="20" xr3:uid="{7256C892-3928-4922-9595-C8C08CB0823E}" name="Column2"/>
    <tableColumn id="21" xr3:uid="{882B3F98-DC32-42F8-9500-4B08F3D90CD1}" name="Column1"/>
    <tableColumn id="6" xr3:uid="{3603418E-04C5-4F72-8018-7071B96C66F2}" name="Bold ID" dataDxfId="427"/>
    <tableColumn id="7" xr3:uid="{161842B1-DF3D-40BF-9860-264C24050D0C}" name="Phone #" dataDxfId="426"/>
    <tableColumn id="8" xr3:uid="{7A37C05F-1A75-434B-9383-354DF67161C4}" name="Recruiter" dataDxfId="425"/>
    <tableColumn id="9" xr3:uid="{416662AD-9D7D-40C3-8960-6BCF9841E557}" name="Title" dataDxfId="424"/>
    <tableColumn id="10" xr3:uid="{572469AB-6084-4772-A90C-F52BEDA41290}" name="Schedule" dataDxfId="423"/>
    <tableColumn id="11" xr3:uid="{F566B337-B888-4C0A-BA95-46B0C6BC02F7}" name="C-Number" dataDxfId="422"/>
    <tableColumn id="12" xr3:uid="{393FE868-DAAA-437C-B72D-C3D0AB725CB1}" name="BG" dataDxfId="421"/>
    <tableColumn id="13" xr3:uid="{34081C92-96AF-4B1A-9231-0044C591211F}" name="I-9" dataDxfId="420"/>
    <tableColumn id="14" xr3:uid="{EDA6F694-6B1A-4AA5-9003-43F98954F580}" name="E-Verify" dataDxfId="419"/>
    <tableColumn id="15" xr3:uid="{F8739451-FC5F-432B-B1AA-DA3C4F42FFA7}" name="Flex AA" dataDxfId="418"/>
    <tableColumn id="16" xr3:uid="{2B6CA640-910C-4D17-A37A-36D239B6DD09}" name="Onboarding Tasks" dataDxfId="417"/>
    <tableColumn id="17" xr3:uid="{9F339752-CCE6-4916-A12B-618968B31073}" name="Offer Letter" dataDxfId="416"/>
    <tableColumn id="18" xr3:uid="{A029C848-59DB-4282-8A4E-9B7C36DF71D9}" name="NOTES" dataDxfId="415"/>
    <tableColumn id="19" xr3:uid="{EB12F4FC-8FC8-4A0B-B735-38043B4185BC}" name="Column19" dataDxfId="414"/>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C6A4D5BB-2B65-4B5E-989A-F99AE68028BC}" name="Table72747578798081828384858687888990" displayName="Table72747578798081828384858687888990" ref="A1:V11" totalsRowShown="0" headerRowDxfId="413" headerRowBorderDxfId="411" tableBorderDxfId="412">
  <autoFilter ref="A1:V11" xr:uid="{81EBF1B1-DF78-44F8-A36E-23D8A21BF99C}"/>
  <tableColumns count="22">
    <tableColumn id="1" xr3:uid="{6E061C04-BA37-4A9B-BEB1-59BEBAFD73BB}" name="SSN"/>
    <tableColumn id="2" xr3:uid="{22918BBC-2547-4CF2-B48C-21CA5E37829F}" name="P CODE"/>
    <tableColumn id="3" xr3:uid="{B61EA283-EFB1-42DD-BABF-A3820DF51379}" name="Req #"/>
    <tableColumn id="4" xr3:uid="{80362342-FA29-46A0-8C56-C29A72A46A87}" name="Supervisor"/>
    <tableColumn id="5" xr3:uid="{A4B571C1-602C-4227-9231-145E61497631}" name="Employee Name" dataDxfId="410"/>
    <tableColumn id="22" xr3:uid="{EC711C46-02D0-4A0C-8F15-26CE77CFE8EB}" name="Column3"/>
    <tableColumn id="21" xr3:uid="{5FBF4E3E-BDA4-40A4-A114-45E4F60EF656}" name="Column2"/>
    <tableColumn id="20" xr3:uid="{EF314FA3-19D9-4051-BF55-A6FDDCB5843C}" name="Column1"/>
    <tableColumn id="6" xr3:uid="{29856967-ED85-44FB-B517-D056C61BB19D}" name="Bold ID"/>
    <tableColumn id="7" xr3:uid="{FEBF227E-11AF-4696-8E5D-47AEDC4E1E8E}" name="Phone #" dataDxfId="409"/>
    <tableColumn id="8" xr3:uid="{A40E7231-951B-4F49-8BAF-598AABA1CBAC}" name="Recruiter" dataDxfId="408"/>
    <tableColumn id="9" xr3:uid="{D16250AE-F3AE-4E32-8D86-37016154CB65}" name="Title"/>
    <tableColumn id="10" xr3:uid="{16AACD42-D972-4406-A976-4713831E7711}" name="Schedule"/>
    <tableColumn id="11" xr3:uid="{EB1C6980-0155-4A37-B9A6-140F449282C2}" name="C-Number"/>
    <tableColumn id="12" xr3:uid="{52E35358-04ED-4983-BB71-2CCC691C41A3}" name="BG"/>
    <tableColumn id="13" xr3:uid="{8307025F-F2AD-48F5-9114-A6FB363D4B90}" name="I-9"/>
    <tableColumn id="14" xr3:uid="{500CC926-3ACB-44F7-8C0A-3CA680E8797B}" name="E-Verify"/>
    <tableColumn id="15" xr3:uid="{A425350A-4923-4D57-BEE8-515B43D5FB5E}" name="Flex AA"/>
    <tableColumn id="16" xr3:uid="{1D7DD042-BE8A-452E-89F3-F486F6ECDE99}" name="Onboarding Tasks"/>
    <tableColumn id="17" xr3:uid="{7D134833-7B6F-40F6-9489-D8C72D546CE8}" name="Offer Letter"/>
    <tableColumn id="18" xr3:uid="{D9C6575A-725A-4641-AECA-9A7473780CF0}" name="NOTES"/>
    <tableColumn id="19" xr3:uid="{EAAF1224-103B-421F-B45C-91F8B558F765}" name="Column19"/>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E0160A8C-80DB-4FD5-9BA7-48E7A3135712}" name="Table727475787980818283848586878889" displayName="Table727475787980818283848586878889" ref="A1:S32" totalsRowShown="0" headerRowDxfId="407" dataDxfId="406" headerRowBorderDxfId="404" tableBorderDxfId="405">
  <autoFilter ref="A1:S32" xr:uid="{81EBF1B1-DF78-44F8-A36E-23D8A21BF99C}">
    <filterColumn colId="9">
      <filters>
        <filter val="D Shift: Salt Lake City - N - 600pm-600a Rotating Sun,Mon,Thurs, Fri/Tues,Wed,Sat (15% Diff)"/>
      </filters>
    </filterColumn>
  </autoFilter>
  <sortState xmlns:xlrd2="http://schemas.microsoft.com/office/spreadsheetml/2017/richdata2" ref="A2:S32">
    <sortCondition ref="D1:D32"/>
  </sortState>
  <tableColumns count="19">
    <tableColumn id="1" xr3:uid="{9C4693C1-B92B-4022-9DF9-6A5DF193391D}" name="Orientation " dataDxfId="403"/>
    <tableColumn id="2" xr3:uid="{41183F3E-FFD2-4999-BD82-E9255F644B02}" name="P CODE" dataDxfId="402"/>
    <tableColumn id="3" xr3:uid="{4313AD9F-EBCC-4A9A-8526-E73EFA996C17}" name="Req #" dataDxfId="401"/>
    <tableColumn id="4" xr3:uid="{1659EC46-21E9-42AF-85B3-1352E90B628E}" name="Supervisor" dataDxfId="400"/>
    <tableColumn id="5" xr3:uid="{7E17C341-41B0-429D-BF08-309A8F8A5474}" name="Employee Name" dataDxfId="399"/>
    <tableColumn id="6" xr3:uid="{EAF185CC-7170-4315-B32D-340075FB8706}" name="Bold ID" dataDxfId="398"/>
    <tableColumn id="7" xr3:uid="{8BA9E32A-CFA8-438A-8ED5-539842290130}" name="Phone #" dataDxfId="397"/>
    <tableColumn id="8" xr3:uid="{C9208A18-B14C-49B3-8539-4E33BDF3ED3D}" name="Recruiter" dataDxfId="396"/>
    <tableColumn id="9" xr3:uid="{D2405C1E-FA2E-4AC3-9507-76ABA3CDB221}" name="Title" dataDxfId="395"/>
    <tableColumn id="10" xr3:uid="{BE87E976-084E-4742-84EA-4D8FB37BAEB5}" name="Schedule" dataDxfId="394"/>
    <tableColumn id="11" xr3:uid="{E6CD54C7-D262-46CC-90F7-5EAC91C0AB96}" name="C-Number" dataDxfId="393"/>
    <tableColumn id="12" xr3:uid="{1DC08DB3-0946-419C-8C18-4E319478BBD8}" name="BG" dataDxfId="392"/>
    <tableColumn id="13" xr3:uid="{E1A1C4C1-8741-453A-9BAC-B2882CEA02C6}" name="I-9" dataDxfId="391"/>
    <tableColumn id="14" xr3:uid="{0C254061-9E7C-4E5F-AC3E-8E586E517172}" name="E-Verify" dataDxfId="390"/>
    <tableColumn id="15" xr3:uid="{ABFBAA12-CD06-4D15-86C7-E95EE65235F3}" name="Flex AA" dataDxfId="389"/>
    <tableColumn id="16" xr3:uid="{BB4E6A8D-8EF4-4688-A900-687E5A7A1E54}" name="Onboarding Tasks" dataDxfId="388"/>
    <tableColumn id="17" xr3:uid="{48BA354F-D08E-4446-A4E7-AD6FD398D705}" name="Offer Letter" dataDxfId="387"/>
    <tableColumn id="18" xr3:uid="{4963F45C-5620-4FC5-85CC-032C9FB9A611}" name="NOTES" dataDxfId="386"/>
    <tableColumn id="19" xr3:uid="{CB605AD3-B54D-4BBD-A9AC-DECD3F5D1C4D}" name="Column19" dataDxfId="385"/>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FE97099B-658D-40D0-8141-17FB563E1936}" name="Table7274757879808182838485868788" displayName="Table7274757879808182838485868788" ref="A1:T18" totalsRowShown="0" headerRowDxfId="384" headerRowBorderDxfId="382" tableBorderDxfId="383">
  <autoFilter ref="A1:T18" xr:uid="{81EBF1B1-DF78-44F8-A36E-23D8A21BF99C}">
    <filterColumn colId="10">
      <filters>
        <filter val="D Shift: Salt Lake City - N - 600pm-600a Rotating Sun,Mon,Thurs, Fri/Tues,Wed,Sat (15% Diff)"/>
      </filters>
    </filterColumn>
  </autoFilter>
  <sortState xmlns:xlrd2="http://schemas.microsoft.com/office/spreadsheetml/2017/richdata2" ref="A2:T18">
    <sortCondition ref="K1:K18"/>
  </sortState>
  <tableColumns count="20">
    <tableColumn id="1" xr3:uid="{D79C6E16-82D4-44E1-BDEB-FE15558B14DB}" name="Orientation "/>
    <tableColumn id="2" xr3:uid="{9523548C-915A-4279-8E99-3E3BAC82AE95}" name="P CODE"/>
    <tableColumn id="3" xr3:uid="{7885834A-9D82-4F82-BF86-B45DD5475F09}" name="Req #"/>
    <tableColumn id="4" xr3:uid="{4F860726-C081-4B01-B741-2E048176B720}" name="Supervisor"/>
    <tableColumn id="5" xr3:uid="{8C53F1E1-61C1-4C6C-A436-BFDBF7A2C0C3}" name="Employee Name" dataDxfId="381"/>
    <tableColumn id="20" xr3:uid="{A0EE4698-CA6F-43D4-9D43-15B76CFAA6C2}" name="Column1" dataDxfId="380"/>
    <tableColumn id="6" xr3:uid="{B639CA40-099E-4D2F-A73B-BFFE70239801}" name="Bold ID" dataDxfId="379"/>
    <tableColumn id="7" xr3:uid="{DD793C27-4B23-45F9-91B4-DD5F270AA5F9}" name="Phone #" dataDxfId="378"/>
    <tableColumn id="8" xr3:uid="{46006555-5449-4955-B186-02C93CDB3C52}" name="Recruiter" dataDxfId="377"/>
    <tableColumn id="9" xr3:uid="{12D8C745-DE19-4026-97F8-D2F4CB73FC5E}" name="Title"/>
    <tableColumn id="10" xr3:uid="{BF20C8C2-38CA-46D2-B8FE-E4580259110E}" name="Schedule"/>
    <tableColumn id="11" xr3:uid="{F432AA9F-637F-4B5F-A9F7-8760F1FC20BE}" name="C-Number"/>
    <tableColumn id="12" xr3:uid="{0B21E35B-FA8C-48D7-A00D-711F4CC7BE49}" name="BG"/>
    <tableColumn id="13" xr3:uid="{6E1B1ABD-7996-44EB-8475-D11E29DCC5F1}" name="I-9"/>
    <tableColumn id="14" xr3:uid="{8F6669A9-E395-45E4-A27F-FED1767F16A8}" name="E-Verify"/>
    <tableColumn id="15" xr3:uid="{2210E71D-1772-4E48-90FC-9DADF582333B}" name="Flex AA"/>
    <tableColumn id="16" xr3:uid="{52E643BB-7836-404B-8003-1DAEBCBDB1C8}" name="Onboarding Tasks"/>
    <tableColumn id="17" xr3:uid="{5476FB53-EA7D-4ECF-B328-313E3038A1CE}" name="Offer Letter"/>
    <tableColumn id="18" xr3:uid="{3547EB7B-1F7F-443F-B4DA-1BDCD8EFFB5E}" name="NOTES"/>
    <tableColumn id="19" xr3:uid="{6F800885-4442-495E-95FB-8B46DB2C22BA}" name="Column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8B034A0-919A-4E86-A1FF-6E015D15602F}" name="Table72747578798081828384858687" displayName="Table72747578798081828384858687" ref="A1:T26" totalsRowShown="0" headerRowDxfId="376" headerRowBorderDxfId="374" tableBorderDxfId="375">
  <autoFilter ref="A1:T26" xr:uid="{81EBF1B1-DF78-44F8-A36E-23D8A21BF99C}">
    <filterColumn colId="10">
      <filters>
        <filter val="D Shift: Salt Lake City - N - 600pm-600a Rotating Sun,Mon,Thurs, Fri/Tues,Wed,Sat (15% Diff)"/>
      </filters>
    </filterColumn>
  </autoFilter>
  <sortState xmlns:xlrd2="http://schemas.microsoft.com/office/spreadsheetml/2017/richdata2" ref="A2:T17">
    <sortCondition ref="K1:K17"/>
  </sortState>
  <tableColumns count="20">
    <tableColumn id="1" xr3:uid="{36D9597C-8283-4932-8DBB-CDAE62E8635E}" name="Orientation "/>
    <tableColumn id="2" xr3:uid="{E075CC7A-C850-4C33-9B37-303FF492B154}" name="P CODE"/>
    <tableColumn id="3" xr3:uid="{7BC92C01-EAC3-46B4-8620-3315ED16ADE2}" name="Req #"/>
    <tableColumn id="4" xr3:uid="{8AC5870D-178F-4B94-89AC-720857EE276F}" name="Supervisor"/>
    <tableColumn id="5" xr3:uid="{FEEE4E4C-F370-444D-B271-9D6A393E7E29}" name="Employee Name" dataDxfId="373"/>
    <tableColumn id="20" xr3:uid="{C93BE1D2-4409-4A79-92A9-98A7E88E8D9A}" name="Column1" dataDxfId="372"/>
    <tableColumn id="6" xr3:uid="{4A75603C-693D-4CD9-8133-3EF2CED19AAE}" name="Bold ID"/>
    <tableColumn id="7" xr3:uid="{A75DE69E-205C-4E98-B290-BB801636B474}" name="Phone #" dataDxfId="371"/>
    <tableColumn id="8" xr3:uid="{3BC7ECB3-B53B-4E3F-9197-0385CC8E3826}" name="Recruiter" dataDxfId="370"/>
    <tableColumn id="9" xr3:uid="{1F0767D7-7400-46DD-B698-3B308BFB1C05}" name="Title"/>
    <tableColumn id="10" xr3:uid="{538A4302-D8C8-4521-95EA-2632D9B09C19}" name="Schedule"/>
    <tableColumn id="11" xr3:uid="{571D1E5E-D5B2-484C-A27A-4E3FB158171C}" name="C-Number"/>
    <tableColumn id="12" xr3:uid="{ECE5BC0A-2F8B-414E-AB46-E004FB1CC67B}" name="BG"/>
    <tableColumn id="13" xr3:uid="{AA943C5D-3914-4124-87E3-80D971B166E6}" name="I-9"/>
    <tableColumn id="14" xr3:uid="{FA0AF2C3-1730-4326-BF33-45EB514A789F}" name="E-Verify"/>
    <tableColumn id="15" xr3:uid="{D169D95A-FBFD-4838-90C2-BC3DF56E94AC}" name="Flex AA"/>
    <tableColumn id="16" xr3:uid="{5FEA7273-75D6-468C-B9E2-2E6BC7CFA1BA}" name="Onboarding Tasks"/>
    <tableColumn id="17" xr3:uid="{EAB40424-BBFF-4A6E-8EC3-63D5E0E1C70D}" name="Offer Letter"/>
    <tableColumn id="18" xr3:uid="{B5A8BD91-7D88-4476-95BA-449D02A1AFF5}" name="NOTES"/>
    <tableColumn id="19" xr3:uid="{E280AD08-43D6-4C04-9F11-BD11EA73921B}" name="Column1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86CA71A8-B287-445F-9CCE-C547CB6C198B}" name="Table727475787980818283848586" displayName="Table727475787980818283848586" ref="A1:T16" totalsRowShown="0" headerRowDxfId="369" dataDxfId="368" headerRowBorderDxfId="366" tableBorderDxfId="367">
  <autoFilter ref="A1:T16" xr:uid="{81EBF1B1-DF78-44F8-A36E-23D8A21BF99C}">
    <filterColumn colId="10">
      <filters>
        <filter val="A Shift: Salt Lake City - Q - 600am-600pm Rotating Tues,Wed,Sat/Sun,Mon, Thurs,Fri"/>
      </filters>
    </filterColumn>
  </autoFilter>
  <sortState xmlns:xlrd2="http://schemas.microsoft.com/office/spreadsheetml/2017/richdata2" ref="A2:T16">
    <sortCondition ref="K1:K16"/>
  </sortState>
  <tableColumns count="20">
    <tableColumn id="1" xr3:uid="{8D50B7D7-3064-48BD-A31E-F76D065D5949}" name="Orientation " dataDxfId="365"/>
    <tableColumn id="2" xr3:uid="{EB0287BC-AC7A-4334-97EF-036C24EBB87A}" name="P CODE" dataDxfId="364"/>
    <tableColumn id="3" xr3:uid="{6AF81ABA-C939-4CD5-9334-3AAA86F71C25}" name="Req #" dataDxfId="363"/>
    <tableColumn id="4" xr3:uid="{D104BC79-B635-4209-9F9E-1A39D66CD05E}" name="Supervisor" dataDxfId="362"/>
    <tableColumn id="5" xr3:uid="{CF484399-E969-4792-A32B-B5A69F77208B}" name="Employee Name" dataDxfId="361"/>
    <tableColumn id="20" xr3:uid="{F8E850FC-18F1-4700-A02A-432291711E9C}" name="Column1" dataDxfId="360"/>
    <tableColumn id="6" xr3:uid="{73A6E2DF-2FEE-4C58-9491-317593388E4D}" name="Bold ID" dataDxfId="359"/>
    <tableColumn id="7" xr3:uid="{F038D5DE-3206-4B11-AC5E-76E09A409DF8}" name="Phone #" dataDxfId="358"/>
    <tableColumn id="8" xr3:uid="{1FA45C0E-E4EC-4640-9259-5CFE2E067719}" name="Recruiter" dataDxfId="357"/>
    <tableColumn id="9" xr3:uid="{6D85F128-4E9E-45ED-A009-6163BD3EEAAF}" name="Title" dataDxfId="356"/>
    <tableColumn id="10" xr3:uid="{7766A950-71FE-4237-9209-52F4CD3C4DBE}" name="Schedule" dataDxfId="355"/>
    <tableColumn id="11" xr3:uid="{B92A240F-E6DC-4182-944C-D4DD1178CEB3}" name="C-Number" dataDxfId="354"/>
    <tableColumn id="12" xr3:uid="{23EA3951-3A63-49A5-821D-0A9E1F17869D}" name="BG" dataDxfId="353"/>
    <tableColumn id="13" xr3:uid="{5D36A2B9-78F4-4151-95A7-D76C0B8860DA}" name="I-9" dataDxfId="352"/>
    <tableColumn id="14" xr3:uid="{62F2F60E-8421-4A2D-A24D-5796D3C8343E}" name="E-Verify" dataDxfId="351"/>
    <tableColumn id="15" xr3:uid="{7E49B1C1-3D75-4987-BC3B-C07239ACC29D}" name="Flex AA" dataDxfId="350"/>
    <tableColumn id="16" xr3:uid="{52181FDB-D72C-477E-A461-5CB3DDA22A89}" name="Onboarding Tasks" dataDxfId="349"/>
    <tableColumn id="17" xr3:uid="{5DAE455D-D69B-4F7A-A185-C3913E1EABAE}" name="Offer Letter" dataDxfId="348"/>
    <tableColumn id="18" xr3:uid="{D0A7C4BA-D36D-4731-A134-9211E4C5535A}" name="NOTES" dataDxfId="347"/>
    <tableColumn id="19" xr3:uid="{E1F9E89B-BC09-4EE7-BA3C-D223DFA3C542}" name="Column19" dataDxfId="346"/>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1EBFDDF-E06B-49D3-AAD1-7F600E266B55}" name="Table7274757879808182838485" displayName="Table7274757879808182838485" ref="A1:T16" totalsRowShown="0" headerRowDxfId="345" dataDxfId="344" headerRowBorderDxfId="342" tableBorderDxfId="343">
  <autoFilter ref="A1:T16" xr:uid="{81EBF1B1-DF78-44F8-A36E-23D8A21BF99C}">
    <filterColumn colId="10">
      <filters>
        <filter val="D Shift: Salt Lake City - N - 600pm-600a Rotating Sun,Mon,Thurs, Fri/Tues,Wed,Sat (15% Diff)"/>
      </filters>
    </filterColumn>
  </autoFilter>
  <sortState xmlns:xlrd2="http://schemas.microsoft.com/office/spreadsheetml/2017/richdata2" ref="A2:T16">
    <sortCondition ref="D1:D16"/>
  </sortState>
  <tableColumns count="20">
    <tableColumn id="1" xr3:uid="{0CEA431E-2595-430C-9630-E7E172175657}" name="Orientation " dataDxfId="341"/>
    <tableColumn id="2" xr3:uid="{FB03B8AE-E5A0-4BD1-9C4F-14AA806E1A85}" name="P CODE" dataDxfId="340"/>
    <tableColumn id="3" xr3:uid="{8EA70E7E-90BB-4CA8-B08D-6BBCC89DE093}" name="Req #" dataDxfId="339"/>
    <tableColumn id="4" xr3:uid="{DF16CED3-BB87-435E-B48D-204B8A7EFDC2}" name="Supervisor" dataDxfId="338"/>
    <tableColumn id="5" xr3:uid="{0AFE62EC-3DED-48DE-B746-BD6369684C3D}" name="Employee Name" dataDxfId="337"/>
    <tableColumn id="20" xr3:uid="{B7A3135B-900A-47AF-816C-F9AF006DD3CE}" name="Column1" dataDxfId="336"/>
    <tableColumn id="6" xr3:uid="{B7221535-6BA9-4885-B36A-844D7224CC09}" name="Bold ID" dataDxfId="335"/>
    <tableColumn id="7" xr3:uid="{3E8C432D-7D30-4747-81D8-94A262D5D3B3}" name="Phone #" dataDxfId="334"/>
    <tableColumn id="8" xr3:uid="{3B216442-20FE-4E99-96F5-D562CFA037FB}" name="Recruiter" dataDxfId="333"/>
    <tableColumn id="9" xr3:uid="{63DCB45F-43F1-4C6B-89A2-91CD9E525FCF}" name="Title" dataDxfId="332"/>
    <tableColumn id="10" xr3:uid="{E0DD3804-0358-4DEB-9310-11BEAAC12B7E}" name="Schedule" dataDxfId="331"/>
    <tableColumn id="11" xr3:uid="{9001AE9B-07BC-4E25-A9D0-759EA8F1E0BF}" name="C-Number" dataDxfId="330"/>
    <tableColumn id="12" xr3:uid="{E7B8E50B-F19D-4462-8A81-F6B7FF6CFEAD}" name="BG" dataDxfId="329"/>
    <tableColumn id="13" xr3:uid="{E775B488-BA18-45F4-B4E2-F8B1E95EDEA4}" name="I-9" dataDxfId="328"/>
    <tableColumn id="14" xr3:uid="{BA373C80-2ABC-48F6-986A-105155C48668}" name="E-Verify" dataDxfId="327"/>
    <tableColumn id="15" xr3:uid="{D7EFD82D-07DA-4EF2-AFDC-5682B2C4FD66}" name="Flex AA" dataDxfId="326"/>
    <tableColumn id="16" xr3:uid="{157B68ED-672A-42AF-AD92-AB426DEF55CA}" name="Onboarding Tasks" dataDxfId="325"/>
    <tableColumn id="17" xr3:uid="{AA909905-55EC-450F-9E1E-D24AB5A22A9F}" name="Offer Letter" dataDxfId="324"/>
    <tableColumn id="18" xr3:uid="{18F1DD44-1B8B-4E06-8E63-51793A2D1034}" name="NOTES" dataDxfId="323"/>
    <tableColumn id="19" xr3:uid="{56FE9C5D-2247-4E24-959B-ECBD47976C2D}" name="Column19" dataDxfId="32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1016CEA-4F45-4313-8227-2E9E3CA087D6}" name="Table72747578798081828384" displayName="Table72747578798081828384" ref="A1:S12" totalsRowShown="0" headerRowDxfId="321" headerRowBorderDxfId="319" tableBorderDxfId="320">
  <autoFilter ref="A1:S12" xr:uid="{81EBF1B1-DF78-44F8-A36E-23D8A21BF99C}"/>
  <sortState xmlns:xlrd2="http://schemas.microsoft.com/office/spreadsheetml/2017/richdata2" ref="A2:S12">
    <sortCondition ref="J1:J12"/>
  </sortState>
  <tableColumns count="19">
    <tableColumn id="1" xr3:uid="{A19D7496-291F-4C17-B984-6A98942E02F2}" name="Orientation "/>
    <tableColumn id="2" xr3:uid="{66E93691-F5EC-4A41-910B-A7DB2783AF4A}" name="P CODE"/>
    <tableColumn id="3" xr3:uid="{9AE6A30A-82FD-4FF6-8DB5-D91DC7E5F2EF}" name="Req #"/>
    <tableColumn id="4" xr3:uid="{18A2AA37-D643-4827-8999-31F094032B64}" name="Supervisor"/>
    <tableColumn id="5" xr3:uid="{1A965708-35C0-4704-91E0-058AF9F4703C}" name="Employee Name" dataDxfId="318"/>
    <tableColumn id="6" xr3:uid="{B6033690-B0E8-47FE-9508-D2FCC26BBE97}" name="Bold ID"/>
    <tableColumn id="7" xr3:uid="{673B2002-9289-42A5-8DA6-1B4D0C5E4A71}" name="Phone #" dataDxfId="317"/>
    <tableColumn id="8" xr3:uid="{3EE8169C-C26A-4C3F-89AB-FA04A1733109}" name="Recruiter" dataDxfId="316"/>
    <tableColumn id="9" xr3:uid="{6C1D2253-1E72-45A4-A45D-9221E68B81D3}" name="Title"/>
    <tableColumn id="10" xr3:uid="{8659E90C-802C-4F74-8E69-44FA2A2EACCD}" name="Schedule"/>
    <tableColumn id="11" xr3:uid="{098EDF0B-D0A8-4655-B37A-783BD81DB6AE}" name="C-Number"/>
    <tableColumn id="12" xr3:uid="{49E5888D-3B4B-45B9-947A-0D13DD33088F}" name="BG"/>
    <tableColumn id="13" xr3:uid="{AC062812-43DB-4D19-879C-16DCF463DAF0}" name="I-9"/>
    <tableColumn id="14" xr3:uid="{F13FC934-139A-4DB0-9E01-B3FCAECB1995}" name="E-Verify"/>
    <tableColumn id="15" xr3:uid="{15B3A865-5475-4B59-89D2-91CFD0CF3A86}" name="Flex AA"/>
    <tableColumn id="16" xr3:uid="{6349192E-7D14-4FC7-9907-7E6D5788C7DC}" name="Onboarding Tasks"/>
    <tableColumn id="17" xr3:uid="{7C9F9BD3-7A97-4334-A92F-43ECDBD7FA03}" name="Offer Letter"/>
    <tableColumn id="18" xr3:uid="{273E30B7-D7D6-4287-8FA5-10941EDC6D08}" name="NOTES"/>
    <tableColumn id="19" xr3:uid="{2241E8E5-55CE-47E8-BA01-E6E093391A36}" name="Column19"/>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ADD1B718-81EF-43E3-9C7B-72358393DDD1}" name="Table727475787980818283" displayName="Table727475787980818283" ref="A1:T12" totalsRowShown="0" headerRowDxfId="315" headerRowBorderDxfId="313" tableBorderDxfId="314">
  <autoFilter ref="A1:T12" xr:uid="{81EBF1B1-DF78-44F8-A36E-23D8A21BF99C}">
    <filterColumn colId="10">
      <filters>
        <filter val="D Shift: Salt Lake City - N - 600pm-600a Rotating Sun,Mon,Thurs, Fri/Tues,Wed,Sat (15% Diff)"/>
      </filters>
    </filterColumn>
  </autoFilter>
  <sortState xmlns:xlrd2="http://schemas.microsoft.com/office/spreadsheetml/2017/richdata2" ref="A2:T12">
    <sortCondition ref="K1:K12"/>
  </sortState>
  <tableColumns count="20">
    <tableColumn id="1" xr3:uid="{440E86A3-EC9D-4DC9-9F88-2306A4364B7C}" name="Orientation "/>
    <tableColumn id="2" xr3:uid="{5F752DE6-EFC3-4C8D-AFA3-B0AB5CD30F6E}" name="P CODE"/>
    <tableColumn id="3" xr3:uid="{D32CA903-06ED-4141-829D-056BBEE18818}" name="Req #"/>
    <tableColumn id="4" xr3:uid="{7EC34282-2612-4770-8FF6-04074CDD8CE6}" name="Supervisor"/>
    <tableColumn id="5" xr3:uid="{F5A5024E-C216-45DE-8F09-86D1A900EBAA}" name="Employee Name" dataDxfId="312"/>
    <tableColumn id="20" xr3:uid="{81EA2B33-D688-475D-902B-A5B19D0204EE}" name="Column1"/>
    <tableColumn id="6" xr3:uid="{B953348D-1816-4D84-8042-8CEDDBA9CCA3}" name="Bold ID"/>
    <tableColumn id="7" xr3:uid="{8E2E0199-3B21-4FAB-8A2F-1E272EFE4BBC}" name="Phone #" dataDxfId="311"/>
    <tableColumn id="8" xr3:uid="{D81D1A59-7D3E-48D7-970C-11AAFDF24D20}" name="Recruiter" dataDxfId="310"/>
    <tableColumn id="9" xr3:uid="{C177AB9D-D330-4085-8D10-6BF8F5CFCBB5}" name="Title"/>
    <tableColumn id="10" xr3:uid="{995E6869-C075-49A5-9733-39784B9C19B6}" name="Schedule"/>
    <tableColumn id="11" xr3:uid="{97CB17CE-54DE-489A-BB8D-B578309DC021}" name="C-Number"/>
    <tableColumn id="12" xr3:uid="{0D8E5CFA-4770-41D8-927E-01A591451B54}" name="BG"/>
    <tableColumn id="13" xr3:uid="{991BF333-D0F5-4133-B0EA-C76F96E5ADEB}" name="I-9"/>
    <tableColumn id="14" xr3:uid="{8E2A5C97-DF6A-4584-8945-BD1695D521D7}" name="E-Verify"/>
    <tableColumn id="15" xr3:uid="{E8641125-25A2-4067-8E98-C801946B7A78}" name="Flex AA"/>
    <tableColumn id="16" xr3:uid="{1A5C88C3-34A5-4A33-BB78-DE588AE2C11D}" name="Onboarding Tasks"/>
    <tableColumn id="17" xr3:uid="{DAA30D5A-AF90-463E-ACD8-FB95246D2731}" name="Offer Letter"/>
    <tableColumn id="18" xr3:uid="{1968003C-B19F-4589-BF15-A638A95BAFCA}" name="NOTES"/>
    <tableColumn id="19" xr3:uid="{EC119081-2B81-4566-BE68-7420637F0AC1}" name="Column19"/>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FE72075-62FB-4D43-9058-B2331BD5F0AD}" name="Table7274757879808182" displayName="Table7274757879808182" ref="A1:V12" totalsRowShown="0" headerRowDxfId="309" headerRowBorderDxfId="307" tableBorderDxfId="308">
  <autoFilter ref="A1:V12" xr:uid="{81EBF1B1-DF78-44F8-A36E-23D8A21BF99C}">
    <filterColumn colId="12">
      <filters>
        <filter val="D Shift: Salt Lake City - N - 600pm-600a Rotating Sun,Mon,Thurs, Fri/Tues,Wed,Sat (15% Diff)"/>
      </filters>
    </filterColumn>
  </autoFilter>
  <tableColumns count="22">
    <tableColumn id="1" xr3:uid="{DE065802-3048-477D-9EF5-D4C486097EB6}" name="Orientation "/>
    <tableColumn id="2" xr3:uid="{220D22C1-7EC1-4061-9DEA-A15A2174C1B6}" name="P CODE"/>
    <tableColumn id="3" xr3:uid="{82E87E84-20A8-4F78-84BC-F1570868F88D}" name="Req #"/>
    <tableColumn id="4" xr3:uid="{9B93EF70-A99B-48C8-A9A4-8778BD84913D}" name="Supervisor"/>
    <tableColumn id="5" xr3:uid="{06C7652A-1DF1-40B8-A746-1171EB1DF64D}" name="Employee Name" dataDxfId="306"/>
    <tableColumn id="22" xr3:uid="{FCFA0EE7-4C9F-484F-9187-0B8ABD24EB87}" name="Column2">
      <calculatedColumnFormula>_xlfn.TEXTBEFORE(Table7274757879808182[[#This Row],[Employee Name]], " ", 1)</calculatedColumnFormula>
    </tableColumn>
    <tableColumn id="21" xr3:uid="{7C7198F7-7208-4B54-9B11-F319A75566E3}" name="Column1"/>
    <tableColumn id="20" xr3:uid="{9DDCF4B8-B08B-4EC7-AA82-0E9581ED5873}" name="Social Security Number"/>
    <tableColumn id="6" xr3:uid="{88F0BFAD-C939-43FB-9B19-6C548FE9FDE4}" name="Bold ID"/>
    <tableColumn id="7" xr3:uid="{4E7F771B-29DA-43C5-9DB3-D1D2AD838339}" name="Phone #" dataDxfId="305"/>
    <tableColumn id="8" xr3:uid="{6B2BACD8-AE4B-4CE5-9474-E0D32DD8179C}" name="Recruiter" dataDxfId="304"/>
    <tableColumn id="9" xr3:uid="{888F8ED4-09E4-4ADB-A9E8-96D15E295518}" name="Title"/>
    <tableColumn id="10" xr3:uid="{B85385F1-CD19-4722-9E87-CCD899694A43}" name="Schedule"/>
    <tableColumn id="11" xr3:uid="{3B99D605-9D1D-427F-B2CA-48E6825B2657}" name="C-Number"/>
    <tableColumn id="12" xr3:uid="{0DFEE2E2-949A-4F08-8D7B-730280B2AE2D}" name="BG"/>
    <tableColumn id="13" xr3:uid="{5FEBB639-90A1-45D6-8F73-D290D4639C18}" name="I-9"/>
    <tableColumn id="14" xr3:uid="{0C23CEFC-3225-44DC-91AD-F64DF279C164}" name="E-Verify"/>
    <tableColumn id="15" xr3:uid="{974EC6C8-D4D9-4A6F-874D-A52F0C53BB27}" name="Flex AA"/>
    <tableColumn id="16" xr3:uid="{45800456-A41C-4197-ACD1-4D16935279A3}" name="Onboarding Tasks"/>
    <tableColumn id="17" xr3:uid="{87918475-CC63-4D18-83A6-94581C4601E3}" name="Offer Letter"/>
    <tableColumn id="18" xr3:uid="{947E8E9D-61D1-44B8-B9BC-CAC3A8F20455}" name="NOTES"/>
    <tableColumn id="19" xr3:uid="{50234AE5-A8E5-4103-9830-FD024D12D96C}" name="Column19"/>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28B4283-027B-43F3-970B-18406E7D33AE}" name="Table72747578798081" displayName="Table72747578798081" ref="A1:T21" totalsRowShown="0" headerRowDxfId="302" headerRowBorderDxfId="300" tableBorderDxfId="301">
  <autoFilter ref="A1:T21" xr:uid="{81EBF1B1-DF78-44F8-A36E-23D8A21BF99C}"/>
  <sortState xmlns:xlrd2="http://schemas.microsoft.com/office/spreadsheetml/2017/richdata2" ref="A2:T19">
    <sortCondition ref="K1:K19"/>
  </sortState>
  <tableColumns count="20">
    <tableColumn id="1" xr3:uid="{17870150-6317-4FE4-A27A-8B31C50B5EF5}" name="Orientation "/>
    <tableColumn id="2" xr3:uid="{4F449F63-22C0-44E9-B9E7-18B87E6CDD06}" name="P CODE"/>
    <tableColumn id="3" xr3:uid="{471BFC67-BE34-4313-A2D2-EA355FD53D9A}" name="Req #"/>
    <tableColumn id="4" xr3:uid="{A182E2C0-2A4D-42B4-8F62-0FD67D480517}" name="Supervisor"/>
    <tableColumn id="5" xr3:uid="{A2961C12-28E4-4B5A-B76C-C832D3F7AA0C}" name="Employee Name" dataDxfId="299"/>
    <tableColumn id="20" xr3:uid="{99D75004-6C7B-4907-8BCB-A4277E541F81}" name="Social Security Number"/>
    <tableColumn id="6" xr3:uid="{F9B39CDE-187E-4501-9B49-AC5A84C2DB4E}" name="Bold ID"/>
    <tableColumn id="7" xr3:uid="{DC5D8A4E-66F6-4EF9-B7D5-EEA2EB06D59D}" name="Phone #" dataDxfId="298"/>
    <tableColumn id="8" xr3:uid="{57638F1A-3A7E-4579-B262-54DDB2A1FFBF}" name="Recruiter" dataDxfId="297"/>
    <tableColumn id="9" xr3:uid="{FD06509F-4CB3-4C94-96AB-B86D677F74B2}" name="Title"/>
    <tableColumn id="10" xr3:uid="{CE2988F4-4E01-4AB2-BA1F-3846FC58E6EC}" name="Schedule"/>
    <tableColumn id="11" xr3:uid="{5E260DE0-F743-49AE-89E2-47CE154B8E33}" name="C-Number"/>
    <tableColumn id="12" xr3:uid="{EB10A465-1E8E-4F16-A49A-763E65B4C58A}" name="BG"/>
    <tableColumn id="13" xr3:uid="{B0B76D53-D1F8-44AE-819A-3CD5EABA3820}" name="I-9"/>
    <tableColumn id="14" xr3:uid="{F0BA3D32-7FD8-4CF5-9730-8305604419CF}" name="E-Verify"/>
    <tableColumn id="15" xr3:uid="{9A126813-C626-41F4-AF64-1F79F082148D}" name="Flex AA"/>
    <tableColumn id="16" xr3:uid="{AE255CB2-6D8D-4A0A-BB1A-66418EDEF9F0}" name="Onboarding Tasks"/>
    <tableColumn id="17" xr3:uid="{E1228840-5B29-4BC3-89C0-690B6039F87C}" name="Offer Letter"/>
    <tableColumn id="18" xr3:uid="{FDB27078-7789-4F2A-984E-7750BB3C9CF2}" name="NOTES"/>
    <tableColumn id="19" xr3:uid="{3E227915-645A-426E-AE6C-01A8B5501A99}" name="Column19"/>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9DCC9541-B0A2-405F-9654-6FBDAEF6EFBB}" name="Table727475787980" displayName="Table727475787980" ref="A1:V21" totalsRowShown="0" headerRowDxfId="295" headerRowBorderDxfId="293" tableBorderDxfId="294">
  <autoFilter ref="A1:V21" xr:uid="{81EBF1B1-DF78-44F8-A36E-23D8A21BF99C}"/>
  <tableColumns count="22">
    <tableColumn id="1" xr3:uid="{B989BF72-BF7C-4F72-89C1-F4164E17C9D4}" name="Orientation "/>
    <tableColumn id="2" xr3:uid="{9F425040-0B6E-4886-BFA5-6B31DE73A972}" name="P CODE"/>
    <tableColumn id="3" xr3:uid="{C71333D6-A4E6-4780-AA88-71C27D473161}" name="Req #"/>
    <tableColumn id="4" xr3:uid="{12D30FFD-7988-43DF-BCD1-AD64FCDFF897}" name="Supervisor"/>
    <tableColumn id="5" xr3:uid="{D57230BC-0320-4DDD-A442-19502164684C}" name="Employee Name" dataDxfId="292"/>
    <tableColumn id="22" xr3:uid="{FFB4B337-1380-40CE-A00B-0375E2622ECF}" name="Column2"/>
    <tableColumn id="21" xr3:uid="{CF19405A-2668-4BCC-AC9B-5F00561696B4}" name="Column1"/>
    <tableColumn id="20" xr3:uid="{C224A856-38FB-4853-B15F-2C0F6F7B250D}" name="Social Security Number "/>
    <tableColumn id="6" xr3:uid="{734D9A6D-5721-4DAB-AD94-E634DFB51BE6}" name="Bold ID"/>
    <tableColumn id="7" xr3:uid="{60E728F4-D7E2-4DEA-9ED4-3E1D3B8D150D}" name="Phone #" dataDxfId="291"/>
    <tableColumn id="8" xr3:uid="{58BFAC1D-C1BF-4322-9402-9AB85E4D4569}" name="Recruiter" dataDxfId="290"/>
    <tableColumn id="9" xr3:uid="{9EA958BF-9BDA-42C6-B545-A820739299DD}" name="Title"/>
    <tableColumn id="10" xr3:uid="{7FE4588F-F517-4B50-B043-D09E9552652E}" name="Schedule"/>
    <tableColumn id="11" xr3:uid="{7D6D55D5-628E-40AD-A6B1-49579801B0C5}" name="C-Number"/>
    <tableColumn id="12" xr3:uid="{81B61E9C-9F2A-4431-9346-B6DEA2A39C91}" name="BG"/>
    <tableColumn id="13" xr3:uid="{CA84FDBA-2E09-43B8-A131-13DBF2A5017A}" name="I-9"/>
    <tableColumn id="14" xr3:uid="{4EE44DA5-5B6B-4200-9279-C15FE2772C90}" name="E-Verify"/>
    <tableColumn id="15" xr3:uid="{C048259C-E646-439A-A252-D52A8598374D}" name="Flex AA"/>
    <tableColumn id="16" xr3:uid="{7AAD7743-3366-4579-A99F-7C41D417BAAE}" name="Onboarding Tasks"/>
    <tableColumn id="17" xr3:uid="{0CC4E92C-58EB-423E-996C-9AAD374EE05B}" name="Offer Letter"/>
    <tableColumn id="18" xr3:uid="{0AA04AB0-3021-4BAA-82C4-A5B8EA21A458}" name="NOTES"/>
    <tableColumn id="19" xr3:uid="{A75924FB-332E-4941-AD82-B94AE265A949}" name="Column19"/>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BFF47B0-C6A0-4EBA-868E-9AE729D209E9}" name="Table7274757879" displayName="Table7274757879" ref="A1:V36" totalsRowShown="0" headerRowDxfId="288" headerRowBorderDxfId="286" tableBorderDxfId="287">
  <autoFilter ref="A1:V36" xr:uid="{81EBF1B1-DF78-44F8-A36E-23D8A21BF99C}">
    <filterColumn colId="12">
      <filters>
        <filter val="D Shift: Salt Lake City - N - 600pm-600a Rotating Sun,Mon,Thurs, Fri/Tues,Wed,Sat (15% Diff)"/>
      </filters>
    </filterColumn>
  </autoFilter>
  <tableColumns count="22">
    <tableColumn id="1" xr3:uid="{79F9FBD9-5DBF-4740-83C1-06633644D3B9}" name="Orientation "/>
    <tableColumn id="2" xr3:uid="{8A78261C-AB7A-451D-9DF8-4EAA63E2EE9B}" name="P CODE"/>
    <tableColumn id="3" xr3:uid="{D5CE6C57-809B-44FE-A531-4257CFA170B6}" name="Req #"/>
    <tableColumn id="4" xr3:uid="{39E12ABA-5B76-4615-8D87-F827BA4F2A0A}" name="Supervisor"/>
    <tableColumn id="5" xr3:uid="{A2D60AD8-E444-4B4C-B73B-80052F24AD6A}" name="Employee Name" dataDxfId="285"/>
    <tableColumn id="21" xr3:uid="{C095BBCE-A297-428C-B3FE-9E377F20D3B8}" name="Column2">
      <calculatedColumnFormula>_xlfn.TEXTBEFORE(TRIM(Table7274757879[[#This Row],[Employee Name]]), " ", 1)</calculatedColumnFormula>
    </tableColumn>
    <tableColumn id="22" xr3:uid="{318D1F82-290D-4501-863A-AA8045F467B5}" name="Column3">
      <calculatedColumnFormula>_xlfn.TEXTAFTER(TRIM(Table7274757879[[#This Row],[Employee Name]]), " ", -1)</calculatedColumnFormula>
    </tableColumn>
    <tableColumn id="19" xr3:uid="{DA2D1435-C8A3-4CA3-A794-D67BC295ABB4}" name="Social Security Number"/>
    <tableColumn id="6" xr3:uid="{40D84760-A147-4A80-AA76-40B292782883}" name="Bold ID"/>
    <tableColumn id="7" xr3:uid="{DBFD667F-72DA-4DB4-8DDD-FAED6CC4641C}" name="Phone #" dataDxfId="284"/>
    <tableColumn id="8" xr3:uid="{B9FC2F78-A0BC-4135-AA3A-A952E5EDC9B1}" name="Recruiter" dataDxfId="283"/>
    <tableColumn id="9" xr3:uid="{3A80FDBD-35EC-40B1-B4C9-6BDF1DEA25EA}" name="Title"/>
    <tableColumn id="10" xr3:uid="{C1C1D7E3-50E6-4E80-8690-BD98CC99D83F}" name="Schedule"/>
    <tableColumn id="11" xr3:uid="{AAC0EA12-3801-4405-89F9-84FBDE4BB4AF}" name="C-Number"/>
    <tableColumn id="20" xr3:uid="{CE4D349F-D32E-482B-A3E6-28F229E8C952}" name="Column1"/>
    <tableColumn id="12" xr3:uid="{360DF632-23A3-4F63-A542-8D91B91B6233}" name="BG"/>
    <tableColumn id="13" xr3:uid="{569CE875-BFDC-4182-8500-BA1D54E2FFBB}" name="I-9"/>
    <tableColumn id="14" xr3:uid="{7F61A91C-C597-46DB-95C3-EEF1ABD3F0B7}" name="E-Verify"/>
    <tableColumn id="15" xr3:uid="{744A7442-0072-4BC0-AAD0-881D03D31452}" name="Flex AA"/>
    <tableColumn id="16" xr3:uid="{9A8FBD8A-0AB3-4253-8E1C-B1EB3ED42401}" name="Onboarding Tasks"/>
    <tableColumn id="17" xr3:uid="{3FDC3E4B-D30B-43CB-9866-B8994FDD0384}" name="Offer Letter"/>
    <tableColumn id="18" xr3:uid="{A6EECBC8-9273-4B8E-8897-C21F46912593}" name="NOTES"/>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B2B058B8-7F5A-4786-9243-DBE9AAE6AE75}" name="Table72747578" displayName="Table72747578" ref="A1:T38" totalsRowShown="0" headerRowDxfId="281" headerRowBorderDxfId="279" tableBorderDxfId="280">
  <autoFilter ref="A1:T38" xr:uid="{81EBF1B1-DF78-44F8-A36E-23D8A21BF99C}">
    <filterColumn colId="10">
      <filters>
        <filter val="D Shift: Salt Lake City - N - 600pm-600a Rotating Sun,Mon,Thurs, Fri/Tues,Wed,Sat (15% Diff)"/>
      </filters>
    </filterColumn>
  </autoFilter>
  <sortState xmlns:xlrd2="http://schemas.microsoft.com/office/spreadsheetml/2017/richdata2" ref="A2:T38">
    <sortCondition ref="C1:C38"/>
  </sortState>
  <tableColumns count="20">
    <tableColumn id="1" xr3:uid="{7C733B30-8FE0-4AF6-A52B-4942158E6D3B}" name="Orientation "/>
    <tableColumn id="2" xr3:uid="{F17FDA1D-E6BB-4199-AE10-9A4022EAE3BD}" name="P CODE"/>
    <tableColumn id="3" xr3:uid="{14C00CFE-DC85-49DB-BC3E-AEF74EF1E1DB}" name="Req #"/>
    <tableColumn id="4" xr3:uid="{E5A66E38-DE13-4E5C-9505-2385467F2B3D}" name="Supervisor"/>
    <tableColumn id="5" xr3:uid="{F9479ED4-83D3-4008-A564-23A08CB0207E}" name="Employee Name" dataDxfId="278"/>
    <tableColumn id="20" xr3:uid="{C1173AE2-9366-435E-AB85-7E4C501BDD86}" name="Column1"/>
    <tableColumn id="6" xr3:uid="{39D0667D-4066-4916-99D5-8846E0ED0E0A}" name="Bold ID"/>
    <tableColumn id="7" xr3:uid="{0B0907DF-DF26-4CF5-9764-6502EE988E54}" name="Phone #" dataDxfId="277"/>
    <tableColumn id="8" xr3:uid="{26746A12-5E66-4589-A56F-5692BFBBB610}" name="Recruiter" dataDxfId="276"/>
    <tableColumn id="9" xr3:uid="{DFA7FC56-F780-4450-B4D7-1ECEAD8103D4}" name="Title"/>
    <tableColumn id="10" xr3:uid="{39D20958-1D4B-4057-8B19-E0B853550D58}" name="Schedule"/>
    <tableColumn id="11" xr3:uid="{DB3973AA-237B-43A6-A89C-273A26DC7DFF}" name="C-Number"/>
    <tableColumn id="12" xr3:uid="{83808843-F6DC-4861-A52D-F20DF549839F}" name="BG"/>
    <tableColumn id="13" xr3:uid="{D9A97128-10C9-4E84-B7FA-D1EBF36669C3}" name="I-9"/>
    <tableColumn id="14" xr3:uid="{1FBAA4B4-2FD2-4D2D-A571-D9C26C44C71B}" name="E-Verify"/>
    <tableColumn id="15" xr3:uid="{B16A8D8B-C7B8-4902-B4AF-DAD463806965}" name="Flex AA"/>
    <tableColumn id="16" xr3:uid="{9618C98A-1344-49DB-9BCD-2D56E3C1AEC0}" name="Onboarding Tasks"/>
    <tableColumn id="17" xr3:uid="{DA1DFFF4-F05A-4AF2-BAFB-E69D3583296F}" name="Offer Letter"/>
    <tableColumn id="18" xr3:uid="{335B0C93-9570-4B3D-9B16-FD547FDE6A29}" name="NOTES"/>
    <tableColumn id="19" xr3:uid="{B34887AC-EA40-4685-B199-7445C591A929}" name="Column1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74083FF-D6F5-49DB-B5EC-0A33D4D01A28}" name="Table727475" displayName="Table727475" ref="A1:T10" totalsRowShown="0" headerRowDxfId="275" headerRowBorderDxfId="273" tableBorderDxfId="274">
  <autoFilter ref="A1:T10" xr:uid="{81EBF1B1-DF78-44F8-A36E-23D8A21BF99C}"/>
  <tableColumns count="20">
    <tableColumn id="1" xr3:uid="{84768AAC-DD7E-4772-BE1D-1C2C842FDBB5}" name="Orientation "/>
    <tableColumn id="2" xr3:uid="{098360B3-C023-44EF-8BD6-95886EF04B58}" name="P CODE"/>
    <tableColumn id="3" xr3:uid="{7DEF754D-9DFE-40F4-B141-62AE29558E5F}" name="Req #"/>
    <tableColumn id="4" xr3:uid="{C5A198F0-5295-4A0F-8E3A-839C9493F7B8}" name="Supervisor"/>
    <tableColumn id="5" xr3:uid="{097847E0-E4DD-403B-B38D-9089C8B9D045}" name="Employee Name" dataDxfId="272"/>
    <tableColumn id="20" xr3:uid="{3FDCDB7E-B37D-4D50-8F46-9876A382937E}" name="SSN"/>
    <tableColumn id="6" xr3:uid="{BEA9CA47-1C7D-45E8-B624-6C1D0A0FAD3E}" name="Bold ID"/>
    <tableColumn id="7" xr3:uid="{8A960B08-7614-41B7-9FBF-9E2E8B7BA7D0}" name="Phone #" dataDxfId="271"/>
    <tableColumn id="8" xr3:uid="{C95FA871-5FD6-44DD-B59D-22A388ACF290}" name="Recruiter" dataDxfId="270"/>
    <tableColumn id="9" xr3:uid="{8A2BEE70-B24A-4042-8338-CD2FF2F0AE84}" name="Title"/>
    <tableColumn id="10" xr3:uid="{CD568299-BBE4-4251-9436-58DDE362E581}" name="Schedule"/>
    <tableColumn id="11" xr3:uid="{14AA5AFB-7158-4337-AC8D-840A028AB9CA}" name="C-Number"/>
    <tableColumn id="12" xr3:uid="{F45E4AC3-A625-4574-8EB5-FB8A891EE871}" name="BG"/>
    <tableColumn id="13" xr3:uid="{5E303182-1B36-44F3-80D4-C7CB944CBBDC}" name="I-9"/>
    <tableColumn id="14" xr3:uid="{FC215EE1-205D-44CB-8922-B67936B9692F}" name="E-Verify"/>
    <tableColumn id="15" xr3:uid="{95C2CAB9-FC55-4526-9E21-43360BB25394}" name="Flex AA"/>
    <tableColumn id="16" xr3:uid="{BE838818-155B-4509-B89D-291974B7EEE1}" name="Onboarding Tasks"/>
    <tableColumn id="17" xr3:uid="{452E4FE5-0F05-4597-AD05-A1FD7781ED46}" name="Offer Letter"/>
    <tableColumn id="18" xr3:uid="{F845BF59-2E57-499B-AA3D-230A3CE3E00F}" name="NOTES"/>
    <tableColumn id="19" xr3:uid="{608009C3-07C2-4D48-8FCF-050695336FBC}" name="Column19"/>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51F2A14-A555-4DCE-AFE1-EF121DFC28DF}" name="Table7274" displayName="Table7274" ref="A1:T5" totalsRowShown="0" headerRowDxfId="269" headerRowBorderDxfId="267" tableBorderDxfId="268">
  <autoFilter ref="A1:T5" xr:uid="{81EBF1B1-DF78-44F8-A36E-23D8A21BF99C}"/>
  <tableColumns count="20">
    <tableColumn id="1" xr3:uid="{A6729B28-6CA1-454A-B4A8-877B9B90AEED}" name="Orientation "/>
    <tableColumn id="2" xr3:uid="{B18A9226-12AE-47F8-B1A5-C591D16E64F9}" name="P CODE"/>
    <tableColumn id="3" xr3:uid="{E52437DD-0D56-4605-AB4E-211AA734904A}" name="Req #"/>
    <tableColumn id="4" xr3:uid="{462B821C-E65E-41B6-8330-53A4F5DA5E7C}" name="Supervisor"/>
    <tableColumn id="5" xr3:uid="{9F189FA9-602B-4A58-9489-2CB051E1F8A2}" name="Employee Name"/>
    <tableColumn id="20" xr3:uid="{6050ABF8-9811-42CC-BEB7-20ED2F9C0D27}" name="Column1"/>
    <tableColumn id="6" xr3:uid="{35973479-FCF9-4318-8954-A21DDE56426A}" name="Bold ID"/>
    <tableColumn id="7" xr3:uid="{011E0CC7-AA6F-4555-8413-DBB338160C60}" name="Phone #" dataDxfId="266"/>
    <tableColumn id="8" xr3:uid="{774C66F1-90A9-4F9A-8975-113C67758ED9}" name="Recruiter" dataDxfId="265"/>
    <tableColumn id="9" xr3:uid="{D5A803AD-0FB9-45A0-879B-C17EB5C61737}" name="Title"/>
    <tableColumn id="10" xr3:uid="{7F90D23F-494A-45F4-96D8-7743BBE2E1E8}" name="Schedule"/>
    <tableColumn id="11" xr3:uid="{6139BFEE-C65B-4D1F-99B3-787AFBFA26B1}" name="C-Number"/>
    <tableColumn id="12" xr3:uid="{16F4D081-8E7F-4799-B712-7623DC51A61B}" name="BG"/>
    <tableColumn id="13" xr3:uid="{07E06483-5D15-450D-871D-AB4BE3F26990}" name="I-9"/>
    <tableColumn id="14" xr3:uid="{C43B3B1E-5228-4789-B14C-E9C9A0A62C40}" name="E-Verify"/>
    <tableColumn id="15" xr3:uid="{AA8DA54F-288D-4AB2-AF53-FD97DC716AE6}" name="Flex AA"/>
    <tableColumn id="16" xr3:uid="{1535BAD3-AE53-4481-82D2-8B123B8262F9}" name="Onboarding Tasks"/>
    <tableColumn id="17" xr3:uid="{DEE1FA0C-B466-4385-9174-36FD9AF79AC7}" name="Offer Letter"/>
    <tableColumn id="18" xr3:uid="{6F71D390-D5C8-48DC-9AB0-263247AE8CD3}" name="NOTES"/>
    <tableColumn id="19" xr3:uid="{D49FEC59-A025-4DAE-8B3A-E7134F8C1C29}" name="Column19"/>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1EBF1B1-DF78-44F8-A36E-23D8A21BF99C}" name="Table72" displayName="Table72" ref="A1:T24" totalsRowShown="0" headerRowDxfId="258" headerRowBorderDxfId="256" tableBorderDxfId="257">
  <autoFilter ref="A1:T24" xr:uid="{81EBF1B1-DF78-44F8-A36E-23D8A21BF99C}">
    <filterColumn colId="10">
      <filters>
        <filter val="A Shift: Salt Lake City - Q - 600am-600pm Rotating Tues,Wed,Sat/Sun,Mon, Thurs,Fri"/>
      </filters>
    </filterColumn>
  </autoFilter>
  <tableColumns count="20">
    <tableColumn id="1" xr3:uid="{70A7C6BE-1D99-45C0-BDE8-F6480DB37AAA}" name="Column1"/>
    <tableColumn id="2" xr3:uid="{DD40A9E6-A6C4-4504-8A8D-FBA9E42316FF}" name="Column2"/>
    <tableColumn id="3" xr3:uid="{9CEEBB59-9ED3-497E-B942-ECCB53D7E859}" name="Column3"/>
    <tableColumn id="4" xr3:uid="{6441131A-2E9F-4C8E-A5CB-D1EA581686EA}" name="Column4"/>
    <tableColumn id="5" xr3:uid="{F1DE1C0E-F2FA-4D91-B608-9BB06555D0D0}" name="Column5"/>
    <tableColumn id="20" xr3:uid="{EA10E4E6-2F26-46A4-A411-59528F1F26F6}" name="Column52"/>
    <tableColumn id="6" xr3:uid="{9B40CCF0-292B-4E4E-8C89-3529C54BB3A2}" name="Column6"/>
    <tableColumn id="7" xr3:uid="{53B31CA1-DFD6-4737-842B-7776DC4A9FF3}" name="Column7"/>
    <tableColumn id="8" xr3:uid="{02AB5AC6-FBCB-4DFA-BC45-3BD0211B27EC}" name="Column8"/>
    <tableColumn id="9" xr3:uid="{C9894866-2735-466B-9B57-952B87B1F6D9}" name="Column9"/>
    <tableColumn id="10" xr3:uid="{FA57FF7A-D2FB-4694-A323-BE1570E7BBDE}" name="Column10"/>
    <tableColumn id="11" xr3:uid="{2B9813F4-D8BC-4E84-9C1B-DC857C4F07E1}" name="Column11"/>
    <tableColumn id="12" xr3:uid="{B76A6605-FFC0-456A-A337-DC967C13140B}" name="Column12"/>
    <tableColumn id="13" xr3:uid="{773631CB-845F-40E0-BCE1-4A7998F433DE}" name="Column13"/>
    <tableColumn id="14" xr3:uid="{1197EB4B-510F-4DAC-8A03-5801BF2A276E}" name="Column14"/>
    <tableColumn id="15" xr3:uid="{CA9947F8-8BFF-4096-AC89-E4DC710CB743}" name="Column15"/>
    <tableColumn id="16" xr3:uid="{14BFCC81-7D36-4CD4-9F05-6AEDDA494973}" name="Column16"/>
    <tableColumn id="17" xr3:uid="{7AE0AF54-DBDC-4249-98B3-57103B7D763A}" name="Column17"/>
    <tableColumn id="18" xr3:uid="{2E0400E8-D953-4241-B10E-A548AF6371F7}" name="Column18"/>
    <tableColumn id="19" xr3:uid="{1456D380-E3F5-4368-8C19-87102F960EDF}" name="Column19"/>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29DC758-51E7-46F6-897F-0AF9D0DA197B}" name="Table64" displayName="Table64" ref="A1:U11" totalsRowShown="0" headerRowDxfId="251" dataDxfId="250" headerRowBorderDxfId="248" tableBorderDxfId="249">
  <autoFilter ref="A1:U11" xr:uid="{729DC758-51E7-46F6-897F-0AF9D0DA197B}"/>
  <sortState xmlns:xlrd2="http://schemas.microsoft.com/office/spreadsheetml/2017/richdata2" ref="A2:U11">
    <sortCondition ref="D1:D11"/>
  </sortState>
  <tableColumns count="21">
    <tableColumn id="1" xr3:uid="{14301317-8E6A-4622-8552-814EB2F9FF77}" name="Orientation "/>
    <tableColumn id="2" xr3:uid="{4DAEFD15-75A2-46E4-9616-F43060D5E6DA}" name="P CODE"/>
    <tableColumn id="3" xr3:uid="{7B071B16-0B9A-44A0-AE6A-B1D18BCA7F67}" name="Req #"/>
    <tableColumn id="4" xr3:uid="{EAFB368B-B342-484D-B324-078F168DB7D3}" name="Supervisor"/>
    <tableColumn id="5" xr3:uid="{157D5CD9-2EB3-44A4-816E-70334585FD34}" name="Employee Name" dataDxfId="247"/>
    <tableColumn id="19" xr3:uid="{A6DFB979-B224-497D-8EE3-ED74B1700E2C}" name="Column1" dataDxfId="246">
      <calculatedColumnFormula>_xlfn.TEXTBEFORE(TRIM(Table64[[#This Row],[Employee Name]]), " ", 1)</calculatedColumnFormula>
    </tableColumn>
    <tableColumn id="21" xr3:uid="{7C242559-3EEF-4CCE-B64D-7E1392E2857C}" name="Column12" dataDxfId="245">
      <calculatedColumnFormula>_xlfn.TEXTAFTER(TRIM(Table64[[#This Row],[Employee Name]]), " ", -1)</calculatedColumnFormula>
    </tableColumn>
    <tableColumn id="20" xr3:uid="{9779F14D-644E-40D4-9FD1-E14DE83E2143}" name="Column2" dataDxfId="244"/>
    <tableColumn id="6" xr3:uid="{B38750BF-8BAB-47AA-9744-E0F1A6091F76}" name="Bold ID" dataDxfId="243"/>
    <tableColumn id="7" xr3:uid="{2554E9A2-59B8-4AF0-8A4E-D2671228EB30}" name="Phone #" dataDxfId="242"/>
    <tableColumn id="8" xr3:uid="{3A235DE9-61A2-4086-ABAB-D7BCDF3B353B}" name="Recruiter" dataDxfId="241"/>
    <tableColumn id="9" xr3:uid="{B34ACEAC-B31F-4210-82F5-0891653D7B9B}" name="Title"/>
    <tableColumn id="10" xr3:uid="{DB85EF27-6FF7-457B-B03A-58DF9760549E}" name="Schedule"/>
    <tableColumn id="11" xr3:uid="{22F36C37-E3F6-4A22-AAB3-B2013419963B}" name="C-Number"/>
    <tableColumn id="12" xr3:uid="{BC786D28-9E4B-49AF-BCF6-CA82C4FB53A7}" name="BG" dataDxfId="240"/>
    <tableColumn id="13" xr3:uid="{37C1B5EE-FBF1-41C3-AFD2-08E9B6535C6D}" name="I-9" dataDxfId="239"/>
    <tableColumn id="14" xr3:uid="{FD2CD000-C68D-41FC-8903-FDD97293B33D}" name="E-Verify" dataDxfId="238"/>
    <tableColumn id="15" xr3:uid="{B24A362C-54B2-4107-85B1-8029AB1E693D}" name="Flex AA" dataDxfId="237"/>
    <tableColumn id="16" xr3:uid="{FCAD283A-E277-4177-BF2F-AFCDA6A6CCD8}" name="Onboarding Tasks" dataDxfId="236"/>
    <tableColumn id="17" xr3:uid="{6A033172-3F9B-49B8-A411-1F0B8D942873}" name="Offer Letter" dataDxfId="235"/>
    <tableColumn id="18" xr3:uid="{A39513F0-7F4C-4DFC-BDE8-A98C12DB7173}" name="NOTES" dataDxfId="234"/>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9227565-7AB1-4C6E-AA96-58DB58AFF994}" name="Table4451525860" displayName="Table4451525860" ref="A1:S15" totalsRowShown="0" headerRowDxfId="231" dataDxfId="230" headerRowBorderDxfId="228" tableBorderDxfId="229" totalsRowBorderDxfId="227">
  <autoFilter ref="A1:S15" xr:uid="{F500358A-1A81-4574-961D-69926F288333}"/>
  <sortState xmlns:xlrd2="http://schemas.microsoft.com/office/spreadsheetml/2017/richdata2" ref="A2:S15">
    <sortCondition ref="K1:K15"/>
  </sortState>
  <tableColumns count="19">
    <tableColumn id="1" xr3:uid="{6D6CAECB-2E9E-4BF7-9CD4-947AF821F29C}" name="Orientation " dataDxfId="226"/>
    <tableColumn id="2" xr3:uid="{63469BE0-F436-4C6E-8124-3D5242BA8CAC}" name="P CODE" dataDxfId="225"/>
    <tableColumn id="3" xr3:uid="{40A8AFE6-EC4C-4FB8-B1E9-40E33C43DB48}" name="Req #" dataDxfId="224"/>
    <tableColumn id="4" xr3:uid="{A3870C5B-B73E-46F8-8754-AEF347F9042C}" name="Supervisor" dataDxfId="223"/>
    <tableColumn id="5" xr3:uid="{EEEF816E-790E-4EC7-A881-15D0ADF0C1DF}" name="Employee Name" dataDxfId="222"/>
    <tableColumn id="19" xr3:uid="{B7836DE3-22F2-4192-B78A-EB85EDA05BEC}" name="Column1"/>
    <tableColumn id="6" xr3:uid="{D5C0E25F-279A-4B23-8F81-C4F0653E1C9C}" name="Bold ID" dataDxfId="221"/>
    <tableColumn id="7" xr3:uid="{7C689A77-5404-4E42-9C1B-8A9D78487C66}" name="Phone #" dataDxfId="220"/>
    <tableColumn id="8" xr3:uid="{FF0BA647-F0C8-4A34-A655-AD9A657C7E08}" name="Recruiter" dataDxfId="219"/>
    <tableColumn id="9" xr3:uid="{E8E38918-6B9C-4712-B89F-1E7991B9813A}" name="Title" dataDxfId="218"/>
    <tableColumn id="10" xr3:uid="{47E4271A-7252-42A7-805C-783FEB3C6CE5}" name="Schedule" dataDxfId="217"/>
    <tableColumn id="11" xr3:uid="{C280F17A-6603-4499-BDEA-17296D0ACDA8}" name="C-Number" dataDxfId="216"/>
    <tableColumn id="12" xr3:uid="{D5C464D9-34F3-41B0-93CF-BB5A36606425}" name="BG" dataDxfId="215"/>
    <tableColumn id="13" xr3:uid="{246C90D9-7BCB-43CE-B9B7-36D361A7D43A}" name="I-9" dataDxfId="214"/>
    <tableColumn id="14" xr3:uid="{52C3EB05-2333-444B-866A-68E63BA3B09E}" name="E-Verify" dataDxfId="213"/>
    <tableColumn id="15" xr3:uid="{B26757CA-1B8C-4D7E-8F4A-5B2004265735}" name="Flex AA" dataDxfId="212"/>
    <tableColumn id="16" xr3:uid="{3145FF90-10C7-4E35-B530-5BDA4B6BD1AE}" name="Onboarding Tasks" dataDxfId="211"/>
    <tableColumn id="17" xr3:uid="{C4F97F76-8323-4C42-8049-5AAB6D8B1286}" name="Offer Letter" dataDxfId="210"/>
    <tableColumn id="18" xr3:uid="{E424744B-C13B-4A77-B556-A9980236DB49}" name="NOTES" dataDxfId="209"/>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282235A-BD8E-4BAE-92AA-A05DD1ED6189}" name="Table44515258" displayName="Table44515258" ref="A1:S13" totalsRowShown="0" headerRowDxfId="206" headerRowBorderDxfId="204" tableBorderDxfId="205" totalsRowBorderDxfId="203">
  <autoFilter ref="A1:S13" xr:uid="{F500358A-1A81-4574-961D-69926F288333}"/>
  <sortState xmlns:xlrd2="http://schemas.microsoft.com/office/spreadsheetml/2017/richdata2" ref="A2:S13">
    <sortCondition ref="K1:K13"/>
  </sortState>
  <tableColumns count="19">
    <tableColumn id="1" xr3:uid="{20274943-EA9E-41A3-B6B3-FEE53CA85937}" name="Orientation " dataDxfId="202"/>
    <tableColumn id="2" xr3:uid="{A4C44A1E-3145-4399-89F0-09C264A5C064}" name="P CODE"/>
    <tableColumn id="3" xr3:uid="{D387EC97-0089-4038-8F66-844C2B7574D4}" name="Req #"/>
    <tableColumn id="4" xr3:uid="{2D660F0F-F80F-454D-B206-8900AB72E309}" name="Supervisor"/>
    <tableColumn id="5" xr3:uid="{9EAF289A-49BA-4456-8BDB-C3D5D7033C17}" name="Employee Name"/>
    <tableColumn id="19" xr3:uid="{3A47A911-18B5-4184-99D2-91C3434A1241}" name="Column1"/>
    <tableColumn id="6" xr3:uid="{7CA48DDF-D260-4D7B-BDEF-F8E011ADF9E6}" name="Bold ID"/>
    <tableColumn id="7" xr3:uid="{73F139E1-2606-453D-9726-6C687D43A371}" name="Phone #" dataDxfId="201"/>
    <tableColumn id="8" xr3:uid="{D72C99FC-A9AA-4418-BEC9-CD3C24807051}" name="Recruiter" dataDxfId="200"/>
    <tableColumn id="9" xr3:uid="{F3B76426-C3AA-4DB4-BCE5-B33B0535EAFE}" name="Title"/>
    <tableColumn id="10" xr3:uid="{AF3C9060-31EE-41C8-9D68-4B941310D3B8}" name="Schedule"/>
    <tableColumn id="11" xr3:uid="{F0AE31BF-8B01-46B2-9916-3B6E3CD119B5}" name="C-Number" dataDxfId="199"/>
    <tableColumn id="12" xr3:uid="{0CE10A45-831F-4CE3-B18C-22FAAB0B467A}" name="BG"/>
    <tableColumn id="13" xr3:uid="{02D4B71C-C59C-4BFF-96A1-AF17780CE64A}" name="I-9"/>
    <tableColumn id="14" xr3:uid="{3343E7ED-3394-4C28-A083-71D3EA133DA4}" name="E-Verify"/>
    <tableColumn id="15" xr3:uid="{DBF30C01-5C5C-41A1-A4DF-199D9C0B8DA0}" name="Flex AA"/>
    <tableColumn id="16" xr3:uid="{6A90A47E-8C5E-482E-8E04-7081CCBC3FE9}" name="Onboarding Tasks"/>
    <tableColumn id="17" xr3:uid="{762AC3A1-4939-41F4-90D7-1142149A3735}" name="Offer Letter"/>
    <tableColumn id="18" xr3:uid="{86D1098B-636F-440A-85F2-93842D1962E2}" name="NOTES"/>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4739E061-7CB2-44C9-A473-A2D6531F1011}" name="Table445152545556" displayName="Table445152545556" ref="A1:R17" totalsRowShown="0">
  <autoFilter ref="A1:R17" xr:uid="{F500358A-1A81-4574-961D-69926F288333}"/>
  <sortState xmlns:xlrd2="http://schemas.microsoft.com/office/spreadsheetml/2017/richdata2" ref="A2:R17">
    <sortCondition sortBy="fontColor" ref="D1" dxfId="196"/>
  </sortState>
  <tableColumns count="18">
    <tableColumn id="1" xr3:uid="{15B32D1F-8EAD-4F53-9C2E-C0DE0B9B693C}" name="Orientation " dataDxfId="195"/>
    <tableColumn id="2" xr3:uid="{7AFAC891-1EF6-48D0-84A3-F3816D6E8144}" name="P CODE" dataDxfId="194"/>
    <tableColumn id="3" xr3:uid="{4799B03D-6ECD-4070-9DFE-457E2F8BBD38}" name="Req #" dataDxfId="193"/>
    <tableColumn id="4" xr3:uid="{503C3F96-4026-4D8C-8F3D-922C62B0FF33}" name="Supervisor" dataDxfId="192"/>
    <tableColumn id="5" xr3:uid="{BDA0712A-A82A-451D-A288-8259761FBEC7}" name="Employee Name" dataDxfId="191"/>
    <tableColumn id="6" xr3:uid="{8789D09F-6313-4EF3-B72D-226EB6683B5F}" name="Bold ID" dataDxfId="190"/>
    <tableColumn id="7" xr3:uid="{57C72119-CA4E-4C17-9B84-9231392CE44C}" name="Phone #" dataDxfId="189"/>
    <tableColumn id="8" xr3:uid="{4590B0CF-E3FF-4B05-AEB6-020C4DC19ECF}" name="Recruiter" dataDxfId="188"/>
    <tableColumn id="9" xr3:uid="{2057427D-9D6B-46FF-AB18-9ECF62B11551}" name="Title" dataDxfId="187"/>
    <tableColumn id="10" xr3:uid="{673FC8A0-971E-4DAF-9957-522432C60CF6}" name="Schedule" dataDxfId="186"/>
    <tableColumn id="11" xr3:uid="{23710FA1-AC86-4F8D-AACF-75FFB2D27FF3}" name="C-Number" dataDxfId="185"/>
    <tableColumn id="12" xr3:uid="{B719C21A-02D5-4268-93F6-FD29785ACD4A}" name="BG" dataDxfId="184"/>
    <tableColumn id="13" xr3:uid="{19476D3B-6C51-4BA8-A157-EACF3DD6C1B7}" name="I-9" dataDxfId="183"/>
    <tableColumn id="14" xr3:uid="{4173C633-929E-4C17-9450-968B2E0992BD}" name="E-Verify" dataDxfId="182"/>
    <tableColumn id="15" xr3:uid="{8D5873D0-EE4F-414C-8E24-A6582AA77983}" name="Flex AA" dataDxfId="181"/>
    <tableColumn id="16" xr3:uid="{EEB7171B-EE36-4264-8170-2D84A2E6C137}" name="Onboarding Tasks" dataDxfId="180"/>
    <tableColumn id="17" xr3:uid="{0DFC8A54-8AC4-464C-9A73-2C1A5405EF4B}" name="Offer Letter" dataDxfId="179"/>
    <tableColumn id="18" xr3:uid="{320048A3-7860-4ED9-AF24-480B3C6ACB03}" name="NOTE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98A995A-D634-4990-BC3D-3BB8FF37B10C}" name="Table4451525455" displayName="Table4451525455" ref="A1:R32" totalsRowShown="0" headerRowDxfId="176" dataDxfId="175">
  <autoFilter ref="A1:R32" xr:uid="{F500358A-1A81-4574-961D-69926F288333}"/>
  <sortState xmlns:xlrd2="http://schemas.microsoft.com/office/spreadsheetml/2017/richdata2" ref="A2:R32">
    <sortCondition ref="E1:E32"/>
  </sortState>
  <tableColumns count="18">
    <tableColumn id="1" xr3:uid="{8A3524D4-030D-4DFD-BD5E-C891F355C1E4}" name="Orientation " dataDxfId="174"/>
    <tableColumn id="2" xr3:uid="{4A447A0E-7841-4028-A9B0-B452FB82282A}" name="P CODE" dataDxfId="173"/>
    <tableColumn id="3" xr3:uid="{80594202-B563-4CA9-A133-770FD8409BF2}" name="Req #" dataDxfId="172"/>
    <tableColumn id="4" xr3:uid="{9B162E0A-43F4-44CF-9263-D3F36C201B84}" name="Supervisor" dataDxfId="171"/>
    <tableColumn id="5" xr3:uid="{1BBDB308-AD08-4840-8F1A-5A57F2D1DC12}" name="Employee Name" dataDxfId="170"/>
    <tableColumn id="6" xr3:uid="{83AF033F-AFE5-46D0-93BA-AD7E0C9CABF2}" name="Bold ID" dataDxfId="169"/>
    <tableColumn id="7" xr3:uid="{E6EF7374-3A70-4A8D-8729-AB3ED8E84D20}" name="Phone #" dataDxfId="168"/>
    <tableColumn id="8" xr3:uid="{FDE75A72-EEA9-42D2-8FD0-12EDECDA35F4}" name="Recruiter" dataDxfId="167"/>
    <tableColumn id="9" xr3:uid="{249E902C-8391-4D6C-9FFE-6D0369B10306}" name="Title" dataDxfId="166"/>
    <tableColumn id="10" xr3:uid="{EA67F705-0C7A-45B9-A3C8-8F1FE331B0FD}" name="Schedule" dataDxfId="165"/>
    <tableColumn id="11" xr3:uid="{474140C6-2F04-4816-9BF7-FF673B559DC2}" name="C-Number" dataDxfId="164"/>
    <tableColumn id="12" xr3:uid="{D8D51094-5F98-4D90-97D7-AF5BA3DC77D2}" name="BG" dataDxfId="163"/>
    <tableColumn id="13" xr3:uid="{C48B91F6-28B4-4288-9851-A61011CDA37B}" name="I-9" dataDxfId="162"/>
    <tableColumn id="14" xr3:uid="{06F57C8C-FD35-4522-A98C-B57F434E9FD6}" name="E-Verify" dataDxfId="161"/>
    <tableColumn id="15" xr3:uid="{AE9D1CE8-9953-4A63-ADE5-97F35AEAD277}" name="Flex AA" dataDxfId="160"/>
    <tableColumn id="16" xr3:uid="{A478C87A-F1C1-4200-B1E9-6AED8DAA0CAA}" name="Onboarding Tasks" dataDxfId="159"/>
    <tableColumn id="17" xr3:uid="{99A9698F-F8CF-4100-951A-8B6D2D68D14D}" name="Offer Letter" dataDxfId="158"/>
    <tableColumn id="18" xr3:uid="{F0F05D66-1853-4DA1-975E-1EA5C964CA42}" name="NOTES" dataDxfId="157"/>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84FBAE9-115F-4CCA-B288-A8234241C36D}" name="Table44515254" displayName="Table44515254" ref="A1:R24" totalsRowShown="0">
  <autoFilter ref="A1:R24" xr:uid="{F500358A-1A81-4574-961D-69926F288333}"/>
  <sortState xmlns:xlrd2="http://schemas.microsoft.com/office/spreadsheetml/2017/richdata2" ref="A2:R24">
    <sortCondition ref="J1:J24"/>
  </sortState>
  <tableColumns count="18">
    <tableColumn id="1" xr3:uid="{58D67449-A558-4D28-BE36-877E1A61771F}" name="Orientation "/>
    <tableColumn id="2" xr3:uid="{1CE8A993-7EBB-45F7-9EDD-3AFD102130FB}" name="P CODE"/>
    <tableColumn id="3" xr3:uid="{0D404C65-3312-48AD-911C-1290BE8E7E93}" name="Req #"/>
    <tableColumn id="4" xr3:uid="{72FA22C4-3A55-4D34-87A8-6DF9F166BAE4}" name="Supervisor"/>
    <tableColumn id="5" xr3:uid="{673818D6-DBA8-40AD-9BEC-C1479E86B8C5}" name="Employee Name"/>
    <tableColumn id="6" xr3:uid="{27452E18-DA10-45DA-A4BB-18D99AF1DD9C}" name="Bold ID"/>
    <tableColumn id="7" xr3:uid="{C5C68E0C-F10A-4D14-B410-6C5271A606F0}" name="Phone #" dataDxfId="154"/>
    <tableColumn id="8" xr3:uid="{FA990DCC-5DAB-4B61-9709-555F638F8A97}" name="Recruiter"/>
    <tableColumn id="9" xr3:uid="{0CDE2403-20E0-498D-9925-515313D99E56}" name="Title"/>
    <tableColumn id="10" xr3:uid="{D1FA208B-C2C9-410F-8A7B-5B04222DF096}" name="Schedule"/>
    <tableColumn id="11" xr3:uid="{AC3CEF8E-FC1F-4AC5-AD7D-39E11238855D}" name="C-Number"/>
    <tableColumn id="12" xr3:uid="{E2A496F1-7CF1-42F4-9999-70AFC341A1B7}" name="BG"/>
    <tableColumn id="13" xr3:uid="{98111604-A99B-4E0C-816E-D60EDAE23401}" name="I-9"/>
    <tableColumn id="14" xr3:uid="{363A1B7F-1AD4-4BF6-B594-26489BFA8BDD}" name="E-Verify"/>
    <tableColumn id="15" xr3:uid="{6B199803-9BBF-4588-9C36-29088FFA2FD9}" name="Flex AA"/>
    <tableColumn id="16" xr3:uid="{99C00E03-00E6-4E12-9444-7E06A29DE1DC}" name="Onboarding Tasks"/>
    <tableColumn id="17" xr3:uid="{C16FBC90-F146-491E-B6B9-2E98F9B05909}" name="Offer Letter"/>
    <tableColumn id="18" xr3:uid="{337500C3-D118-4190-93BF-9EF6055F78BF}" name="NOTES"/>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9BB4A7C-0816-4404-8240-DCBA0F91D932}" name="Table445152" displayName="Table445152" ref="A1:R5" totalsRowShown="0" headerRowDxfId="151" headerRowBorderDxfId="149" tableBorderDxfId="150" totalsRowBorderDxfId="148">
  <autoFilter ref="A1:R5" xr:uid="{F500358A-1A81-4574-961D-69926F288333}"/>
  <tableColumns count="18">
    <tableColumn id="1" xr3:uid="{74E5D7DA-D388-4B65-96A5-FDD496811603}" name="Orientation " dataDxfId="147"/>
    <tableColumn id="2" xr3:uid="{3FEF0DF9-88F1-4927-960B-03C922267EFE}" name="P CODE"/>
    <tableColumn id="3" xr3:uid="{58852DBE-7F1F-4F8F-A009-238F3374C734}" name="Req #"/>
    <tableColumn id="4" xr3:uid="{977B18D0-D72C-4F3D-B836-ACE262A1C225}" name="Supervisor"/>
    <tableColumn id="5" xr3:uid="{0E7936A2-26D0-4EFF-8C8C-547AAE0B009F}" name="Employee Name"/>
    <tableColumn id="6" xr3:uid="{8C0357E7-5D0E-4238-93E2-DD1EE40B1822}" name="Bold ID"/>
    <tableColumn id="7" xr3:uid="{905EC50B-1C41-4C68-9EDC-7B7A61DD316C}" name="Phone #"/>
    <tableColumn id="8" xr3:uid="{DD3C0064-8C9C-474E-B308-FBA6FCDCE9E3}" name="Recruiter"/>
    <tableColumn id="9" xr3:uid="{0F576221-FC15-4687-9399-3F6B8EA06F87}" name="Title"/>
    <tableColumn id="10" xr3:uid="{7BA455ED-1948-47BD-A1D1-4193CF1E33FB}" name="Schedule"/>
    <tableColumn id="11" xr3:uid="{4FDAC15D-AEC5-4C62-9866-05EEE36E7A6D}" name="C-Number"/>
    <tableColumn id="12" xr3:uid="{63359094-2D3F-4D68-91BD-A1DEC001C6FA}" name="BG"/>
    <tableColumn id="13" xr3:uid="{BAD1CCE0-46C6-41E4-A699-D810ABAB1067}" name="I-9"/>
    <tableColumn id="14" xr3:uid="{6C5248E1-7E20-4353-A39A-871A287D8BF0}" name="E-Verify"/>
    <tableColumn id="15" xr3:uid="{7D01B8A4-DD06-4934-AA55-13CDD9C455CD}" name="Flex AA"/>
    <tableColumn id="16" xr3:uid="{9A416695-541D-43E3-8CD7-5F13E1FB8DCF}" name="Onboarding Tasks"/>
    <tableColumn id="17" xr3:uid="{CCE23F8B-9198-4952-BC34-977A6DD92C4E}" name="Offer Letter"/>
    <tableColumn id="18" xr3:uid="{58751374-083F-4DD0-B872-C4F3FB267150}" name="NOTES"/>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A5C96C-A4F4-440B-8FD2-B9EAB5A6DB02}" name="Table18" displayName="Table18" ref="A1:D2" totalsRowShown="0">
  <autoFilter ref="A1:D2" xr:uid="{D0A5C96C-A4F4-440B-8FD2-B9EAB5A6DB02}"/>
  <tableColumns count="4">
    <tableColumn id="1" xr3:uid="{C10F0226-C6FC-4B41-B17C-396041A30B23}" name="Mini Orientation Date and Time"/>
    <tableColumn id="2" xr3:uid="{E39ABA6F-47B0-4C80-828D-413C0DBDCDFA}" name="Max Capacity"/>
    <tableColumn id="3" xr3:uid="{0B0C6D3E-1747-4F2B-A27B-8D73775E44D3}" name="Assigned Candidates">
      <calculatedColumnFormula>COUNTIF(PrepList!O:O, A2)</calculatedColumnFormula>
    </tableColumn>
    <tableColumn id="4" xr3:uid="{B7E08572-E9AA-4CFB-A7CC-459096F87784}" name="Available Sessions">
      <calculatedColumnFormula>IF(C2&lt;B2, A2, "")</calculatedColumnFormula>
    </tableColumn>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B559601-66A7-43E4-810B-4F32AAE1CE00}" name="Table4451" displayName="Table4451" ref="A1:U12" totalsRowShown="0" headerRowDxfId="144" headerRowBorderDxfId="142" tableBorderDxfId="143" totalsRowBorderDxfId="141">
  <autoFilter ref="A1:U12" xr:uid="{F500358A-1A81-4574-961D-69926F288333}"/>
  <tableColumns count="21">
    <tableColumn id="1" xr3:uid="{8EB30F71-8C34-49B4-BB9A-4BF1A4865D6A}" name="Orientation " dataDxfId="140"/>
    <tableColumn id="2" xr3:uid="{F4BB7983-ADF7-48E6-AFD5-F9D51777764A}" name="P CODE"/>
    <tableColumn id="3" xr3:uid="{42BB6E37-2418-4243-B494-2B034F235803}" name="Req #"/>
    <tableColumn id="4" xr3:uid="{E9530977-7B62-4FD8-94F4-3ADFE549E377}" name="Supervisor"/>
    <tableColumn id="5" xr3:uid="{5CBE2241-2592-4419-9DD3-31D91B573FA5}" name="Employee Name"/>
    <tableColumn id="20" xr3:uid="{6D5ADAC6-1E0F-41C8-A265-03357C55141A}" name="First">
      <calculatedColumnFormula>_xlfn.TEXTBEFORE(Table4451[[#This Row],[Employee Name]], " ", 1)</calculatedColumnFormula>
    </tableColumn>
    <tableColumn id="19" xr3:uid="{9D1F4C45-7AF7-4265-BE45-EC2DFB87127C}" name="Last">
      <calculatedColumnFormula>_xlfn.TEXTAFTER(Table4451[[#This Row],[Employee Name]], " ", -1)</calculatedColumnFormula>
    </tableColumn>
    <tableColumn id="21" xr3:uid="{E3AC4682-D728-43E1-99F7-327FA76FF83B}" name="Column1"/>
    <tableColumn id="6" xr3:uid="{EB81ECAB-06B3-4C8B-944B-74397304F8AF}" name="Bold ID"/>
    <tableColumn id="7" xr3:uid="{C3E4504D-0648-4D68-B47A-9F984F8890B0}" name="Phone #"/>
    <tableColumn id="8" xr3:uid="{0464064F-D93B-45C4-AB04-EA9F77C5FF9C}" name="Recruiter"/>
    <tableColumn id="9" xr3:uid="{EBC150BB-7561-4570-B5DD-32C1C54493AA}" name="Title"/>
    <tableColumn id="10" xr3:uid="{9C1FB85F-9536-452E-AB83-0E8E83BBB955}" name="Schedule"/>
    <tableColumn id="11" xr3:uid="{729D4F72-10B1-447B-B275-CAC58CB1D5E8}" name="C-Number"/>
    <tableColumn id="12" xr3:uid="{6EE95E7E-39B9-4E0D-B538-CB734F7A571B}" name="BG"/>
    <tableColumn id="13" xr3:uid="{52A856A3-6DDF-4DE8-880C-51A8C6200AC5}" name="I-9"/>
    <tableColumn id="14" xr3:uid="{8EB12320-D19B-40E2-8D4F-86376FC921D1}" name="E-Verify"/>
    <tableColumn id="15" xr3:uid="{AE9AEBB0-F717-43BA-BDD2-0BA42228A085}" name="Flex AA"/>
    <tableColumn id="16" xr3:uid="{079DBA5C-A9D5-4D6B-83B9-476CE67ECC9D}" name="Onboarding Tasks"/>
    <tableColumn id="17" xr3:uid="{323B4D0D-1F6B-4CCC-A21C-3EE43E2ACD85}" name="Offer Letter"/>
    <tableColumn id="18" xr3:uid="{38CEBB01-3E70-47D4-A808-47914ED94A9D}" name="NOTE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500358A-1A81-4574-961D-69926F288333}" name="Table44" displayName="Table44" ref="A1:U8" totalsRowShown="0" headerRowDxfId="137" headerRowBorderDxfId="135" tableBorderDxfId="136" totalsRowBorderDxfId="134">
  <autoFilter ref="A1:U8" xr:uid="{F500358A-1A81-4574-961D-69926F288333}"/>
  <tableColumns count="21">
    <tableColumn id="1" xr3:uid="{ABE3CE2B-1105-437C-A6E3-9F0BB5FDA74C}" name="Orientation " dataDxfId="133"/>
    <tableColumn id="2" xr3:uid="{7973BC90-3EFE-45C4-815A-56C8A91562D0}" name="P CODE"/>
    <tableColumn id="3" xr3:uid="{AA215DBD-5AE8-4867-B8A3-FB066F9EDEC6}" name="Req #"/>
    <tableColumn id="4" xr3:uid="{D61B41CE-4D1F-4DDA-A217-65869159B871}" name="Supervisor"/>
    <tableColumn id="5" xr3:uid="{090B7BA5-A425-4841-AE4B-0E138D9255FF}" name="Employee Name"/>
    <tableColumn id="21" xr3:uid="{B347C292-92CE-452A-B0F3-BCAF3D0E28B7}" name="First">
      <calculatedColumnFormula>_xlfn.TEXTBEFORE(Table44[[#This Row],[Employee Name]], " ", 1)</calculatedColumnFormula>
    </tableColumn>
    <tableColumn id="20" xr3:uid="{CC34B418-5035-4578-BAB9-FF60C424BE97}" name="Last">
      <calculatedColumnFormula>_xlfn.TEXTAFTER(Table44[[#This Row],[Employee Name]], " ", -1)</calculatedColumnFormula>
    </tableColumn>
    <tableColumn id="19" xr3:uid="{70D4ED7A-4E56-4D11-B4D5-CC0E94F967DD}" name="Column1"/>
    <tableColumn id="6" xr3:uid="{355C224A-09F0-4EF2-B468-C1F3BF67EFDF}" name="Bold ID"/>
    <tableColumn id="7" xr3:uid="{5058F2CA-0F33-4994-B215-297A61FFBD1A}" name="Phone #"/>
    <tableColumn id="8" xr3:uid="{532A7FDE-B1C5-43E1-B28E-1F957932779B}" name="Recruiter"/>
    <tableColumn id="9" xr3:uid="{777207C9-A0D6-4819-9172-12EE19354D72}" name="Title"/>
    <tableColumn id="10" xr3:uid="{F3F53B07-B22B-43A5-BDCA-81ADD4CFE919}" name="Schedule"/>
    <tableColumn id="11" xr3:uid="{9E5201A4-E7FD-4E3E-AEF5-C2CD315CFD70}" name="C-Number"/>
    <tableColumn id="12" xr3:uid="{749A8EA7-1F1B-4588-8093-28A78831BD11}" name="BG"/>
    <tableColumn id="13" xr3:uid="{B03729EF-1E5A-47C7-BE90-36B55C5BE870}" name="I-9"/>
    <tableColumn id="14" xr3:uid="{90061EAF-001A-4A6A-A370-10F72C77D1A8}" name="E-Verify"/>
    <tableColumn id="15" xr3:uid="{47EC158D-5C74-464A-8EDE-DEB7BA4CCECB}" name="Flex AA"/>
    <tableColumn id="16" xr3:uid="{C216E82B-C53A-4468-9E29-D546C950D3CD}" name="Onboarding Tasks"/>
    <tableColumn id="17" xr3:uid="{401E5D68-5DAA-4DE9-ADA0-ABE79177DCCE}" name="Offer Letter"/>
    <tableColumn id="18" xr3:uid="{E89F2D6D-4E11-4693-A561-A09E3CD4AA2C}" name="NOTES"/>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AC46BA9-1358-4C7D-AFC3-D51C9A7A2820}" name="Table41" displayName="Table41" ref="A1:U27" totalsRowShown="0" headerRowDxfId="130" dataDxfId="129" headerRowBorderDxfId="127" tableBorderDxfId="128">
  <autoFilter ref="A1:U27" xr:uid="{EAC46BA9-1358-4C7D-AFC3-D51C9A7A2820}"/>
  <sortState xmlns:xlrd2="http://schemas.microsoft.com/office/spreadsheetml/2017/richdata2" ref="A2:U27">
    <sortCondition ref="E1:E27"/>
  </sortState>
  <tableColumns count="21">
    <tableColumn id="1" xr3:uid="{C4869073-E15A-48F3-87FB-25C0F28FD194}" name="Orientation " dataDxfId="126"/>
    <tableColumn id="2" xr3:uid="{5F28BA33-38B9-42E4-94F1-B1C3209D0736}" name="P CODE" dataDxfId="125"/>
    <tableColumn id="3" xr3:uid="{D74B17D4-0455-47D0-8016-6D819BEDA044}" name="Req #" dataDxfId="124"/>
    <tableColumn id="4" xr3:uid="{642180CB-E43A-49B8-B480-6373BB27A494}" name="Supervisor" dataDxfId="123"/>
    <tableColumn id="5" xr3:uid="{DE825E0A-994D-4AF4-BD86-A0BE374B1CB3}" name="Employee Name" dataDxfId="122"/>
    <tableColumn id="20" xr3:uid="{12715F01-9CA3-474A-98E4-98B4923D4E6E}" name="First">
      <calculatedColumnFormula>PROPER(_xlfn.TEXTBEFORE(TRIM(Table41[[#This Row],[Employee Name]]), " ", 1))</calculatedColumnFormula>
    </tableColumn>
    <tableColumn id="21" xr3:uid="{BA6BE733-8FA3-4D74-A5ED-83A61B3F6C95}" name="Last">
      <calculatedColumnFormula>PROPER(_xlfn.TEXTAFTER(TRIM(Table41[[#This Row],[Employee Name]]), " ", -1))</calculatedColumnFormula>
    </tableColumn>
    <tableColumn id="22" xr3:uid="{95AF7C10-5AE0-44F4-8072-D581E6CB5EE7}" name="Column1"/>
    <tableColumn id="6" xr3:uid="{2F51A606-386E-45BA-AA6C-18543609FE4A}" name="Bold ID" dataDxfId="121"/>
    <tableColumn id="7" xr3:uid="{CFCEE10C-9446-47C4-91C4-E4FC099C9C60}" name="Phone #" dataDxfId="120"/>
    <tableColumn id="8" xr3:uid="{3C84B613-BE82-496F-B9F1-0A21F6AE0C38}" name="Recruiter" dataDxfId="119"/>
    <tableColumn id="9" xr3:uid="{038F3C2B-5711-4D25-85CC-7C7D310EE34B}" name="Title" dataDxfId="118"/>
    <tableColumn id="10" xr3:uid="{EBEA83DB-D4D8-41C1-A029-7C54E59E7FCD}" name="Schedule" dataDxfId="117"/>
    <tableColumn id="11" xr3:uid="{0EBA6480-9732-4AD9-A045-55D4798167EA}" name="C-Number" dataDxfId="116"/>
    <tableColumn id="12" xr3:uid="{7F2CBF96-1B56-48B4-8D98-FA6618EE8337}" name="BG" dataDxfId="115"/>
    <tableColumn id="13" xr3:uid="{E021705B-33F9-4D20-9C0D-2ECA43B5E681}" name="I-9" dataDxfId="114"/>
    <tableColumn id="14" xr3:uid="{4828F231-CA2E-4E1E-B5F1-AF121EC30692}" name="E-Verify" dataDxfId="113"/>
    <tableColumn id="15" xr3:uid="{70C76455-08B8-49E1-B017-D60AF86CCF9A}" name="Flex AA" dataDxfId="112"/>
    <tableColumn id="16" xr3:uid="{12F6CDD5-99B3-4575-90FE-81EC4419A9B7}" name="Onboarding Tasks" dataDxfId="111"/>
    <tableColumn id="17" xr3:uid="{E627954A-B373-4242-8F38-70780BA0DF6E}" name="Offer Letter" dataDxfId="110"/>
    <tableColumn id="18" xr3:uid="{F16077E0-8E31-4E61-ABC3-43503F8C83F4}" name="NOTES" dataDxfId="109"/>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6D2E9E9-DB3A-43B8-B621-5C13C2749480}" name="Table13182027293539" displayName="Table13182027293539" ref="A1:T6" totalsRowShown="0" dataDxfId="106">
  <autoFilter ref="A1:T6" xr:uid="{E6D2E9E9-DB3A-43B8-B621-5C13C2749480}"/>
  <tableColumns count="20">
    <tableColumn id="2" xr3:uid="{C875D8D6-342C-470B-9AA2-4273F4E74C09}" name="Orientation " dataDxfId="105"/>
    <tableColumn id="3" xr3:uid="{48581373-161A-4C9B-A378-1436AAC4F8C9}" name="P CODE" dataDxfId="104"/>
    <tableColumn id="4" xr3:uid="{C565F09F-1EB2-4B00-A21E-559EE92148A5}" name="Req #" dataDxfId="103"/>
    <tableColumn id="5" xr3:uid="{34177099-1A8C-4BAF-82FA-4A8F2366B6F0}" name="Supervisor" dataDxfId="102"/>
    <tableColumn id="7" xr3:uid="{1B0EC691-702E-4991-826A-70784EB9D49F}" name="Employee Name" dataDxfId="101"/>
    <tableColumn id="10" xr3:uid="{AC2453F2-FB8A-431E-846D-DADBC78DB521}" name="First">
      <calculatedColumnFormula>_xlfn.TEXTBEFORE(Table13182027293539[[#This Row],[Employee Name]], " ", 1)</calculatedColumnFormula>
    </tableColumn>
    <tableColumn id="12" xr3:uid="{B8CFE35E-3BC6-4442-BF4B-E6A22B6C9408}" name="last">
      <calculatedColumnFormula>_xlfn.TEXTAFTER(Table13182027293539[[#This Row],[Employee Name]], " ", -1)</calculatedColumnFormula>
    </tableColumn>
    <tableColumn id="6" xr3:uid="{52D37CA0-8409-4E5D-99C7-EA2E2A2BDD1B}" name="Column1"/>
    <tableColumn id="8" xr3:uid="{BAADBF70-90DD-4E25-ACE9-DD47149FEBA8}" name="Bold ID" dataDxfId="100"/>
    <tableColumn id="9" xr3:uid="{183F6079-C96C-49AB-93C0-39ED1C5A43CB}" name="Phone #" dataDxfId="99"/>
    <tableColumn id="1" xr3:uid="{8C7197CE-F759-4C50-9577-CF19A21B3A7F}" name="Recruiter" dataDxfId="98"/>
    <tableColumn id="11" xr3:uid="{E6CB6F1B-C6A2-4570-9E42-76B6A416769D}" name="Title" dataDxfId="97"/>
    <tableColumn id="13" xr3:uid="{86D91CE0-25B0-4B00-A4EB-C09ED24F0BDF}" name="Schedule" dataDxfId="96"/>
    <tableColumn id="14" xr3:uid="{60206955-965B-4326-BDE7-5E5456FB3802}" name="C-Code" dataDxfId="95"/>
    <tableColumn id="15" xr3:uid="{119C813A-2CED-44D6-9B5E-8CECDDD895B5}" name="BG" dataDxfId="94"/>
    <tableColumn id="16" xr3:uid="{68BDE654-A931-4EC2-93D0-6B3868F1B5E2}" name="I-9" dataDxfId="93"/>
    <tableColumn id="17" xr3:uid="{2CBE4461-D7B7-4576-9623-5514F26B4328}" name="E-Verify" dataDxfId="92"/>
    <tableColumn id="19" xr3:uid="{A12FF717-7183-47C0-9609-3BEDAF38EE5D}" name="Flex AA" dataDxfId="91"/>
    <tableColumn id="20" xr3:uid="{B3572EDA-0860-4967-A95C-98E0444504FE}" name="Onboarding Tasks" dataDxfId="90"/>
    <tableColumn id="21" xr3:uid="{53E21F6C-4464-49EB-BE95-FF8725EC8D14}" name="Offer Letter" dataDxfId="89"/>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49B32CD-2C50-499D-980F-F3406C6B52F3}" name="Table1318202729" displayName="Table1318202729" ref="A2:M23" totalsRowShown="0">
  <autoFilter ref="A2:M23" xr:uid="{049B32CD-2C50-499D-980F-F3406C6B52F3}"/>
  <sortState xmlns:xlrd2="http://schemas.microsoft.com/office/spreadsheetml/2017/richdata2" ref="A3:M23">
    <sortCondition ref="E2:E23"/>
  </sortState>
  <tableColumns count="13">
    <tableColumn id="2" xr3:uid="{E117503C-4551-4226-B838-FC6F60C78955}" name="Orientation "/>
    <tableColumn id="3" xr3:uid="{63983B30-9945-49E4-BEA5-247CFC248772}" name="P CODE"/>
    <tableColumn id="4" xr3:uid="{83F49228-E649-45FB-B6D8-DF303DDA3B58}" name="Req #"/>
    <tableColumn id="5" xr3:uid="{3CE0E964-2DB3-4E63-A716-8E25E37C4A99}" name="Supervisor"/>
    <tableColumn id="7" xr3:uid="{24804244-B674-4D0A-B3D2-2B8E7DC298A1}" name="Employee Name"/>
    <tableColumn id="8" xr3:uid="{D82E7820-4190-4B47-8228-C57F7A2BBC38}" name="Bold ID" dataDxfId="84"/>
    <tableColumn id="9" xr3:uid="{79FF9B82-5F00-45AA-9081-92097D45595F}" name="Phone #" dataDxfId="83"/>
    <tableColumn id="1" xr3:uid="{B6C06497-8F47-4C05-A67E-B0E92F509371}" name="Recruiter" dataDxfId="82"/>
    <tableColumn id="11" xr3:uid="{9806EA02-16B8-499E-B31A-992C132FCA7F}" name="Title" dataDxfId="81"/>
    <tableColumn id="13" xr3:uid="{7B9A8DFE-4330-4FDA-B37D-EC734F92E3FF}" name="Schedule" dataDxfId="80"/>
    <tableColumn id="14" xr3:uid="{85515E0C-4151-4718-8A17-3F572C4E6585}" name="C-Code"/>
    <tableColumn id="19" xr3:uid="{9B8C9853-5D64-410F-A411-CA7DF687E35E}" name="Flex AA"/>
    <tableColumn id="21" xr3:uid="{585CEDD2-E935-4F9B-A833-BED2F50EF205}" name="Offer Letter"/>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8F1B07-01B5-4D9C-8F98-6AE17DA897DB}" name="Table131820272935" displayName="Table131820272935" ref="A2:R20" totalsRowShown="0" dataDxfId="78">
  <autoFilter ref="A2:R20" xr:uid="{049B32CD-2C50-499D-980F-F3406C6B52F3}"/>
  <sortState xmlns:xlrd2="http://schemas.microsoft.com/office/spreadsheetml/2017/richdata2" ref="A3:R20">
    <sortCondition ref="E2:E20"/>
  </sortState>
  <tableColumns count="18">
    <tableColumn id="2" xr3:uid="{2D9BB1BF-F44B-4D0B-987F-55D0E522173A}" name="Orientation " dataDxfId="77"/>
    <tableColumn id="3" xr3:uid="{0F6DED3C-6243-41CC-A7F7-CA6EE688564A}" name="P CODE" dataDxfId="76"/>
    <tableColumn id="4" xr3:uid="{46C2681B-E0DE-467A-878B-4A4D1C08AE94}" name="Req #" dataDxfId="75"/>
    <tableColumn id="5" xr3:uid="{52C594E6-735C-44BE-903C-BEB1216000ED}" name="Supervisor" dataDxfId="74"/>
    <tableColumn id="7" xr3:uid="{6838F1D8-99C5-4805-A3E8-674CF0A48D45}" name="Employee Name" dataDxfId="73"/>
    <tableColumn id="8" xr3:uid="{58C39800-A8C9-4202-A94A-8C386CE1D2A5}" name="Bold ID" dataDxfId="72"/>
    <tableColumn id="9" xr3:uid="{2E2E976F-49DC-4FCC-BCBD-6131AABADC70}" name="Phone #" dataDxfId="71"/>
    <tableColumn id="1" xr3:uid="{A962139B-B0B3-44EA-AE5A-85370E512F4A}" name="Recruiter" dataDxfId="70"/>
    <tableColumn id="11" xr3:uid="{E5B2756D-4273-4057-BB43-2D6885A31FA7}" name="Title" dataDxfId="69"/>
    <tableColumn id="13" xr3:uid="{AAC4816A-118B-4D23-B8A1-26BF52FDB7CF}" name="Schedule" dataDxfId="68"/>
    <tableColumn id="6" xr3:uid="{BBFC6F93-08FF-4FED-BA5F-0E171727B8F7}" name="Column1" dataDxfId="67"/>
    <tableColumn id="14" xr3:uid="{099B385F-01E1-4CDE-9F4F-F2AC4CD16261}" name="C-Code" dataDxfId="66"/>
    <tableColumn id="15" xr3:uid="{565C2120-7671-4D5F-9F5C-0304EE1A689B}" name="BG" dataDxfId="65"/>
    <tableColumn id="16" xr3:uid="{2EDA6C32-1629-4B96-9262-95A4E8DBEDBE}" name="I-9" dataDxfId="64"/>
    <tableColumn id="17" xr3:uid="{062D2C71-68F1-4FBC-AD8A-AA2D9CA7B78B}" name="E-Verify" dataDxfId="63"/>
    <tableColumn id="19" xr3:uid="{9167D270-CA03-4393-ABBF-4D68C8FBB1F7}" name="Flex AA" dataDxfId="62"/>
    <tableColumn id="20" xr3:uid="{7A94D369-04B6-4672-BA65-A986ECAC0C9C}" name="Onboarding Tasks" dataDxfId="61"/>
    <tableColumn id="21" xr3:uid="{05BA3DBB-3425-48C5-9B3D-1DAF194FFC32}" name="Offer Letter" dataDxfId="60"/>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FE95F18-B19F-42A6-91BD-83F398DCFE39}" name="Table13182027" displayName="Table13182027" ref="A2:U20" totalsRowShown="0" headerRowDxfId="58" dataDxfId="57">
  <autoFilter ref="A2:U20" xr:uid="{7FE95F18-B19F-42A6-91BD-83F398DCFE39}"/>
  <sortState xmlns:xlrd2="http://schemas.microsoft.com/office/spreadsheetml/2017/richdata2" ref="A3:U20">
    <sortCondition ref="E2:E20"/>
  </sortState>
  <tableColumns count="21">
    <tableColumn id="2" xr3:uid="{A22BFA93-C131-479C-8159-E043989DA4BE}" name="Orientation " dataDxfId="56"/>
    <tableColumn id="3" xr3:uid="{FC63BDA5-9FBD-4FF1-803B-E0AE8B8E95D1}" name="P CODE" dataDxfId="55"/>
    <tableColumn id="4" xr3:uid="{F9A54DC1-FFBB-43EA-9BEF-786DF80A0235}" name="Req #" dataDxfId="54"/>
    <tableColumn id="5" xr3:uid="{134A3B16-89F3-4041-BAAD-35C4DA868BE7}" name="Supervisor" dataDxfId="53"/>
    <tableColumn id="7" xr3:uid="{617A8E88-AA8D-4C7A-AB1B-B9E6235EE607}" name="Employee Name" dataDxfId="52"/>
    <tableColumn id="12" xr3:uid="{CDCAFF94-6AF4-4F82-87E0-E5BEC39FE17B}" name="Column2" dataDxfId="51"/>
    <tableColumn id="18" xr3:uid="{BED7C3D5-B6D5-4F40-9078-BC63631B3824}" name="Column3" dataDxfId="50"/>
    <tableColumn id="10" xr3:uid="{DAEC0D18-000B-4308-87C3-7782407C2532}" name="SSN" dataDxfId="49"/>
    <tableColumn id="8" xr3:uid="{1F7C0091-6FEF-4AA3-AC89-174DBD40401F}" name="Bold ID" dataDxfId="48"/>
    <tableColumn id="9" xr3:uid="{F1FF2B55-EC4A-4518-B5EF-5903B3FC1369}" name="Phone #" dataDxfId="47"/>
    <tableColumn id="1" xr3:uid="{3E46563D-1FFB-4F9D-AEB8-2C3DB884656D}" name="Recruiter" dataDxfId="46"/>
    <tableColumn id="11" xr3:uid="{073AAC79-AE9D-4913-A892-B32EE909BEFF}" name="Title" dataDxfId="45"/>
    <tableColumn id="13" xr3:uid="{F6A22191-8A0A-4877-9234-EA2DFD42B933}" name="Schedule" dataDxfId="44"/>
    <tableColumn id="14" xr3:uid="{52EE3C9C-82F8-45F9-BB5D-0E4F1A9C1501}" name="C-Code" dataDxfId="43"/>
    <tableColumn id="15" xr3:uid="{90FED4DC-A620-45F5-B7D4-9F5039844D7F}" name="BG" dataDxfId="42"/>
    <tableColumn id="16" xr3:uid="{8B364758-EBC6-4EC5-9DDE-DE32BDCB2A5B}" name="I-9" dataDxfId="41"/>
    <tableColumn id="17" xr3:uid="{C01496CB-6549-4F95-94C3-FAA8C8ADBCBB}" name="E-Verify" dataDxfId="40"/>
    <tableColumn id="19" xr3:uid="{5D537E72-E715-461E-9DF1-1FE7161B02F7}" name="Flex AA" dataDxfId="39"/>
    <tableColumn id="20" xr3:uid="{5A5BE244-5347-4306-9119-04331ED2F0F2}" name="Onboarding Tasks" dataDxfId="38"/>
    <tableColumn id="21" xr3:uid="{66B74C0D-FDB6-4FBA-AD3A-B8ECDC22D2E6}" name="Offer Letter" dataDxfId="37"/>
    <tableColumn id="6" xr3:uid="{665CD68F-5438-45CC-8D83-151945CC7994}" name="Column1" dataDxfId="36"/>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4848E7B-0450-4057-A067-365A21913A33}" name="Table27" displayName="Table27" ref="A1:K29" totalsRowShown="0" headerRowDxfId="33" headerRowBorderDxfId="31" tableBorderDxfId="32">
  <autoFilter ref="A1:K29" xr:uid="{B4848E7B-0450-4057-A067-365A21913A33}">
    <filterColumn colId="5">
      <colorFilter dxfId="34"/>
    </filterColumn>
  </autoFilter>
  <tableColumns count="11">
    <tableColumn id="1" xr3:uid="{A06D8159-CFF9-4681-9453-E5E295D2319F}" name="Req #"/>
    <tableColumn id="10" xr3:uid="{C1655379-F902-4023-BC0C-DC35F4D37958}" name="P-#"/>
    <tableColumn id="2" xr3:uid="{977CE307-C2C1-425E-9AFC-05ADD6DE45BC}" name="Supervisor"/>
    <tableColumn id="3" xr3:uid="{7089859A-189A-41E2-B62B-4669E1A149CF}" name="Employee Name"/>
    <tableColumn id="11" xr3:uid="{A14A67CE-C448-4119-9DF4-11930FB038D8}" name="Column1"/>
    <tableColumn id="6" xr3:uid="{1927C521-A776-42FE-BD52-E08A2CCD6B70}" name="SSN"/>
    <tableColumn id="4" xr3:uid="{258BA7F7-C025-4546-BAF8-949E35516AFB}" name="Bold ID"/>
    <tableColumn id="5" xr3:uid="{C2C4167D-5478-4FA9-8F5C-47357E645638}" name="Phone #"/>
    <tableColumn id="9" xr3:uid="{F8E017D1-B2CA-47AE-BE92-0083EB2FA964}" name="Recruiter"/>
    <tableColumn id="8" xr3:uid="{27F9E477-FE34-4EC9-A125-E1573CCC5D61}" name="Schedule"/>
    <tableColumn id="7" xr3:uid="{19414AC3-856D-4FFF-AFD8-90A037D86BEC}" name="C-Code 2"/>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305937C-0D1E-4676-A2E7-6F43A6FD56A3}" name="Table1318202226" displayName="Table1318202226" ref="A2:R32" totalsRowShown="0">
  <autoFilter ref="A2:R32" xr:uid="{41A23B80-E331-4EED-A5BB-A158EAE13BDC}">
    <filterColumn colId="1">
      <filters>
        <filter val="2pm/2"/>
        <filter val="2pm/3"/>
      </filters>
    </filterColumn>
  </autoFilter>
  <sortState xmlns:xlrd2="http://schemas.microsoft.com/office/spreadsheetml/2017/richdata2" ref="A3:R32">
    <sortCondition ref="F2:F32"/>
  </sortState>
  <tableColumns count="18">
    <tableColumn id="1" xr3:uid="{B03F359B-7E1B-49BA-AB00-4CC6DF500DAB}" name="SC"/>
    <tableColumn id="2" xr3:uid="{91F4AB2E-7E37-4E39-AF6B-B449270B3E24}" name="Position"/>
    <tableColumn id="3" xr3:uid="{5F09FF76-DE07-4A86-A659-1B01DA55D233}" name="P CODE"/>
    <tableColumn id="4" xr3:uid="{3C953AC3-53E4-4537-9814-40674720B1F6}" name="Req #"/>
    <tableColumn id="5" xr3:uid="{100BA3AB-B83C-4C8C-913D-2C4ADFAA3993}" name="Supervisor"/>
    <tableColumn id="7" xr3:uid="{CBD731CF-10B0-42F7-830E-5DD5EA773127}" name="Employee Name" dataDxfId="29"/>
    <tableColumn id="11" xr3:uid="{C88DE485-CC0F-48D2-B2B3-150698598AFB}" name="SSN" dataDxfId="28"/>
    <tableColumn id="8" xr3:uid="{52AC2580-DF2F-47CD-B7FE-34511D9F60EB}" name="Employee #"/>
    <tableColumn id="9" xr3:uid="{5F1AB9A1-0C5D-48DB-98F2-D91DEDCCF408}" name="Phone #" dataDxfId="27"/>
    <tableColumn id="13" xr3:uid="{6AC94825-18EF-4080-8D2D-50F3A3C53EB4}" name="Schedule" dataDxfId="26"/>
    <tableColumn id="14" xr3:uid="{66481FE7-01AD-439B-B023-D1CADB3DF3C0}" name="C-Number" dataDxfId="25"/>
    <tableColumn id="15" xr3:uid="{66C4DF49-F83F-4C2C-80DC-73D9D2E24CA0}" name="BG"/>
    <tableColumn id="6" xr3:uid="{39DF5124-E5D5-40ED-866F-BD055CB0CF02}" name="Drug screen"/>
    <tableColumn id="16" xr3:uid="{293D272B-8FB8-4358-9208-D7BF5484A0CB}" name="I-9"/>
    <tableColumn id="17" xr3:uid="{2152ED0F-773C-4573-B5FF-02EDEC520D22}" name="E-Verify"/>
    <tableColumn id="19" xr3:uid="{B41E884D-2CF5-498C-905C-E289D82AC8FD}" name="Flex AA"/>
    <tableColumn id="20" xr3:uid="{2DF45D49-430D-4C8F-BB38-14396E039E80}" name="Onboarding Tasks"/>
    <tableColumn id="21" xr3:uid="{56178553-FF2C-4796-9C7A-A551BD311D68}" name="Offer Letter"/>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567C6A0-AEA3-409D-9390-CD9AC87D5020}" name="Table13182022" displayName="Table13182022" ref="A2:R5" totalsRowShown="0">
  <autoFilter ref="A2:R5" xr:uid="{41A23B80-E331-4EED-A5BB-A158EAE13BDC}">
    <filterColumn colId="1">
      <filters>
        <filter val="2pm/2"/>
        <filter val="2pm/3"/>
      </filters>
    </filterColumn>
  </autoFilter>
  <tableColumns count="18">
    <tableColumn id="1" xr3:uid="{51318A08-693C-4559-B88D-831FA8E1F24F}" name="Office"/>
    <tableColumn id="2" xr3:uid="{5B655740-175A-4481-B356-0DAA1151489C}" name="Position"/>
    <tableColumn id="3" xr3:uid="{BA2B7B57-2894-44D2-B9C1-1F3EDFE445CF}" name="P CODE"/>
    <tableColumn id="4" xr3:uid="{329E6E79-A11F-4B2C-A87F-49D8103FC1BB}" name="Req #"/>
    <tableColumn id="5" xr3:uid="{7EAF187F-5378-42FD-BB47-4046764EBA16}" name="Supervisor"/>
    <tableColumn id="7" xr3:uid="{248638F6-76D7-411D-B4E3-325BF57E0062}" name="Employee Name" dataDxfId="23"/>
    <tableColumn id="8" xr3:uid="{1FEC600D-94D8-496B-94D2-9B15562EEAD5}" name="Employee #"/>
    <tableColumn id="9" xr3:uid="{65D0FC55-D5F3-4646-892A-146D8F50C80C}" name="Phone #" dataDxfId="22"/>
    <tableColumn id="11" xr3:uid="{9C52159F-3FD3-43CB-A285-16F2BD06F81E}" name="Title" dataDxfId="21"/>
    <tableColumn id="13" xr3:uid="{8114DCE6-09D6-4B73-BA5E-F4DEC997538D}" name="Schedule" dataDxfId="20"/>
    <tableColumn id="14" xr3:uid="{32DB1145-3F88-47CD-BCEA-F15A52D4F3C0}" name="C-Code 2" dataDxfId="19"/>
    <tableColumn id="15" xr3:uid="{BE89BE29-D3BD-4FFF-909F-8B98593D2177}" name="BG"/>
    <tableColumn id="6" xr3:uid="{E49F6C7D-CE9D-43CB-844F-8DE6A1C9C07C}" name="Drug screen"/>
    <tableColumn id="16" xr3:uid="{D79A4E7C-6980-42A7-A4EC-98829AB255EC}" name="I-9"/>
    <tableColumn id="17" xr3:uid="{5DA396C0-1837-4E9F-8609-706CAC4E4960}" name="E-Verify"/>
    <tableColumn id="19" xr3:uid="{E8CF43BB-0FB2-43C6-A7D2-22F7FD24AA2B}" name="Flex AA"/>
    <tableColumn id="20" xr3:uid="{F3D9CC3E-0808-44C9-A2B1-2B1A362FAE4C}" name="Onboarding Tasks"/>
    <tableColumn id="21" xr3:uid="{BBE312D6-0080-481E-B851-CCF135AE4725}" name="Offer Letter"/>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D5F047F-27D8-4F06-9CBC-454CEBD77E94}" name="Table131820" displayName="Table131820" ref="A2:S5" totalsRowShown="0">
  <autoFilter ref="A2:S5" xr:uid="{41A23B80-E331-4EED-A5BB-A158EAE13BDC}">
    <filterColumn colId="1">
      <filters>
        <filter val="2pm/2"/>
        <filter val="2pm/3"/>
      </filters>
    </filterColumn>
  </autoFilter>
  <tableColumns count="19">
    <tableColumn id="1" xr3:uid="{EA05B04F-CBA1-4BC7-B170-CAD613595EE7}" name="Office"/>
    <tableColumn id="2" xr3:uid="{7A7F93AC-ADD4-428C-8830-63C3368A076F}" name="Orientation "/>
    <tableColumn id="3" xr3:uid="{4CC7A9FA-4D88-4562-BFE2-C6373E274D8F}" name="P CODE"/>
    <tableColumn id="4" xr3:uid="{2F766FC6-C0ED-40C2-B933-1185AE205D39}" name="Req #"/>
    <tableColumn id="5" xr3:uid="{585A9DFB-00A1-447B-BD2D-76820EB7131E}" name="Supervisor"/>
    <tableColumn id="7" xr3:uid="{7E9F8F69-252F-4862-9F33-3A73E76397AC}" name="Employee Name"/>
    <tableColumn id="6" xr3:uid="{880C8981-F885-46C6-B7E7-9545B0CB5DF3}" name="Column1"/>
    <tableColumn id="8" xr3:uid="{7214D1C1-0E16-4D9A-8893-F8BD46B91EB4}" name="Employee #"/>
    <tableColumn id="9" xr3:uid="{B1864B57-1EF6-417F-BD23-DEB42454ADCD}" name="Phone #" dataDxfId="17"/>
    <tableColumn id="11" xr3:uid="{428DBDD8-25FE-48BF-AE6B-792EE7BB20B7}" name="Title" dataDxfId="16"/>
    <tableColumn id="13" xr3:uid="{B5A47888-DF4A-4C05-B9AE-14DF0B31C254}" name="Schedule" dataDxfId="15"/>
    <tableColumn id="14" xr3:uid="{CFC080DD-7CBE-4B66-94DA-38DC9D0042D0}" name="C-Code 2"/>
    <tableColumn id="15" xr3:uid="{6ED120E2-FF98-4F3A-86B1-B58E2F87B6A1}" name="BG"/>
    <tableColumn id="16" xr3:uid="{F82D7B0E-1A55-42D4-AD97-4046B115AAA7}" name="I-9"/>
    <tableColumn id="17" xr3:uid="{0A3855AE-C890-479A-968F-5004A3E72A1A}" name="E-Verify"/>
    <tableColumn id="18" xr3:uid="{5E8C51BD-A5DF-4F84-95A5-455DEBDE94A5}" name="Column4"/>
    <tableColumn id="19" xr3:uid="{90D1EBBE-FF24-4F96-92D3-946759717F09}" name="Flex AA"/>
    <tableColumn id="20" xr3:uid="{1D27BBCE-815E-4C95-9543-6FB8E766ABB6}" name="Onboarding Tasks"/>
    <tableColumn id="21" xr3:uid="{1989486F-CEBB-4FA0-BDA0-C310661EC1B6}" name="Offer Letter"/>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01E7C79-5E45-4E77-B03D-2D50F8C48076}" name="Table1318" displayName="Table1318" ref="A2:AB10" totalsRowShown="0">
  <autoFilter ref="A2:AB10" xr:uid="{41A23B80-E331-4EED-A5BB-A158EAE13BDC}">
    <filterColumn colId="1">
      <filters>
        <filter val="2pm/2"/>
        <filter val="2pm/3"/>
      </filters>
    </filterColumn>
  </autoFilter>
  <tableColumns count="28">
    <tableColumn id="1" xr3:uid="{F5A033B1-B80D-4837-B1A6-155C5E8A5EE9}" name="Office"/>
    <tableColumn id="2" xr3:uid="{AC9E1338-5C11-4276-90DC-B999F1BB5554}" name="Orientation "/>
    <tableColumn id="3" xr3:uid="{4A7B2733-9A08-4F55-ACD7-097D0843B5CF}" name="P CODE"/>
    <tableColumn id="4" xr3:uid="{29D878E5-6C10-4954-974F-EA043781ACC4}" name="Req #"/>
    <tableColumn id="5" xr3:uid="{2C38F532-3DC7-4029-A5E9-86315DF8C4A7}" name="Supervisor"/>
    <tableColumn id="6" xr3:uid="{83DB49A9-5046-4C0E-A517-25F7E132F5AB}" name="Date Filled"/>
    <tableColumn id="7" xr3:uid="{29460780-969B-4C11-BC90-E52AF495BDC1}" name="Employee Name"/>
    <tableColumn id="8" xr3:uid="{BB09E244-F171-4705-A90A-F75E035CC08E}" name="Employee #"/>
    <tableColumn id="9" xr3:uid="{38D9EE26-3F83-47E4-82F4-C813B1F4CBE7}" name="Phone #" dataDxfId="5"/>
    <tableColumn id="10" xr3:uid="{38C662AF-6E2E-4697-852A-71F45421246C}" name="C-Code "/>
    <tableColumn id="11" xr3:uid="{44F5F954-D468-4058-A46A-56DFAD360ECA}" name="Title"/>
    <tableColumn id="12" xr3:uid="{AF0855B5-2E73-446A-A166-901F2F8EF291}" name="Shift "/>
    <tableColumn id="13" xr3:uid="{F97C5F5B-D3FE-4EC7-8180-85BE3D8E030E}" name="Schedule"/>
    <tableColumn id="14" xr3:uid="{B430B793-69E7-4EF7-9338-8191BE7EE9A7}" name="A.M."/>
    <tableColumn id="15" xr3:uid="{55DFA18B-7E7D-43D7-B496-01F6218F3033}" name="BG Audit "/>
    <tableColumn id="16" xr3:uid="{499EC64D-6987-479A-A16F-699A168D333E}" name="Confidentiality Agreement"/>
    <tableColumn id="17" xr3:uid="{8F15A382-C521-4E85-A22B-037FD2A1BD6E}" name="E-verify"/>
    <tableColumn id="18" xr3:uid="{140602C4-4E05-4C14-A88E-2F74A8A9E734}" name="I-9 Doc"/>
    <tableColumn id="19" xr3:uid="{B91856D3-C022-4F73-9FE1-A724AA3ACD47}" name="Offer Letter"/>
    <tableColumn id="20" xr3:uid="{F5B28E70-749E-408C-8C3D-1CFA79B3E5D2}" name="Audio Policy"/>
    <tableColumn id="21" xr3:uid="{3D561746-EAA7-46D4-9284-59326FA0C60A}" name="Health &amp; Safety"/>
    <tableColumn id="22" xr3:uid="{31683236-2192-416F-97F3-7B8AD7F0B929}" name="Badge"/>
    <tableColumn id="23" xr3:uid="{0A8E37EE-3717-4264-8B69-FF38A2465B09}" name="Smock"/>
    <tableColumn id="24" xr3:uid="{525609BE-A734-4005-B02B-6B28D7F85D63}" name="Code of Ethics"/>
    <tableColumn id="25" xr3:uid="{4F0A11F0-540E-49CB-99C0-E74AA3FCF4EC}" name="Handbook"/>
    <tableColumn id="26" xr3:uid="{FA4C5421-97A5-43CE-AE24-672BEA833839}" name="Reminder Txts"/>
    <tableColumn id="27" xr3:uid="{FB4A80D2-AD62-4430-A340-C16F05A369D2}" name="Orientation"/>
    <tableColumn id="28" xr3:uid="{981EBC71-FBDC-4B69-8D8B-B65980427DB8}" name="First Day"/>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1A23B80-E331-4EED-A5BB-A158EAE13BDC}" name="Table13" displayName="Table13" ref="A2:AB24" totalsRowShown="0">
  <autoFilter ref="A2:AB24" xr:uid="{41A23B80-E331-4EED-A5BB-A158EAE13BDC}"/>
  <sortState xmlns:xlrd2="http://schemas.microsoft.com/office/spreadsheetml/2017/richdata2" ref="A3:AB24">
    <sortCondition ref="B2:B24"/>
  </sortState>
  <tableColumns count="28">
    <tableColumn id="1" xr3:uid="{FD706DAB-37B4-45CA-A6EE-67F9E0F51265}" name="Office"/>
    <tableColumn id="2" xr3:uid="{E7BAAB4D-9CB7-4966-9D12-679E5186997F}" name="Orientation "/>
    <tableColumn id="3" xr3:uid="{FF9A6263-2391-45E6-BD2A-F667730A61B2}" name="P CODE"/>
    <tableColumn id="4" xr3:uid="{C1FF1D63-7AF5-4A2E-8032-99EFD5AA99C7}" name="Req #"/>
    <tableColumn id="5" xr3:uid="{C29D0640-7991-45CA-8724-B61FF02613C2}" name="Supervisor"/>
    <tableColumn id="6" xr3:uid="{E58E9C15-F586-46D1-A8A6-0CE81312C941}" name="Date Filled"/>
    <tableColumn id="7" xr3:uid="{A8B00396-AEA0-4CB7-BEDF-C9B922A0D835}" name="Employee Name"/>
    <tableColumn id="8" xr3:uid="{67E5C876-62C3-447C-87D0-E160E6AB7C22}" name="Employee #"/>
    <tableColumn id="9" xr3:uid="{8020AB75-B1FB-403B-B4AE-76FCC41C20A9}" name="Phone #" dataDxfId="3"/>
    <tableColumn id="10" xr3:uid="{75D5CC93-4FF6-4DB0-9E96-AEC1F5561720}" name="C-Code "/>
    <tableColumn id="11" xr3:uid="{EE69ECA1-3DBD-44D0-B152-5F1240366199}" name="Title"/>
    <tableColumn id="12" xr3:uid="{37046024-799D-409F-A472-47E56E06ADCD}" name="Shift "/>
    <tableColumn id="13" xr3:uid="{79A68A5F-3DCA-4858-B81F-34C7E55477D8}" name="Schedule"/>
    <tableColumn id="14" xr3:uid="{EC94E154-46A5-4E31-AF00-A1438C1E7ADB}" name="A.M."/>
    <tableColumn id="15" xr3:uid="{750F8EC6-8683-4D55-B48D-2CDE1B77E70C}" name="BG Audit "/>
    <tableColumn id="16" xr3:uid="{391956E6-C8F2-4F63-A879-6E5DD18B21D8}" name="Confidentiality Agreement"/>
    <tableColumn id="17" xr3:uid="{D47610D2-937C-44ED-9C15-7F5CD532DF4E}" name="E-verify"/>
    <tableColumn id="18" xr3:uid="{262B569C-A5A7-4187-AD44-C82ECC5938E4}" name="I-9 Doc"/>
    <tableColumn id="19" xr3:uid="{02F8F176-0EEB-4C73-95FF-33071B1EB925}" name="Offer Letter"/>
    <tableColumn id="20" xr3:uid="{649FCB9A-07A3-4631-88C5-6E0A5B4454CA}" name="Audio Policy"/>
    <tableColumn id="21" xr3:uid="{927462E8-BC4E-41AE-9162-BE1FD7AB97BC}" name="Health &amp; Safety"/>
    <tableColumn id="22" xr3:uid="{509604B6-A75E-4F28-97A8-940588F2938A}" name="Badge"/>
    <tableColumn id="23" xr3:uid="{BF8DC161-6784-4FD9-8EAF-B1D43E226C6B}" name="Smock"/>
    <tableColumn id="24" xr3:uid="{892CD5D8-2A2C-46B3-BCE8-FF39E9F0DB8D}" name="Code of Ethics"/>
    <tableColumn id="25" xr3:uid="{3AE41A9C-772A-4F15-9CDE-63E7A7BB11FC}" name="Handbook"/>
    <tableColumn id="26" xr3:uid="{F493A9D6-5BA0-4583-8B9D-DA1BF00F2223}" name="Reminder Txts"/>
    <tableColumn id="27" xr3:uid="{EC3E9E85-5F4A-4E67-B363-CF0F086418FF}" name="Orientation"/>
    <tableColumn id="28" xr3:uid="{9C2AD719-E842-432C-B43F-DCE9D3530892}" name="First Day"/>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37BCDF-814A-443E-90EC-882B29ECF1D4}" name="Table2" displayName="Table2" ref="A1:L18" totalsRowShown="0">
  <autoFilter ref="A1:L18" xr:uid="{2337BCDF-814A-443E-90EC-882B29ECF1D4}"/>
  <tableColumns count="12">
    <tableColumn id="1" xr3:uid="{33D1D5C8-CA4E-41E5-9555-5B3FBE3DE618}" name="Application Date"/>
    <tableColumn id="12" xr3:uid="{974F8513-6412-4500-99B8-494FF136BEDA}" name="Orientation Date"/>
    <tableColumn id="2" xr3:uid="{A5C9FE60-63EC-4C27-80A7-B1F3E9B26524}" name="Employee Name"/>
    <tableColumn id="3" xr3:uid="{373283C0-8707-42C7-9393-3BF555A6F029}" name="Employee #"/>
    <tableColumn id="4" xr3:uid="{766BD0A0-AAA5-47EA-9778-F351D1D658E5}" name="Phone #"/>
    <tableColumn id="5" xr3:uid="{47912828-743D-4DAF-A657-31F47B43C4CA}" name="Column1"/>
    <tableColumn id="6" xr3:uid="{B063F15D-EF66-471E-ABA5-CA96BE447201}" name="Shift"/>
    <tableColumn id="7" xr3:uid="{DAAA9AA5-2913-4A9B-9D3D-449468D59F8F}" name="Column2"/>
    <tableColumn id="8" xr3:uid="{CE63B74C-48B3-4DE4-AFA7-2ABD9764DFCC}" name="Column3"/>
    <tableColumn id="9" xr3:uid="{1797C7F9-9360-41EA-A647-E753DFAC36EC}" name="Notes"/>
    <tableColumn id="10" xr3:uid="{99C18912-D922-476C-AFE8-A8BC6C2C4146}" name="Arrived"/>
    <tableColumn id="11" xr3:uid="{258D49E3-E4F3-42EA-9B01-8DE2BF965AEF}" name="Sta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09" dT="2025-11-21T21:25:36.41" personId="{3DF3E164-CE80-4934-83BA-F498A8486214}" id="{12D533FD-2C09-4B2A-949D-D2C06FC92F90}">
    <text>Worked at Flex previously-let go due to C11.</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02-03T19:52:59.42" personId="{6BACC46A-6A6F-4534-A8BC-0B895E4E34BC}" id="{F3093E42-D5D4-4C6D-8C7F-6F7DA28F0C95}">
    <text xml:space="preserve">Name must match what is in Avionte </text>
  </threadedComment>
</ThreadedComments>
</file>

<file path=xl/threadedComments/threadedComment3.xml><?xml version="1.0" encoding="utf-8"?>
<ThreadedComments xmlns="http://schemas.microsoft.com/office/spreadsheetml/2018/threadedcomments" xmlns:x="http://schemas.openxmlformats.org/spreadsheetml/2006/main">
  <threadedComment ref="E3" dT="2026-02-03T19:52:59.42" personId="{6BACC46A-6A6F-4534-A8BC-0B895E4E34BC}" id="{AE72208F-E2DC-4508-952C-81DB7008810F}">
    <text xml:space="preserve">Name must match what is in Avionte </text>
  </threadedComment>
</ThreadedComments>
</file>

<file path=xl/threadedComments/threadedComment4.xml><?xml version="1.0" encoding="utf-8"?>
<ThreadedComments xmlns="http://schemas.microsoft.com/office/spreadsheetml/2018/threadedcomments" xmlns:x="http://schemas.openxmlformats.org/spreadsheetml/2006/main">
  <threadedComment ref="E3" dT="2026-02-03T19:52:59.42" personId="{6BACC46A-6A6F-4534-A8BC-0B895E4E34BC}" id="{1EAC95B3-BE5E-4DB3-85D1-0CC53D117EBE}">
    <text xml:space="preserve">Name must match what is in Avionte </text>
  </threadedComment>
</ThreadedComments>
</file>

<file path=xl/threadedComments/threadedComment5.xml><?xml version="1.0" encoding="utf-8"?>
<ThreadedComments xmlns="http://schemas.microsoft.com/office/spreadsheetml/2018/threadedcomments" xmlns:x="http://schemas.openxmlformats.org/spreadsheetml/2006/main">
  <threadedComment ref="E2" dT="2026-02-03T19:52:59.42" personId="{6BACC46A-6A6F-4534-A8BC-0B895E4E34BC}" id="{E9B5E73B-8DEC-4861-B388-D6FA07EF64C8}">
    <text xml:space="preserve">Name must match what is in Avionte </text>
  </threadedComment>
  <threadedComment ref="E7" dT="2026-08-13T18:58:37.59" personId="{6BACC46A-6A6F-4534-A8BC-0B895E4E34BC}" id="{560CD189-B2D3-4E7A-986B-3A7052D62B5C}">
    <text>bg pending as of 8/13</text>
  </threadedComment>
</ThreadedComments>
</file>

<file path=xl/threadedComments/threadedComment6.xml><?xml version="1.0" encoding="utf-8"?>
<ThreadedComments xmlns="http://schemas.microsoft.com/office/spreadsheetml/2018/threadedcomments" xmlns:x="http://schemas.openxmlformats.org/spreadsheetml/2006/main">
  <threadedComment ref="G2" dT="2026-02-03T19:52:59.42" personId="{6BACC46A-6A6F-4534-A8BC-0B895E4E34BC}" id="{8040CB32-A719-46C5-99EF-66155DF46C79}">
    <text xml:space="preserve">Name must match what is in Avionte </text>
  </threadedComment>
</ThreadedComments>
</file>

<file path=xl/threadedComments/threadedComment7.xml><?xml version="1.0" encoding="utf-8"?>
<ThreadedComments xmlns="http://schemas.microsoft.com/office/spreadsheetml/2018/threadedcomments" xmlns:x="http://schemas.openxmlformats.org/spreadsheetml/2006/main">
  <threadedComment ref="E1" dT="2026-02-03T19:52:59.42" personId="{6BACC46A-6A6F-4534-A8BC-0B895E4E34BC}" id="{CA4EFCEF-78F1-42AF-A8FC-2EB67AB11123}">
    <text xml:space="preserve">Name must match what is in Avionte </text>
  </threadedComment>
</ThreadedComments>
</file>

<file path=xl/threadedComments/threadedComment8.xml><?xml version="1.0" encoding="utf-8"?>
<ThreadedComments xmlns="http://schemas.microsoft.com/office/spreadsheetml/2018/threadedcomments" xmlns:x="http://schemas.openxmlformats.org/spreadsheetml/2006/main">
  <threadedComment ref="E1" dT="2026-02-03T19:52:59.42" personId="{6BACC46A-6A6F-4534-A8BC-0B895E4E34BC}" id="{9E3FCF84-10A5-49F7-9A21-80E1DA88F893}">
    <text xml:space="preserve">Name must match what is in Avionte </text>
  </threadedComment>
</ThreadedComments>
</file>

<file path=xl/threadedComments/threadedComment9.xml><?xml version="1.0" encoding="utf-8"?>
<ThreadedComments xmlns="http://schemas.microsoft.com/office/spreadsheetml/2018/threadedcomments" xmlns:x="http://schemas.openxmlformats.org/spreadsheetml/2006/main">
  <threadedComment ref="E1" dT="2026-02-03T19:52:59.42" personId="{6BACC46A-6A6F-4534-A8BC-0B895E4E34BC}" id="{83A0E30B-3C5C-447E-B3E8-1C5FB8CD9859}">
    <text xml:space="preserve">Name must match what is in Avionte </text>
  </threadedComment>
</ThreadedComments>
</file>

<file path=xl/threadedComments/threadedComment10.xml><?xml version="1.0" encoding="utf-8"?>
<ThreadedComments xmlns="http://schemas.microsoft.com/office/spreadsheetml/2018/threadedcomments" xmlns:x="http://schemas.openxmlformats.org/spreadsheetml/2006/main">
  <threadedComment ref="E1" dT="2026-02-03T19:52:59.42" personId="{6BACC46A-6A6F-4534-A8BC-0B895E4E34BC}" id="{E86990FC-2CE7-4287-A07C-A2395CC1ECCF}">
    <text xml:space="preserve">Name must match what is in Avionte </text>
  </threadedComment>
</ThreadedComments>
</file>

<file path=xl/threadedComments/threadedComment11.xml><?xml version="1.0" encoding="utf-8"?>
<ThreadedComments xmlns="http://schemas.microsoft.com/office/spreadsheetml/2018/threadedcomments" xmlns:x="http://schemas.openxmlformats.org/spreadsheetml/2006/main">
  <threadedComment ref="E1" dT="2026-02-03T19:52:59.42" personId="{6BACC46A-6A6F-4534-A8BC-0B895E4E34BC}" id="{CDD08447-CFCA-412C-9418-16C8F9567BC8}">
    <text xml:space="preserve">Name must match what is in Avionte </text>
  </threadedComment>
</ThreadedComments>
</file>

<file path=xl/threadedComments/threadedComment12.xml><?xml version="1.0" encoding="utf-8"?>
<ThreadedComments xmlns="http://schemas.microsoft.com/office/spreadsheetml/2018/threadedcomments" xmlns:x="http://schemas.openxmlformats.org/spreadsheetml/2006/main">
  <threadedComment ref="E1" dT="2026-02-03T19:52:59.42" personId="{6BACC46A-6A6F-4534-A8BC-0B895E4E34BC}" id="{AB125DFC-070C-48B4-93AC-BF7458580D7B}">
    <text xml:space="preserve">Name must match what is in Avionte </text>
  </threadedComment>
</ThreadedComments>
</file>

<file path=xl/threadedComments/threadedComment13.xml><?xml version="1.0" encoding="utf-8"?>
<ThreadedComments xmlns="http://schemas.microsoft.com/office/spreadsheetml/2018/threadedcomments" xmlns:x="http://schemas.openxmlformats.org/spreadsheetml/2006/main">
  <threadedComment ref="E1" dT="2026-02-03T19:52:59.42" personId="{6BACC46A-6A6F-4534-A8BC-0B895E4E34BC}" id="{76FCA9F7-F794-4D63-A877-A891C19ED474}">
    <text xml:space="preserve">Name must match what is in Avionte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E1" dT="2026-02-03T19:52:59.42" personId="{6BACC46A-6A6F-4534-A8BC-0B895E4E34BC}" id="{DA76A81E-1CC8-4CF5-87AF-32255686F8C9}">
    <text xml:space="preserve">Name must match what is in Avionte </text>
  </threadedComment>
</ThreadedComments>
</file>

<file path=xl/threadedComments/threadedComment15.xml><?xml version="1.0" encoding="utf-8"?>
<ThreadedComments xmlns="http://schemas.microsoft.com/office/spreadsheetml/2018/threadedcomments" xmlns:x="http://schemas.openxmlformats.org/spreadsheetml/2006/main">
  <threadedComment ref="E1" dT="2026-02-03T19:52:59.42" personId="{6BACC46A-6A6F-4534-A8BC-0B895E4E34BC}" id="{D7AD1A0C-B386-4D6F-8712-654A98D0AB49}">
    <text xml:space="preserve">Name must match what is in Avionte </text>
  </threadedComment>
  <threadedComment ref="I2" dT="2026-03-05T13:09:02.22" personId="{6BACC46A-6A6F-4534-A8BC-0B895E4E34BC}" id="{4D185B52-4300-4BAF-A314-B0774E7B5E54}">
    <text>Moving to Quality</text>
  </threadedComment>
  <threadedComment ref="I3" dT="2026-03-05T13:09:14.47" personId="{6BACC46A-6A6F-4534-A8BC-0B895E4E34BC}" id="{EFE634A1-86EF-4FF4-B8CF-BECA333461EA}">
    <text>Moving to Quality</text>
  </threadedComment>
  <threadedComment ref="I4" dT="2026-03-05T13:09:22.86" personId="{6BACC46A-6A6F-4534-A8BC-0B895E4E34BC}" id="{8FE415B6-EE86-40EA-B85C-DF2A4B9C0195}">
    <text>Move to quality</text>
  </threadedComment>
</ThreadedComments>
</file>

<file path=xl/threadedComments/threadedComment16.xml><?xml version="1.0" encoding="utf-8"?>
<ThreadedComments xmlns="http://schemas.microsoft.com/office/spreadsheetml/2018/threadedcomments" xmlns:x="http://schemas.openxmlformats.org/spreadsheetml/2006/main">
  <threadedComment ref="E1" dT="2026-02-03T19:52:59.42" personId="{6BACC46A-6A6F-4534-A8BC-0B895E4E34BC}" id="{68E22477-D78F-46C5-8D0D-21AA06EC9BFA}">
    <text xml:space="preserve">Name must match what is in Avionte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E1" dT="2026-02-03T19:52:59.42" personId="{6BACC46A-6A6F-4534-A8BC-0B895E4E34BC}" id="{C1D6C209-4FB4-4C14-B6B5-B1D33E7CD840}">
    <text xml:space="preserve">Name must match what is in Avionte </text>
  </threadedComment>
</ThreadedComments>
</file>

<file path=xl/threadedComments/threadedComment18.xml><?xml version="1.0" encoding="utf-8"?>
<ThreadedComments xmlns="http://schemas.microsoft.com/office/spreadsheetml/2018/threadedcomments" xmlns:x="http://schemas.openxmlformats.org/spreadsheetml/2006/main">
  <threadedComment ref="E1" dT="2026-02-03T19:52:59.42" personId="{6BACC46A-6A6F-4534-A8BC-0B895E4E34BC}" id="{56C29C51-A247-4EB9-BFFA-18FADC334DDE}">
    <text xml:space="preserve">Name must match what is in Avionte </text>
  </threadedComment>
</ThreadedComments>
</file>

<file path=xl/threadedComments/threadedComment19.xml><?xml version="1.0" encoding="utf-8"?>
<ThreadedComments xmlns="http://schemas.microsoft.com/office/spreadsheetml/2018/threadedcomments" xmlns:x="http://schemas.openxmlformats.org/spreadsheetml/2006/main">
  <threadedComment ref="E1" dT="2026-02-03T19:52:59.42" personId="{6BACC46A-6A6F-4534-A8BC-0B895E4E34BC}" id="{8F2D5932-486C-4FA1-838B-3FD7EC9CDFB5}">
    <text xml:space="preserve">Name must match what is in Avionte </text>
  </threadedComment>
</ThreadedComments>
</file>

<file path=xl/threadedComments/threadedComment20.xml><?xml version="1.0" encoding="utf-8"?>
<ThreadedComments xmlns="http://schemas.microsoft.com/office/spreadsheetml/2018/threadedcomments" xmlns:x="http://schemas.openxmlformats.org/spreadsheetml/2006/main">
  <threadedComment ref="E1" dT="2026-02-03T19:52:59.42" personId="{6BACC46A-6A6F-4534-A8BC-0B895E4E34BC}" id="{361C1BF2-65AE-4C37-B008-4E67FC9DC908}">
    <text xml:space="preserve">Name must match what is in Avionte </text>
  </threadedComment>
</ThreadedComments>
</file>

<file path=xl/threadedComments/threadedComment21.xml><?xml version="1.0" encoding="utf-8"?>
<ThreadedComments xmlns="http://schemas.microsoft.com/office/spreadsheetml/2018/threadedcomments" xmlns:x="http://schemas.openxmlformats.org/spreadsheetml/2006/main">
  <threadedComment ref="E1" dT="2026-02-03T19:52:59.42" personId="{6BACC46A-6A6F-4534-A8BC-0B895E4E34BC}" id="{FCC7064B-D791-4A39-AC4F-879D645B79DD}">
    <text xml:space="preserve">Name must match what is in Avionte </text>
  </threadedComment>
</ThreadedComments>
</file>

<file path=xl/threadedComments/threadedComment22.xml><?xml version="1.0" encoding="utf-8"?>
<ThreadedComments xmlns="http://schemas.microsoft.com/office/spreadsheetml/2018/threadedcomments" xmlns:x="http://schemas.openxmlformats.org/spreadsheetml/2006/main">
  <threadedComment ref="E11" dT="2025-08-26T17:18:23.18" personId="{4D3353E7-FB27-4667-B2D5-2F9DDDE288F0}" id="{B8809C70-5C66-4907-9D37-BBA7CAB9F7F9}">
    <text>only attended orientation</text>
  </threadedComment>
</ThreadedComments>
</file>

<file path=xl/threadedComments/threadedComment23.xml><?xml version="1.0" encoding="utf-8"?>
<ThreadedComments xmlns="http://schemas.microsoft.com/office/spreadsheetml/2018/threadedcomments" xmlns:x="http://schemas.openxmlformats.org/spreadsheetml/2006/main">
  <threadedComment ref="E11" dT="2025-08-06T15:09:47.66" personId="{6BACC46A-6A6F-4534-A8BC-0B895E4E34BC}" id="{E3FC0ECF-27B6-4B6A-8D42-26EC5F44DF6D}">
    <text>Removed from orientation due to suspicion of sleeping</text>
  </threadedComment>
</ThreadedComments>
</file>

<file path=xl/threadedComments/threadedComment24.xml><?xml version="1.0" encoding="utf-8"?>
<ThreadedComments xmlns="http://schemas.microsoft.com/office/spreadsheetml/2018/threadedcomments" xmlns:x="http://schemas.openxmlformats.org/spreadsheetml/2006/main">
  <threadedComment ref="S1" dT="2023-06-02T15:12:40.07" personId="{003F11E4-FBB6-4BE2-9D3F-08425C7A3464}" id="{1D089996-14BA-477A-86F6-8B7303EF2F85}">
    <text>Indicates if employee showed up for new hire orientation</text>
  </threadedComment>
  <threadedComment ref="T1" dT="2023-06-02T15:13:31.04" personId="{003F11E4-FBB6-4BE2-9D3F-08425C7A3464}" id="{4599D296-E170-463F-930C-22C95CB0D4F8}">
    <text>Indicates if employee reported to work for their first official day.</text>
  </threadedComment>
</ThreadedComments>
</file>

<file path=xl/threadedComments/threadedComment25.xml><?xml version="1.0" encoding="utf-8"?>
<ThreadedComments xmlns="http://schemas.microsoft.com/office/spreadsheetml/2018/threadedcomments" xmlns:x="http://schemas.openxmlformats.org/spreadsheetml/2006/main">
  <threadedComment ref="X1" dT="2023-06-02T15:12:40.07" personId="{003F11E4-FBB6-4BE2-9D3F-08425C7A3464}" id="{00F0A0D8-A025-4689-9445-7011DD810C2F}">
    <text>Indicates if employee showed up for new hire orientation</text>
  </threadedComment>
  <threadedComment ref="Y1" dT="2023-06-02T15:13:31.04" personId="{003F11E4-FBB6-4BE2-9D3F-08425C7A3464}" id="{40D002F8-6B09-4AD3-AA97-AEFD26577FE7}">
    <text>Indicates if employee reported to work for their first official day.</text>
  </threadedComment>
</ThreadedComments>
</file>

<file path=xl/threadedComments/threadedComment26.xml><?xml version="1.0" encoding="utf-8"?>
<ThreadedComments xmlns="http://schemas.microsoft.com/office/spreadsheetml/2018/threadedcomments" xmlns:x="http://schemas.openxmlformats.org/spreadsheetml/2006/main">
  <threadedComment ref="Z1" dT="2023-06-02T15:12:40.07" personId="{003F11E4-FBB6-4BE2-9D3F-08425C7A3464}" id="{3F1A81E3-25CE-4B84-B23B-80AD35D980AB}">
    <text>Indicates if employee showed up for new hire orientation</text>
  </threadedComment>
  <threadedComment ref="AA1" dT="2023-06-02T15:13:31.04" personId="{003F11E4-FBB6-4BE2-9D3F-08425C7A3464}" id="{08503CD6-03C8-4A63-B72F-66FDD9056EA5}">
    <text>Indicates if employee reported to work for their first official day.</text>
  </threadedComment>
</ThreadedComments>
</file>

<file path=xl/threadedComments/threadedComment27.xml><?xml version="1.0" encoding="utf-8"?>
<ThreadedComments xmlns="http://schemas.microsoft.com/office/spreadsheetml/2018/threadedcomments" xmlns:x="http://schemas.openxmlformats.org/spreadsheetml/2006/main">
  <threadedComment ref="X1" dT="2023-06-02T15:12:40.07" personId="{003F11E4-FBB6-4BE2-9D3F-08425C7A3464}" id="{656D506D-8AA7-41FB-A9AF-44720D713306}">
    <text>Indicates if employee showed up for new hire orientation</text>
  </threadedComment>
  <threadedComment ref="Y1" dT="2023-06-02T15:13:31.04" personId="{003F11E4-FBB6-4BE2-9D3F-08425C7A3464}" id="{B172E6FA-7C07-4864-A9F6-2279E2FACCC1}">
    <text>Indicates if employee reported to work for their first official day.</text>
  </threadedComment>
</ThreadedComments>
</file>

<file path=xl/threadedComments/threadedComment28.xml><?xml version="1.0" encoding="utf-8"?>
<ThreadedComments xmlns="http://schemas.microsoft.com/office/spreadsheetml/2018/threadedcomments" xmlns:x="http://schemas.openxmlformats.org/spreadsheetml/2006/main">
  <threadedComment ref="X1" dT="2023-06-02T15:12:40.07" personId="{003F11E4-FBB6-4BE2-9D3F-08425C7A3464}" id="{40DBD9A9-CCB2-4C18-8D08-2590A498BFF7}">
    <text>Indicates if employee showed up for new hire orientation</text>
  </threadedComment>
  <threadedComment ref="Y1" dT="2023-06-02T15:13:31.04" personId="{003F11E4-FBB6-4BE2-9D3F-08425C7A3464}" id="{5E0FCA81-E2F0-4C9E-93EC-DE7C06DE7E3A}">
    <text>Indicates if employee reported to work for their first official day.</text>
  </threadedComment>
</ThreadedComments>
</file>

<file path=xl/threadedComments/threadedComment29.xml><?xml version="1.0" encoding="utf-8"?>
<ThreadedComments xmlns="http://schemas.microsoft.com/office/spreadsheetml/2018/threadedcomments" xmlns:x="http://schemas.openxmlformats.org/spreadsheetml/2006/main">
  <threadedComment ref="Y1" dT="2023-06-02T15:12:40.07" personId="{003F11E4-FBB6-4BE2-9D3F-08425C7A3464}" id="{819570F6-7D43-447B-BD84-E0EA9ADD7AE3}">
    <text>Indicates if employee showed up for new hire orientation</text>
  </threadedComment>
  <threadedComment ref="Z1" dT="2023-06-02T15:13:31.04" personId="{003F11E4-FBB6-4BE2-9D3F-08425C7A3464}" id="{D52E0E93-2664-41FE-9E41-D30689FD131A}">
    <text>Indicates if employee reported to work for their first official day.</text>
  </threadedComment>
</ThreadedComments>
</file>

<file path=xl/threadedComments/threadedComment30.xml><?xml version="1.0" encoding="utf-8"?>
<ThreadedComments xmlns="http://schemas.microsoft.com/office/spreadsheetml/2018/threadedcomments" xmlns:x="http://schemas.openxmlformats.org/spreadsheetml/2006/main">
  <threadedComment ref="Y1" dT="2023-06-02T15:12:40.07" personId="{003F11E4-FBB6-4BE2-9D3F-08425C7A3464}" id="{EF7E39FB-9393-4916-93D9-1A60DA572205}">
    <text>Indicates if employee showed up for new hire orientation</text>
  </threadedComment>
  <threadedComment ref="Z1" dT="2023-06-02T15:13:31.04" personId="{003F11E4-FBB6-4BE2-9D3F-08425C7A3464}" id="{BD77712A-1014-4A1A-9D7B-71C165EB1BEF}">
    <text>Indicates if employee reported to work for their first official day.</text>
  </threadedComment>
  <threadedComment ref="M3" dT="2025-02-28T21:41:14.69" personId="{AAE38AB5-C0B7-4025-91BA-67D55EA682A3}" id="{BA95C263-3ECB-4976-8700-9259DA0AB807}">
    <text>I9 list b put in wrong</text>
  </threadedComment>
  <threadedComment ref="N5" dT="2025-02-28T23:36:51.90" personId="{E92106BB-2E7E-4D6D-BE8A-CF983243F7D3}" id="{C8CBF810-53D3-4E5A-A874-1D9AEB8430DE}">
    <text xml:space="preserve">Needs EAD uploaded in Bold
</text>
  </threadedComment>
  <threadedComment ref="L7" dT="2025-02-28T23:41:33.65" personId="{E92106BB-2E7E-4D6D-BE8A-CF983243F7D3}" id="{0F4C2039-3A65-462E-BB32-6F0312B88606}">
    <text xml:space="preserve">Has a couple charges - Looked her up on Screening
</text>
  </threadedComment>
  <threadedComment ref="O26" dT="2025-02-28T23:28:38.80" personId="{656515AF-C637-48A0-9CC2-668A0A49ED77}" id="{552D784C-DBC7-41EB-8937-2B4F63E179BD}">
    <text>Will complete DS on Monday</text>
  </threadedComment>
</ThreadedComments>
</file>

<file path=xl/threadedComments/threadedComment31.xml><?xml version="1.0" encoding="utf-8"?>
<ThreadedComments xmlns="http://schemas.microsoft.com/office/spreadsheetml/2018/threadedcomments" xmlns:x="http://schemas.openxmlformats.org/spreadsheetml/2006/main">
  <threadedComment ref="W1" dT="2023-06-02T15:12:40.07" personId="{003F11E4-FBB6-4BE2-9D3F-08425C7A3464}" id="{C53EF17A-06F8-4E86-8D8E-C0FA50B94CAE}">
    <text>Indicates if employee showed up for new hire orientation</text>
  </threadedComment>
  <threadedComment ref="X1" dT="2023-06-02T15:13:31.04" personId="{003F11E4-FBB6-4BE2-9D3F-08425C7A3464}" id="{0976B952-D177-4967-937B-EAB22CE43E54}">
    <text>Indicates if employee reported to work for their first official day.</text>
  </threadedComment>
</ThreadedComments>
</file>

<file path=xl/threadedComments/threadedComment32.xml><?xml version="1.0" encoding="utf-8"?>
<ThreadedComments xmlns="http://schemas.microsoft.com/office/spreadsheetml/2018/threadedcomments" xmlns:x="http://schemas.openxmlformats.org/spreadsheetml/2006/main">
  <threadedComment ref="AA1" dT="2023-06-02T15:12:40.07" personId="{003F11E4-FBB6-4BE2-9D3F-08425C7A3464}" id="{102E90A9-59FF-48C2-B1E7-BAA0C9DC7C5A}">
    <text>Indicates if employee showed up for new hire orientation</text>
  </threadedComment>
  <threadedComment ref="AB1" dT="2023-06-02T15:13:31.04" personId="{003F11E4-FBB6-4BE2-9D3F-08425C7A3464}" id="{FEF0E375-F2B8-4D35-869B-0BFB1D42D506}">
    <text>Indicates if employee reported to work for their first official day.</text>
  </threadedComment>
  <threadedComment ref="AA2" dT="2023-06-02T15:12:40.07" personId="{003F11E4-FBB6-4BE2-9D3F-08425C7A3464}" id="{816F619B-D3BE-4337-8259-C55AD192E293}">
    <text>Indicates if employee showed up for new hire orientation</text>
  </threadedComment>
  <threadedComment ref="AB2" dT="2023-06-02T15:13:31.04" personId="{003F11E4-FBB6-4BE2-9D3F-08425C7A3464}" id="{8E4DAD51-05BA-441B-AA48-00A0FE4021D3}">
    <text>Indicates if employee reported to work for their first official day.</text>
  </threadedComment>
</ThreadedComments>
</file>

<file path=xl/threadedComments/threadedComment33.xml><?xml version="1.0" encoding="utf-8"?>
<ThreadedComments xmlns="http://schemas.microsoft.com/office/spreadsheetml/2018/threadedcomments" xmlns:x="http://schemas.openxmlformats.org/spreadsheetml/2006/main">
  <threadedComment ref="AA1" dT="2023-06-02T15:12:40.07" personId="{003F11E4-FBB6-4BE2-9D3F-08425C7A3464}" id="{B9D104C0-5207-46B7-9EB4-1E4D9BA3D3EC}">
    <text>Indicates if employee showed up for new hire orientation</text>
  </threadedComment>
  <threadedComment ref="AB1" dT="2023-06-02T15:13:31.04" personId="{003F11E4-FBB6-4BE2-9D3F-08425C7A3464}" id="{FB3DA5FC-96E2-42B4-B402-D4B309EEE7EA}">
    <text>Indicates if employee reported to work for their first official day.</text>
  </threadedComment>
  <threadedComment ref="AA2" dT="2023-06-02T15:12:40.07" personId="{003F11E4-FBB6-4BE2-9D3F-08425C7A3464}" id="{3F2B9D9B-8EAA-4B14-9571-7548689A5C4A}">
    <text>Indicates if employee showed up for new hire orientation</text>
  </threadedComment>
  <threadedComment ref="AB2" dT="2023-06-02T15:13:31.04" personId="{003F11E4-FBB6-4BE2-9D3F-08425C7A3464}" id="{FFD7C814-DC46-43D9-B95F-9727CB7DDD16}">
    <text>Indicates if employee reported to work for their first official day.</text>
  </threadedComment>
</ThreadedComments>
</file>

<file path=xl/threadedComments/threadedComment34.xml><?xml version="1.0" encoding="utf-8"?>
<ThreadedComments xmlns="http://schemas.microsoft.com/office/spreadsheetml/2018/threadedcomments" xmlns:x="http://schemas.openxmlformats.org/spreadsheetml/2006/main">
  <threadedComment ref="AA1" dT="2023-06-02T15:12:40.07" personId="{003F11E4-FBB6-4BE2-9D3F-08425C7A3464}" id="{E318E549-9F47-44C2-969E-6E0E360D6B3F}">
    <text>Indicates if employee showed up for new hire orientation</text>
  </threadedComment>
  <threadedComment ref="AB1" dT="2023-06-02T15:13:31.04" personId="{003F11E4-FBB6-4BE2-9D3F-08425C7A3464}" id="{57D7B4C9-F229-4473-B7EB-2E532147DA42}">
    <text>Indicates if employee reported to work for their first official day.</text>
  </threadedComment>
</ThreadedComments>
</file>

<file path=xl/threadedComments/threadedComment35.xml><?xml version="1.0" encoding="utf-8"?>
<ThreadedComments xmlns="http://schemas.microsoft.com/office/spreadsheetml/2018/threadedcomments" xmlns:x="http://schemas.openxmlformats.org/spreadsheetml/2006/main">
  <threadedComment ref="AA1" dT="2023-06-02T15:12:40.07" personId="{003F11E4-FBB6-4BE2-9D3F-08425C7A3464}" id="{0F9CB0AA-2136-4F3C-BE0E-156C4D5EDBAB}">
    <text>Indicates if employee showed up for new hire orientation</text>
  </threadedComment>
  <threadedComment ref="AB1" dT="2023-06-02T15:13:31.04" personId="{003F11E4-FBB6-4BE2-9D3F-08425C7A3464}" id="{2FEF4CC8-95BF-4363-82EC-D77EC025F8E1}">
    <text>Indicates if employee reported to work for their first official day.</text>
  </threadedComment>
</ThreadedComments>
</file>

<file path=xl/threadedComments/threadedComment36.xml><?xml version="1.0" encoding="utf-8"?>
<ThreadedComments xmlns="http://schemas.microsoft.com/office/spreadsheetml/2018/threadedcomments" xmlns:x="http://schemas.openxmlformats.org/spreadsheetml/2006/main">
  <threadedComment ref="AA1" dT="2023-06-02T15:12:40.07" personId="{003F11E4-FBB6-4BE2-9D3F-08425C7A3464}" id="{CA08B59C-D14F-4D19-BDBF-0A29C540BA46}">
    <text>Indicates if employee showed up for new hire orientation</text>
  </threadedComment>
  <threadedComment ref="AB1" dT="2023-06-02T15:13:31.04" personId="{003F11E4-FBB6-4BE2-9D3F-08425C7A3464}" id="{533DF2F7-DA2F-4FE3-9A00-5C264D58B656}">
    <text>Indicates if employee reported to work for their first official day.</text>
  </threadedComment>
</ThreadedComments>
</file>

<file path=xl/threadedComments/threadedComment37.xml><?xml version="1.0" encoding="utf-8"?>
<ThreadedComments xmlns="http://schemas.microsoft.com/office/spreadsheetml/2018/threadedcomments" xmlns:x="http://schemas.openxmlformats.org/spreadsheetml/2006/main">
  <threadedComment ref="AA1" dT="2023-06-02T15:12:40.07" personId="{003F11E4-FBB6-4BE2-9D3F-08425C7A3464}" id="{752D4EBF-912C-4A72-9D25-C97DA792904C}">
    <text>Indicates if employee showed up for new hire orientation</text>
  </threadedComment>
  <threadedComment ref="AB1" dT="2023-06-02T15:13:31.04" personId="{003F11E4-FBB6-4BE2-9D3F-08425C7A3464}" id="{ED3CFA93-33B9-485E-AD17-085975B6B79A}">
    <text>Indicates if employee reported to work for their first official day.</text>
  </threadedComment>
  <threadedComment ref="G5" dT="2024-11-08T20:10:01.72" personId="{421A21BF-663C-407A-BC32-C64939B1C3B7}" id="{323408B6-C8BA-4555-9DD7-A12C45AE1137}">
    <text xml:space="preserve">He wanted graves initially @Briana Aguilar @Vicky  Arroyo </text>
    <mentions>
      <mention mentionpersonId="{C68FCF94-03B8-45F7-AA5C-A169B1263D23}" mentionId="{7B4E8803-2619-4A1B-B25B-451C1FEEFCEF}" startIndex="27" length="15"/>
      <mention mentionpersonId="{6F3F80FA-CEC6-46DC-AE16-CD14267F6777}" mentionId="{F9A34CDD-CC3D-413A-8016-22EE8EA1C579}" startIndex="43" length="14"/>
    </mentions>
  </threadedComment>
</ThreadedComments>
</file>

<file path=xl/threadedComments/threadedComment38.xml><?xml version="1.0" encoding="utf-8"?>
<ThreadedComments xmlns="http://schemas.microsoft.com/office/spreadsheetml/2018/threadedcomments" xmlns:x="http://schemas.openxmlformats.org/spreadsheetml/2006/main">
  <threadedComment ref="AA1" dT="2023-06-02T15:12:40.07" personId="{003F11E4-FBB6-4BE2-9D3F-08425C7A3464}" id="{B9CF223B-072F-410D-A7D8-11083BB309B7}">
    <text>Indicates if employee showed up for new hire orientation</text>
  </threadedComment>
  <threadedComment ref="AB1" dT="2023-06-02T15:13:31.04" personId="{003F11E4-FBB6-4BE2-9D3F-08425C7A3464}" id="{392F2B13-6684-4B2D-AC3E-605AAEB8F65F}">
    <text>Indicates if employee reported to work for their first official day.</text>
  </threadedComment>
  <threadedComment ref="G5" dT="2024-11-05T21:16:37.17" personId="{421A21BF-663C-407A-BC32-C64939B1C3B7}" id="{F627FEC4-AD40-4439-BDB6-BC03F28691D3}">
    <text xml:space="preserve">she needs offer letter </text>
  </threadedComment>
</ThreadedComments>
</file>

<file path=xl/threadedComments/threadedComment39.xml><?xml version="1.0" encoding="utf-8"?>
<ThreadedComments xmlns="http://schemas.microsoft.com/office/spreadsheetml/2018/threadedcomments" xmlns:x="http://schemas.openxmlformats.org/spreadsheetml/2006/main">
  <threadedComment ref="AA1" dT="2023-06-02T15:12:40.07" personId="{003F11E4-FBB6-4BE2-9D3F-08425C7A3464}" id="{561E0FA1-1845-4475-85FD-E63013D89D8D}">
    <text>Indicates if employee showed up for new hire orientation</text>
  </threadedComment>
  <threadedComment ref="AB1" dT="2023-06-02T15:13:31.04" personId="{003F11E4-FBB6-4BE2-9D3F-08425C7A3464}" id="{834DA70B-33FA-4C26-9346-C6DB5AEF1C25}">
    <text>Indicates if employee reported to work for their first official day.</text>
  </threadedComment>
</ThreadedComments>
</file>

<file path=xl/threadedComments/threadedComment40.xml><?xml version="1.0" encoding="utf-8"?>
<ThreadedComments xmlns="http://schemas.microsoft.com/office/spreadsheetml/2018/threadedcomments" xmlns:x="http://schemas.openxmlformats.org/spreadsheetml/2006/main">
  <threadedComment ref="AA1" dT="2023-06-02T15:12:40.07" personId="{003F11E4-FBB6-4BE2-9D3F-08425C7A3464}" id="{8D545F4A-9186-4E2C-A88B-E77673DB5573}">
    <text>Indicates if employee showed up for new hire orientation</text>
  </threadedComment>
  <threadedComment ref="AB1" dT="2023-06-02T15:13:31.04" personId="{003F11E4-FBB6-4BE2-9D3F-08425C7A3464}" id="{600C01A4-2253-44E9-8C23-757BB6F0F7B3}">
    <text>Indicates if employee reported to work for their first official day.</text>
  </threadedComment>
</ThreadedComments>
</file>

<file path=xl/threadedComments/threadedComment41.xml><?xml version="1.0" encoding="utf-8"?>
<ThreadedComments xmlns="http://schemas.microsoft.com/office/spreadsheetml/2018/threadedcomments" xmlns:x="http://schemas.openxmlformats.org/spreadsheetml/2006/main">
  <threadedComment ref="AA1" dT="2023-06-02T15:12:40.07" personId="{003F11E4-FBB6-4BE2-9D3F-08425C7A3464}" id="{8FC03339-E306-421B-8BC3-0FE909ED3809}">
    <text>Indicates if employee showed up for new hire orientation</text>
  </threadedComment>
  <threadedComment ref="AB1" dT="2023-06-02T15:13:31.04" personId="{003F11E4-FBB6-4BE2-9D3F-08425C7A3464}" id="{9204A0B7-FFD3-4721-85FE-1B4F8DF426DE}">
    <text>Indicates if employee reported to work for their first official day.</text>
  </threadedComment>
</ThreadedComments>
</file>

<file path=xl/threadedComments/threadedComment42.xml><?xml version="1.0" encoding="utf-8"?>
<ThreadedComments xmlns="http://schemas.microsoft.com/office/spreadsheetml/2018/threadedcomments" xmlns:x="http://schemas.openxmlformats.org/spreadsheetml/2006/main">
  <threadedComment ref="AA2" dT="2023-06-02T15:12:40.07" personId="{003F11E4-FBB6-4BE2-9D3F-08425C7A3464}" id="{8B87D494-72F6-4769-9F82-4EBA71514640}">
    <text>Indicates if employee showed up for new hire orientation</text>
  </threadedComment>
  <threadedComment ref="AB2" dT="2023-06-02T15:13:31.04" personId="{003F11E4-FBB6-4BE2-9D3F-08425C7A3464}" id="{F392BD10-51BB-4453-B637-F471CD1CB3F8}">
    <text>Indicates if employee reported to work for their first official day.</text>
  </threadedComment>
</ThreadedComments>
</file>

<file path=xl/threadedComments/threadedComment43.xml><?xml version="1.0" encoding="utf-8"?>
<ThreadedComments xmlns="http://schemas.microsoft.com/office/spreadsheetml/2018/threadedcomments" xmlns:x="http://schemas.openxmlformats.org/spreadsheetml/2006/main">
  <threadedComment ref="AA1" dT="2023-06-02T15:12:40.07" personId="{003F11E4-FBB6-4BE2-9D3F-08425C7A3464}" id="{17BBD1A8-E4D9-423F-83D8-900137E7A845}">
    <text>Indicates if employee showed up for new hire orientation</text>
  </threadedComment>
  <threadedComment ref="AB1" dT="2023-06-02T15:13:31.04" personId="{003F11E4-FBB6-4BE2-9D3F-08425C7A3464}" id="{52DA6CA6-4924-4D91-AAA3-1449BE85FD31}">
    <text>Indicates if employee reported to work for their first official day.</text>
  </threadedComment>
</ThreadedComments>
</file>

<file path=xl/threadedComments/threadedComment44.xml><?xml version="1.0" encoding="utf-8"?>
<ThreadedComments xmlns="http://schemas.microsoft.com/office/spreadsheetml/2018/threadedcomments" xmlns:x="http://schemas.openxmlformats.org/spreadsheetml/2006/main">
  <threadedComment ref="Q2" dT="2023-06-02T15:12:40.07" personId="{003F11E4-FBB6-4BE2-9D3F-08425C7A3464}" id="{CC4C7CD9-FD9B-48B8-91CB-1C43B829E77E}">
    <text>Indicates if employee showed up for new hire orientation</text>
  </threadedComment>
  <threadedComment ref="R2" dT="2023-06-02T15:13:31.04" personId="{003F11E4-FBB6-4BE2-9D3F-08425C7A3464}" id="{B6E8BA5B-B5C7-464C-B37B-83478E78BF1C}">
    <text>Indicates if employee reported to work for their first official day.</text>
  </threadedComment>
</ThreadedComments>
</file>

<file path=xl/threadedComments/threadedComment45.xml><?xml version="1.0" encoding="utf-8"?>
<ThreadedComments xmlns="http://schemas.microsoft.com/office/spreadsheetml/2018/threadedcomments" xmlns:x="http://schemas.openxmlformats.org/spreadsheetml/2006/main">
  <threadedComment ref="Q2" dT="2023-06-02T15:12:40.07" personId="{003F11E4-FBB6-4BE2-9D3F-08425C7A3464}" id="{5E2D3367-D9D9-4F7E-96B7-58B0AAAA1324}">
    <text>Indicates if employee showed up for new hire orientation</text>
  </threadedComment>
  <threadedComment ref="R2" dT="2023-06-02T15:13:31.04" personId="{003F11E4-FBB6-4BE2-9D3F-08425C7A3464}" id="{E8F191D3-B4D7-45E9-867F-B8D9AB57106A}">
    <text>Indicates if employee reported to work for their first official day.</text>
  </threadedComment>
</ThreadedComments>
</file>

<file path=xl/threadedComments/threadedComment46.xml><?xml version="1.0" encoding="utf-8"?>
<ThreadedComments xmlns="http://schemas.microsoft.com/office/spreadsheetml/2018/threadedcomments" xmlns:x="http://schemas.openxmlformats.org/spreadsheetml/2006/main">
  <threadedComment ref="Q2" dT="2023-06-02T15:12:40.07" personId="{003F11E4-FBB6-4BE2-9D3F-08425C7A3464}" id="{35AE2357-BC9A-4165-A205-AC93E183066F}">
    <text>Indicates if employee showed up for new hire orientation</text>
  </threadedComment>
  <threadedComment ref="R2" dT="2023-06-02T15:13:31.04" personId="{003F11E4-FBB6-4BE2-9D3F-08425C7A3464}" id="{A4AD9E68-C120-479B-B1EF-791D5EFA0FA9}">
    <text>Indicates if employee reported to work for their first official day.</text>
  </threadedComment>
</ThreadedComments>
</file>

<file path=xl/threadedComments/threadedComment47.xml><?xml version="1.0" encoding="utf-8"?>
<ThreadedComments xmlns="http://schemas.microsoft.com/office/spreadsheetml/2018/threadedcomments" xmlns:x="http://schemas.openxmlformats.org/spreadsheetml/2006/main">
  <threadedComment ref="Q2" dT="2023-06-02T15:12:40.07" personId="{003F11E4-FBB6-4BE2-9D3F-08425C7A3464}" id="{6BA9835B-E8B4-4761-8695-41007B6F3EDB}">
    <text>Indicates if employee showed up for new hire orientation</text>
  </threadedComment>
  <threadedComment ref="R2" dT="2023-06-02T15:13:31.04" personId="{003F11E4-FBB6-4BE2-9D3F-08425C7A3464}" id="{8D56ADB4-9007-4619-BA44-5476896F3CAA}">
    <text>Indicates if employee reported to work for their first official day.</text>
  </threadedComment>
</ThreadedComments>
</file>

<file path=xl/threadedComments/threadedComment48.xml><?xml version="1.0" encoding="utf-8"?>
<ThreadedComments xmlns="http://schemas.microsoft.com/office/spreadsheetml/2018/threadedcomments" xmlns:x="http://schemas.openxmlformats.org/spreadsheetml/2006/main">
  <threadedComment ref="Q2" dT="2023-06-02T15:12:40.07" personId="{003F11E4-FBB6-4BE2-9D3F-08425C7A3464}" id="{BFF87B4A-CFA6-4364-B0FC-2064F1CB0F2C}">
    <text>Indicates if employee showed up for new hire orientation</text>
  </threadedComment>
  <threadedComment ref="R2" dT="2023-06-02T15:13:31.04" personId="{003F11E4-FBB6-4BE2-9D3F-08425C7A3464}" id="{05B3AC76-9C9A-4A5B-B399-5C3EC3D77574}">
    <text>Indicates if employee reported to work for their first official day.</text>
  </threadedComment>
</ThreadedComments>
</file>

<file path=xl/threadedComments/threadedComment49.xml><?xml version="1.0" encoding="utf-8"?>
<ThreadedComments xmlns="http://schemas.microsoft.com/office/spreadsheetml/2018/threadedcomments" xmlns:x="http://schemas.openxmlformats.org/spreadsheetml/2006/main">
  <threadedComment ref="Q2" dT="2023-06-02T15:12:40.07" personId="{003F11E4-FBB6-4BE2-9D3F-08425C7A3464}" id="{8F0E15E6-4EB2-43AD-9F95-0CB64016EF91}">
    <text>Indicates if employee showed up for new hire orientation</text>
  </threadedComment>
  <threadedComment ref="R2" dT="2023-06-02T15:13:31.04" personId="{003F11E4-FBB6-4BE2-9D3F-08425C7A3464}" id="{FBE3D515-4E3B-4A1B-A62A-53F9A0AAAD02}">
    <text>Indicates if employee reported to work for their first official day.</text>
  </threadedComment>
</ThreadedComments>
</file>

<file path=xl/threadedComments/threadedComment50.xml><?xml version="1.0" encoding="utf-8"?>
<ThreadedComments xmlns="http://schemas.microsoft.com/office/spreadsheetml/2018/threadedcomments" xmlns:x="http://schemas.openxmlformats.org/spreadsheetml/2006/main">
  <threadedComment ref="Q2" dT="2023-06-02T15:12:40.07" personId="{003F11E4-FBB6-4BE2-9D3F-08425C7A3464}" id="{3768AB48-76C1-459A-BA16-6F1F4914F84F}">
    <text>Indicates if employee showed up for new hire orientation</text>
  </threadedComment>
  <threadedComment ref="R2" dT="2023-06-02T15:13:31.04" personId="{003F11E4-FBB6-4BE2-9D3F-08425C7A3464}" id="{5CB4626B-8A37-47ED-A98C-16B1500FEEFC}">
    <text>Indicates if employee reported to work for their first official day.</text>
  </threadedComment>
</ThreadedComments>
</file>

<file path=xl/threadedComments/threadedComment51.xml><?xml version="1.0" encoding="utf-8"?>
<ThreadedComments xmlns="http://schemas.microsoft.com/office/spreadsheetml/2018/threadedcomments" xmlns:x="http://schemas.openxmlformats.org/spreadsheetml/2006/main">
  <threadedComment ref="Q2" dT="2023-06-02T15:12:40.07" personId="{003F11E4-FBB6-4BE2-9D3F-08425C7A3464}" id="{2FA062FB-4000-4E20-B6FF-C39C603020C1}">
    <text>Indicates if employee showed up for new hire orientation</text>
  </threadedComment>
  <threadedComment ref="R2" dT="2023-06-02T15:13:31.04" personId="{003F11E4-FBB6-4BE2-9D3F-08425C7A3464}" id="{F6F13AF9-83F9-48BA-B713-00383A1E04D2}">
    <text>Indicates if employee reported to work for their first official day.</text>
  </threadedComment>
</ThreadedComments>
</file>

<file path=xl/threadedComments/threadedComment52.xml><?xml version="1.0" encoding="utf-8"?>
<ThreadedComments xmlns="http://schemas.microsoft.com/office/spreadsheetml/2018/threadedcomments" xmlns:x="http://schemas.openxmlformats.org/spreadsheetml/2006/main">
  <threadedComment ref="Q2" dT="2023-06-02T15:12:40.07" personId="{003F11E4-FBB6-4BE2-9D3F-08425C7A3464}" id="{E02586AC-B4A1-4992-BDA9-7DDB07A7AD01}">
    <text>Indicates if employee showed up for new hire orientation</text>
  </threadedComment>
  <threadedComment ref="R2" dT="2023-06-02T15:13:31.04" personId="{003F11E4-FBB6-4BE2-9D3F-08425C7A3464}" id="{5ABDA033-3F52-484B-B930-0D4E23318711}">
    <text>Indicates if employee reported to work for their first official day.</text>
  </threadedComment>
</ThreadedComments>
</file>

<file path=xl/threadedComments/threadedComment53.xml><?xml version="1.0" encoding="utf-8"?>
<ThreadedComments xmlns="http://schemas.microsoft.com/office/spreadsheetml/2018/threadedcomments" xmlns:x="http://schemas.openxmlformats.org/spreadsheetml/2006/main">
  <threadedComment ref="Q2" dT="2023-06-02T15:12:40.07" personId="{003F11E4-FBB6-4BE2-9D3F-08425C7A3464}" id="{ADF5B595-161B-422C-9013-8C0D1FFBFDFB}">
    <text>Indicates if employee showed up for new hire orientation</text>
  </threadedComment>
  <threadedComment ref="R2" dT="2023-06-02T15:13:31.04" personId="{003F11E4-FBB6-4BE2-9D3F-08425C7A3464}" id="{36719C1B-A3ED-4DC1-ACE9-565B215222CE}">
    <text>Indicates if employee reported to work for their first official day.</text>
  </threadedComment>
</ThreadedComments>
</file>

<file path=xl/threadedComments/threadedComment54.xml><?xml version="1.0" encoding="utf-8"?>
<ThreadedComments xmlns="http://schemas.microsoft.com/office/spreadsheetml/2018/threadedcomments" xmlns:x="http://schemas.openxmlformats.org/spreadsheetml/2006/main">
  <threadedComment ref="Q2" dT="2023-06-02T15:12:40.07" personId="{003F11E4-FBB6-4BE2-9D3F-08425C7A3464}" id="{C3F89B26-C247-4521-AAEC-A83EDCD24960}">
    <text>Indicates if employee showed up for new hire orientation</text>
  </threadedComment>
  <threadedComment ref="R2" dT="2023-06-02T15:13:31.04" personId="{003F11E4-FBB6-4BE2-9D3F-08425C7A3464}" id="{DCF244E2-20DD-4AB8-8A25-13508DF5DCB2}">
    <text>Indicates if employee reported to work for their first official day.</text>
  </threadedComment>
</ThreadedComments>
</file>

<file path=xl/threadedComments/threadedComment55.xml><?xml version="1.0" encoding="utf-8"?>
<ThreadedComments xmlns="http://schemas.microsoft.com/office/spreadsheetml/2018/threadedcomments" xmlns:x="http://schemas.openxmlformats.org/spreadsheetml/2006/main">
  <threadedComment ref="Q2" dT="2023-06-02T15:12:40.07" personId="{003F11E4-FBB6-4BE2-9D3F-08425C7A3464}" id="{66DB60A8-571B-4DE8-82F5-10E5B48590A6}">
    <text>Indicates if employee showed up for new hire orientation</text>
  </threadedComment>
  <threadedComment ref="R2" dT="2023-06-02T15:13:31.04" personId="{003F11E4-FBB6-4BE2-9D3F-08425C7A3464}" id="{A9B5A943-CCDD-40BD-8B4A-B1CE691FADA9}">
    <text>Indicates if employee reported to work for their first official day.</text>
  </threadedComment>
</ThreadedComments>
</file>

<file path=xl/threadedComments/threadedComment56.xml><?xml version="1.0" encoding="utf-8"?>
<ThreadedComments xmlns="http://schemas.microsoft.com/office/spreadsheetml/2018/threadedcomments" xmlns:x="http://schemas.openxmlformats.org/spreadsheetml/2006/main">
  <threadedComment ref="O2" dT="2023-06-02T15:12:40.07" personId="{003F11E4-FBB6-4BE2-9D3F-08425C7A3464}" id="{25C70D89-EAEC-49FD-8605-5998ADC27973}">
    <text>Indicates if employee showed up for new hire orientation</text>
  </threadedComment>
  <threadedComment ref="P2" dT="2023-06-02T15:13:31.04" personId="{003F11E4-FBB6-4BE2-9D3F-08425C7A3464}" id="{2F4F29EB-57E5-4BB4-8D02-DD4BB0A6AB8B}">
    <text>Indicates if employee reported to work for their first official day.</text>
  </threadedComment>
</ThreadedComments>
</file>

<file path=xl/threadedComments/threadedComment57.xml><?xml version="1.0" encoding="utf-8"?>
<ThreadedComments xmlns="http://schemas.microsoft.com/office/spreadsheetml/2018/threadedcomments" xmlns:x="http://schemas.openxmlformats.org/spreadsheetml/2006/main">
  <threadedComment ref="O2" dT="2023-06-02T15:12:40.07" personId="{003F11E4-FBB6-4BE2-9D3F-08425C7A3464}" id="{D6F95BFD-C116-4A1E-B552-043ECC9E0435}">
    <text>Indicates if employee showed up for new hire orientation</text>
  </threadedComment>
  <threadedComment ref="P2" dT="2023-06-02T15:13:31.04" personId="{003F11E4-FBB6-4BE2-9D3F-08425C7A3464}" id="{4AD70257-2AE5-467F-9C1B-FE7C35878B48}">
    <text>Indicates if employee reported to work for their first official day.</text>
  </threadedComment>
</ThreadedComments>
</file>

<file path=xl/threadedComments/threadedComment58.xml><?xml version="1.0" encoding="utf-8"?>
<ThreadedComments xmlns="http://schemas.microsoft.com/office/spreadsheetml/2018/threadedcomments" xmlns:x="http://schemas.openxmlformats.org/spreadsheetml/2006/main">
  <threadedComment ref="O2" dT="2023-06-02T15:12:40.07" personId="{003F11E4-FBB6-4BE2-9D3F-08425C7A3464}" id="{81EEC52B-BD2E-46EB-90C8-00898DE9EAEB}">
    <text>Indicates if employee showed up for new hire orientation</text>
  </threadedComment>
  <threadedComment ref="P2" dT="2023-06-02T15:13:31.04" personId="{003F11E4-FBB6-4BE2-9D3F-08425C7A3464}" id="{A5929C62-FE31-4F50-8E9E-471C54CCCD33}">
    <text>Indicates if employee reported to work for their first official day.</text>
  </threadedComment>
</ThreadedComments>
</file>

<file path=xl/threadedComments/threadedComment59.xml><?xml version="1.0" encoding="utf-8"?>
<ThreadedComments xmlns="http://schemas.microsoft.com/office/spreadsheetml/2018/threadedcomments" xmlns:x="http://schemas.openxmlformats.org/spreadsheetml/2006/main">
  <threadedComment ref="O2" dT="2023-06-02T15:12:40.07" personId="{003F11E4-FBB6-4BE2-9D3F-08425C7A3464}" id="{3BED1A2F-3102-4E95-B63D-E9249BF69B88}">
    <text>Indicates if employee showed up for new hire orientation</text>
  </threadedComment>
  <threadedComment ref="P2" dT="2023-06-02T15:13:31.04" personId="{003F11E4-FBB6-4BE2-9D3F-08425C7A3464}" id="{DCF548F0-EB26-466B-8DDE-9303E0357D83}">
    <text>Indicates if employee reported to work for their first official day.</text>
  </threadedComment>
</ThreadedComments>
</file>

<file path=xl/threadedComments/threadedComment60.xml><?xml version="1.0" encoding="utf-8"?>
<ThreadedComments xmlns="http://schemas.microsoft.com/office/spreadsheetml/2018/threadedcomments" xmlns:x="http://schemas.openxmlformats.org/spreadsheetml/2006/main">
  <threadedComment ref="O2" dT="2023-06-02T15:12:40.07" personId="{003F11E4-FBB6-4BE2-9D3F-08425C7A3464}" id="{0B4F1AE8-5AFE-4215-AF51-58945F314453}">
    <text>Indicates if employee showed up for new hire orientation</text>
  </threadedComment>
  <threadedComment ref="P2" dT="2023-06-02T15:13:31.04" personId="{003F11E4-FBB6-4BE2-9D3F-08425C7A3464}" id="{5639602B-6B91-4492-96F0-04F6EA4E43AD}">
    <text>Indicates if employee reported to work for their first official day.</text>
  </threadedComment>
</ThreadedComments>
</file>

<file path=xl/threadedComments/threadedComment61.xml><?xml version="1.0" encoding="utf-8"?>
<ThreadedComments xmlns="http://schemas.microsoft.com/office/spreadsheetml/2018/threadedcomments" xmlns:x="http://schemas.openxmlformats.org/spreadsheetml/2006/main">
  <threadedComment ref="O2" dT="2023-06-02T15:12:40.07" personId="{003F11E4-FBB6-4BE2-9D3F-08425C7A3464}" id="{B066958E-15D1-40EC-8804-09077BDE5B6C}">
    <text>Indicates if employee showed up for new hire orientation</text>
  </threadedComment>
  <threadedComment ref="P2" dT="2023-06-02T15:13:31.04" personId="{003F11E4-FBB6-4BE2-9D3F-08425C7A3464}" id="{72937265-DB50-4D32-AA43-36ADB22B199B}">
    <text>Indicates if employee reported to work for their first official day.</text>
  </threadedComment>
</ThreadedComments>
</file>

<file path=xl/threadedComments/threadedComment62.xml><?xml version="1.0" encoding="utf-8"?>
<ThreadedComments xmlns="http://schemas.microsoft.com/office/spreadsheetml/2018/threadedcomments" xmlns:x="http://schemas.openxmlformats.org/spreadsheetml/2006/main">
  <threadedComment ref="O2" dT="2023-06-02T15:12:40.07" personId="{003F11E4-FBB6-4BE2-9D3F-08425C7A3464}" id="{6B8BC8D4-8D08-429A-9225-AD4930129DA6}">
    <text>Indicates if employee showed up for new hire orientation</text>
  </threadedComment>
  <threadedComment ref="P2" dT="2023-06-02T15:13:31.04" personId="{003F11E4-FBB6-4BE2-9D3F-08425C7A3464}" id="{EEFB01C5-B75B-4955-95FB-1A777F499FEE}">
    <text>Indicates if employee reported to work for their first official day.</text>
  </threadedComment>
</ThreadedComments>
</file>

<file path=xl/threadedComments/threadedComment63.xml><?xml version="1.0" encoding="utf-8"?>
<ThreadedComments xmlns="http://schemas.microsoft.com/office/spreadsheetml/2018/threadedcomments" xmlns:x="http://schemas.openxmlformats.org/spreadsheetml/2006/main">
  <threadedComment ref="O2" dT="2023-06-02T15:12:40.07" personId="{003F11E4-FBB6-4BE2-9D3F-08425C7A3464}" id="{0425A54F-8C92-485E-A50D-2BDD32A74090}">
    <text>Indicates if employee showed up for new hire orientation</text>
  </threadedComment>
  <threadedComment ref="P2" dT="2023-06-02T15:13:31.04" personId="{003F11E4-FBB6-4BE2-9D3F-08425C7A3464}" id="{625F96B8-A747-427A-915A-265523F50669}">
    <text>Indicates if employee reported to work for their first official day.</text>
  </threadedComment>
</ThreadedComments>
</file>

<file path=xl/threadedComments/threadedComment64.xml><?xml version="1.0" encoding="utf-8"?>
<ThreadedComments xmlns="http://schemas.microsoft.com/office/spreadsheetml/2018/threadedcomments" xmlns:x="http://schemas.openxmlformats.org/spreadsheetml/2006/main">
  <threadedComment ref="O2" dT="2023-06-02T15:12:40.07" personId="{003F11E4-FBB6-4BE2-9D3F-08425C7A3464}" id="{6E85ADFA-EDD0-4DB6-826B-708D678EC355}">
    <text>Indicates if employee showed up for new hire orientation</text>
  </threadedComment>
  <threadedComment ref="P2" dT="2023-06-02T15:13:31.04" personId="{003F11E4-FBB6-4BE2-9D3F-08425C7A3464}" id="{7CFA3600-580B-4D85-A564-326706FCB568}">
    <text>Indicates if employee reported to work for their first official day.</text>
  </threadedComment>
</ThreadedComments>
</file>

<file path=xl/threadedComments/threadedComment65.xml><?xml version="1.0" encoding="utf-8"?>
<ThreadedComments xmlns="http://schemas.microsoft.com/office/spreadsheetml/2018/threadedcomments" xmlns:x="http://schemas.openxmlformats.org/spreadsheetml/2006/main">
  <threadedComment ref="O2" dT="2023-06-02T15:12:40.07" personId="{003F11E4-FBB6-4BE2-9D3F-08425C7A3464}" id="{D9AA8334-11B1-444E-97E8-A77CBC4B38A2}">
    <text>Indicates if employee showed up for new hire orientation</text>
  </threadedComment>
  <threadedComment ref="P2" dT="2023-06-02T15:13:31.04" personId="{003F11E4-FBB6-4BE2-9D3F-08425C7A3464}" id="{EE1E6826-A693-41A0-B726-DE45134E8522}">
    <text>Indicates if employee reported to work for their first official day.</text>
  </threadedComment>
</ThreadedComments>
</file>

<file path=xl/threadedComments/threadedComment66.xml><?xml version="1.0" encoding="utf-8"?>
<ThreadedComments xmlns="http://schemas.microsoft.com/office/spreadsheetml/2018/threadedcomments" xmlns:x="http://schemas.openxmlformats.org/spreadsheetml/2006/main">
  <threadedComment ref="O2" dT="2023-06-02T15:12:40.07" personId="{003F11E4-FBB6-4BE2-9D3F-08425C7A3464}" id="{C31A9C7B-A958-4A5B-9263-F1EA5D2A4824}">
    <text>Indicates if employee showed up for new hire orientation</text>
  </threadedComment>
  <threadedComment ref="P2" dT="2023-06-02T15:13:31.04" personId="{003F11E4-FBB6-4BE2-9D3F-08425C7A3464}" id="{6DD2A457-684C-4289-928A-24395C37A8A0}">
    <text>Indicates if employee reported to work for their first official day.</text>
  </threadedComment>
</ThreadedComments>
</file>

<file path=xl/threadedComments/threadedComment67.xml><?xml version="1.0" encoding="utf-8"?>
<ThreadedComments xmlns="http://schemas.microsoft.com/office/spreadsheetml/2018/threadedcomments" xmlns:x="http://schemas.openxmlformats.org/spreadsheetml/2006/main">
  <threadedComment ref="O2" dT="2023-06-02T15:12:40.07" personId="{003F11E4-FBB6-4BE2-9D3F-08425C7A3464}" id="{0DC9640A-72E0-4C4B-A3A4-B788F77FAA98}">
    <text>Indicates if employee showed up for new hire orientation</text>
  </threadedComment>
  <threadedComment ref="P2" dT="2023-06-02T15:13:31.04" personId="{003F11E4-FBB6-4BE2-9D3F-08425C7A3464}" id="{C84F1297-281F-4ECE-9983-2DCB8BC7B3BB}">
    <text>Indicates if employee reported to work for their first official day.</text>
  </threadedComment>
</ThreadedComments>
</file>

<file path=xl/threadedComments/threadedComment68.xml><?xml version="1.0" encoding="utf-8"?>
<ThreadedComments xmlns="http://schemas.microsoft.com/office/spreadsheetml/2018/threadedcomments" xmlns:x="http://schemas.openxmlformats.org/spreadsheetml/2006/main">
  <threadedComment ref="O2" dT="2023-06-02T15:12:40.07" personId="{003F11E4-FBB6-4BE2-9D3F-08425C7A3464}" id="{6AD66040-CA1A-4E34-9CE7-368299BCB5CA}">
    <text>Indicates if employee showed up for new hire orientation</text>
  </threadedComment>
  <threadedComment ref="P2" dT="2023-06-02T15:13:31.04" personId="{003F11E4-FBB6-4BE2-9D3F-08425C7A3464}" id="{D812D397-56DD-4F7E-BCF7-D6B8A50EB576}">
    <text>Indicates if employee reported to work for their first official day.</text>
  </threadedComment>
</ThreadedComments>
</file>

<file path=xl/threadedComments/threadedComment69.xml><?xml version="1.0" encoding="utf-8"?>
<ThreadedComments xmlns="http://schemas.microsoft.com/office/spreadsheetml/2018/threadedcomments" xmlns:x="http://schemas.openxmlformats.org/spreadsheetml/2006/main">
  <threadedComment ref="O2" dT="2023-06-02T15:12:40.07" personId="{003F11E4-FBB6-4BE2-9D3F-08425C7A3464}" id="{B3FFA59C-1EEB-42F6-8EA9-514BCD1E5380}">
    <text>Indicates if employee showed up for new hire orientation</text>
  </threadedComment>
  <threadedComment ref="P2" dT="2023-06-02T15:13:31.04" personId="{003F11E4-FBB6-4BE2-9D3F-08425C7A3464}" id="{02498A70-7ACD-49BC-88B9-0B38A40344DA}">
    <text>Indicates if employee reported to work for their first official day.</text>
  </threadedComment>
</ThreadedComments>
</file>

<file path=xl/threadedComments/threadedComment70.xml><?xml version="1.0" encoding="utf-8"?>
<ThreadedComments xmlns="http://schemas.microsoft.com/office/spreadsheetml/2018/threadedcomments" xmlns:x="http://schemas.openxmlformats.org/spreadsheetml/2006/main">
  <threadedComment ref="O2" dT="2023-06-02T15:12:40.07" personId="{003F11E4-FBB6-4BE2-9D3F-08425C7A3464}" id="{EC2C7F92-167B-4432-9FA5-17CD58A98D9C}">
    <text>Indicates if employee showed up for new hire orientation</text>
  </threadedComment>
  <threadedComment ref="P2" dT="2023-06-02T15:13:31.04" personId="{003F11E4-FBB6-4BE2-9D3F-08425C7A3464}" id="{3B0B6A24-1CC8-4E2B-A182-FC8686320817}">
    <text>Indicates if employee reported to work for their first official day.</text>
  </threadedComment>
</ThreadedComments>
</file>

<file path=xl/threadedComments/threadedComment71.xml><?xml version="1.0" encoding="utf-8"?>
<ThreadedComments xmlns="http://schemas.microsoft.com/office/spreadsheetml/2018/threadedcomments" xmlns:x="http://schemas.openxmlformats.org/spreadsheetml/2006/main">
  <threadedComment ref="O2" dT="2023-06-02T15:12:40.07" personId="{003F11E4-FBB6-4BE2-9D3F-08425C7A3464}" id="{6A28646F-06DE-4C77-8E9D-4E94BF295249}">
    <text>Indicates if employee showed up for new hire orientation</text>
  </threadedComment>
  <threadedComment ref="P2" dT="2023-06-02T15:13:31.04" personId="{003F11E4-FBB6-4BE2-9D3F-08425C7A3464}" id="{5EB44A93-A577-4025-B048-8D7C11AF9B04}">
    <text>Indicates if employee reported to work for their first official day.</text>
  </threadedComment>
</ThreadedComments>
</file>

<file path=xl/threadedComments/threadedComment72.xml><?xml version="1.0" encoding="utf-8"?>
<ThreadedComments xmlns="http://schemas.microsoft.com/office/spreadsheetml/2018/threadedcomments" xmlns:x="http://schemas.openxmlformats.org/spreadsheetml/2006/main">
  <threadedComment ref="O2" dT="2023-06-02T15:12:40.07" personId="{003F11E4-FBB6-4BE2-9D3F-08425C7A3464}" id="{3E0942C0-9284-4809-8B24-E3EE289833A9}">
    <text>Indicates if employee showed up for new hire orientation</text>
  </threadedComment>
  <threadedComment ref="P2" dT="2023-06-02T15:13:31.04" personId="{003F11E4-FBB6-4BE2-9D3F-08425C7A3464}" id="{C0EB7ACF-013A-42DF-88DC-921B6AC3CA38}">
    <text>Indicates if employee reported to work for their first official day.</text>
  </threadedComment>
</ThreadedComments>
</file>

<file path=xl/threadedComments/threadedComment73.xml><?xml version="1.0" encoding="utf-8"?>
<ThreadedComments xmlns="http://schemas.microsoft.com/office/spreadsheetml/2018/threadedcomments" xmlns:x="http://schemas.openxmlformats.org/spreadsheetml/2006/main">
  <threadedComment ref="O2" dT="2023-06-02T15:12:40.07" personId="{003F11E4-FBB6-4BE2-9D3F-08425C7A3464}" id="{52B11CB1-6248-4296-836E-1628776768B6}">
    <text>Indicates if employee showed up for new hire orientation</text>
  </threadedComment>
  <threadedComment ref="P2" dT="2023-06-02T15:13:31.04" personId="{003F11E4-FBB6-4BE2-9D3F-08425C7A3464}" id="{BAD2E62A-9F5F-4532-88F1-A03F89DEAA06}">
    <text>Indicates if employee reported to work for their first official day.</text>
  </threadedComment>
</ThreadedComments>
</file>

<file path=xl/threadedComments/threadedComment74.xml><?xml version="1.0" encoding="utf-8"?>
<ThreadedComments xmlns="http://schemas.microsoft.com/office/spreadsheetml/2018/threadedcomments" xmlns:x="http://schemas.openxmlformats.org/spreadsheetml/2006/main">
  <threadedComment ref="O2" dT="2023-06-02T15:12:40.07" personId="{003F11E4-FBB6-4BE2-9D3F-08425C7A3464}" id="{0B7BA0EC-B525-44C5-9022-916AAADD792B}">
    <text>Indicates if employee showed up for new hire orientation</text>
  </threadedComment>
  <threadedComment ref="P2" dT="2023-06-02T15:13:31.04" personId="{003F11E4-FBB6-4BE2-9D3F-08425C7A3464}" id="{E7E10E41-2873-4835-A4C0-71574746F5FA}">
    <text>Indicates if employee reported to work for their first official day.</text>
  </threadedComment>
</ThreadedComments>
</file>

<file path=xl/threadedComments/threadedComment75.xml><?xml version="1.0" encoding="utf-8"?>
<ThreadedComments xmlns="http://schemas.microsoft.com/office/spreadsheetml/2018/threadedcomments" xmlns:x="http://schemas.openxmlformats.org/spreadsheetml/2006/main">
  <threadedComment ref="O2" dT="2023-06-02T15:12:40.07" personId="{003F11E4-FBB6-4BE2-9D3F-08425C7A3464}" id="{A7A1A3EF-6DF5-4470-97C1-7545B53D4623}">
    <text>Indicates if employee showed up for new hire orientation</text>
  </threadedComment>
  <threadedComment ref="P2" dT="2023-06-02T15:13:31.04" personId="{003F11E4-FBB6-4BE2-9D3F-08425C7A3464}" id="{8F8EEB60-B629-4DC4-BD22-3728A76EE581}">
    <text>Indicates if employee reported to work for their first official day.</text>
  </threadedComment>
</ThreadedComments>
</file>

<file path=xl/threadedComments/threadedComment76.xml><?xml version="1.0" encoding="utf-8"?>
<ThreadedComments xmlns="http://schemas.microsoft.com/office/spreadsheetml/2018/threadedcomments" xmlns:x="http://schemas.openxmlformats.org/spreadsheetml/2006/main">
  <threadedComment ref="O2" dT="2023-06-02T15:12:40.07" personId="{003F11E4-FBB6-4BE2-9D3F-08425C7A3464}" id="{CE664DB0-7B32-49E4-9B3D-34E151256AA5}">
    <text>Indicates if employee showed up for new hire orientation</text>
  </threadedComment>
  <threadedComment ref="P2" dT="2023-06-02T15:13:31.04" personId="{003F11E4-FBB6-4BE2-9D3F-08425C7A3464}" id="{959685E0-BB55-4EC7-A1AC-AD1967F0B4C7}">
    <text>Indicates if employee reported to work for their first official day.</text>
  </threadedComment>
</ThreadedComments>
</file>

<file path=xl/threadedComments/threadedComment77.xml><?xml version="1.0" encoding="utf-8"?>
<ThreadedComments xmlns="http://schemas.microsoft.com/office/spreadsheetml/2018/threadedcomments" xmlns:x="http://schemas.openxmlformats.org/spreadsheetml/2006/main">
  <threadedComment ref="O2" dT="2023-06-02T15:12:40.07" personId="{003F11E4-FBB6-4BE2-9D3F-08425C7A3464}" id="{4CA1D8B0-60E8-44F1-A661-4945908ED757}">
    <text>Indicates if employee showed up for new hire orientation</text>
  </threadedComment>
  <threadedComment ref="P2" dT="2023-06-02T15:13:31.04" personId="{003F11E4-FBB6-4BE2-9D3F-08425C7A3464}" id="{8D8084D4-F02F-438E-8F96-161EEC26739B}">
    <text>Indicates if employee reported to work for their first official day.</text>
  </threadedComment>
</ThreadedComments>
</file>

<file path=xl/threadedComments/threadedComment78.xml><?xml version="1.0" encoding="utf-8"?>
<ThreadedComments xmlns="http://schemas.microsoft.com/office/spreadsheetml/2018/threadedcomments" xmlns:x="http://schemas.openxmlformats.org/spreadsheetml/2006/main">
  <threadedComment ref="O2" dT="2023-06-02T15:12:40.07" personId="{003F11E4-FBB6-4BE2-9D3F-08425C7A3464}" id="{4C44C3F2-D298-4D2E-BFA8-13EAB8D5AFF1}">
    <text>Indicates if employee showed up for new hire orientation</text>
  </threadedComment>
  <threadedComment ref="P2" dT="2023-06-02T15:13:31.04" personId="{003F11E4-FBB6-4BE2-9D3F-08425C7A3464}" id="{8D276CB5-50C3-43D9-ABF4-5E89B7DEACA5}">
    <text>Indicates if employee reported to work for their first official day.</text>
  </threadedComment>
</ThreadedComments>
</file>

<file path=xl/threadedComments/threadedComment79.xml><?xml version="1.0" encoding="utf-8"?>
<ThreadedComments xmlns="http://schemas.microsoft.com/office/spreadsheetml/2018/threadedcomments" xmlns:x="http://schemas.openxmlformats.org/spreadsheetml/2006/main">
  <threadedComment ref="O2" dT="2023-06-02T15:12:40.07" personId="{003F11E4-FBB6-4BE2-9D3F-08425C7A3464}" id="{291432BC-962D-48F8-91C9-CBB00B621AD6}">
    <text>Indicates if employee showed up for new hire orientation</text>
  </threadedComment>
  <threadedComment ref="P2" dT="2023-06-02T15:13:31.04" personId="{003F11E4-FBB6-4BE2-9D3F-08425C7A3464}" id="{E9498C9C-E404-4639-851F-E2D076B13C0A}">
    <text>Indicates if employee reported to work for their first official day.</text>
  </threadedComment>
</ThreadedComments>
</file>

<file path=xl/threadedComments/threadedComment80.xml><?xml version="1.0" encoding="utf-8"?>
<ThreadedComments xmlns="http://schemas.microsoft.com/office/spreadsheetml/2018/threadedcomments" xmlns:x="http://schemas.openxmlformats.org/spreadsheetml/2006/main">
  <threadedComment ref="O2" dT="2023-06-02T15:12:40.07" personId="{003F11E4-FBB6-4BE2-9D3F-08425C7A3464}" id="{444A118D-6200-463A-A443-5BE60599D565}">
    <text>Indicates if employee showed up for new hire orientation</text>
  </threadedComment>
  <threadedComment ref="P2" dT="2023-06-02T15:13:31.04" personId="{003F11E4-FBB6-4BE2-9D3F-08425C7A3464}" id="{AC41C39D-068E-44BF-8437-D83109726DB2}">
    <text>Indicates if employee reported to work for their first official day.</text>
  </threadedComment>
</ThreadedComments>
</file>

<file path=xl/threadedComments/threadedComment81.xml><?xml version="1.0" encoding="utf-8"?>
<ThreadedComments xmlns="http://schemas.microsoft.com/office/spreadsheetml/2018/threadedcomments" xmlns:x="http://schemas.openxmlformats.org/spreadsheetml/2006/main">
  <threadedComment ref="O2" dT="2023-06-02T15:12:40.07" personId="{003F11E4-FBB6-4BE2-9D3F-08425C7A3464}" id="{26089F6A-F636-4E2F-AD67-417F915B6B29}">
    <text>Indicates if employee showed up for new hire orientation</text>
  </threadedComment>
  <threadedComment ref="P2" dT="2023-06-02T15:13:31.04" personId="{003F11E4-FBB6-4BE2-9D3F-08425C7A3464}" id="{37F44849-F322-4A22-8B7C-C1765FCB3982}">
    <text>Indicates if employee reported to work for their first official day.</text>
  </threadedComment>
</ThreadedComments>
</file>

<file path=xl/threadedComments/threadedComment82.xml><?xml version="1.0" encoding="utf-8"?>
<ThreadedComments xmlns="http://schemas.microsoft.com/office/spreadsheetml/2018/threadedcomments" xmlns:x="http://schemas.openxmlformats.org/spreadsheetml/2006/main">
  <threadedComment ref="O2" dT="2023-06-02T15:12:40.07" personId="{003F11E4-FBB6-4BE2-9D3F-08425C7A3464}" id="{1E94049A-B4F7-4BAA-938F-FFFDBE8C825F}">
    <text>Indicates if employee showed up for new hire orientation</text>
  </threadedComment>
  <threadedComment ref="P2" dT="2023-06-02T15:13:31.04" personId="{003F11E4-FBB6-4BE2-9D3F-08425C7A3464}" id="{94D02693-E209-43D7-8197-46108A1E032B}">
    <text>Indicates if employee reported to work for their first official day.</text>
  </threadedComment>
</ThreadedComments>
</file>

<file path=xl/threadedComments/threadedComment83.xml><?xml version="1.0" encoding="utf-8"?>
<ThreadedComments xmlns="http://schemas.microsoft.com/office/spreadsheetml/2018/threadedcomments" xmlns:x="http://schemas.openxmlformats.org/spreadsheetml/2006/main">
  <threadedComment ref="O2" dT="2023-06-02T15:12:40.07" personId="{003F11E4-FBB6-4BE2-9D3F-08425C7A3464}" id="{8ACB3E30-6F9D-43CF-8401-B80537D87D96}">
    <text>Indicates if employee showed up for new hire orientation</text>
  </threadedComment>
  <threadedComment ref="P2" dT="2023-06-02T15:13:31.04" personId="{003F11E4-FBB6-4BE2-9D3F-08425C7A3464}" id="{F160236E-8D23-4935-9BF1-1E64E0F26357}">
    <text>Indicates if employee reported to work for their first official day.</text>
  </threadedComment>
</ThreadedComments>
</file>

<file path=xl/threadedComments/threadedComment84.xml><?xml version="1.0" encoding="utf-8"?>
<ThreadedComments xmlns="http://schemas.microsoft.com/office/spreadsheetml/2018/threadedcomments" xmlns:x="http://schemas.openxmlformats.org/spreadsheetml/2006/main">
  <threadedComment ref="O2" dT="2023-06-02T15:12:40.07" personId="{003F11E4-FBB6-4BE2-9D3F-08425C7A3464}" id="{574CF7D3-F549-42BF-BEDD-9A2AB6980521}">
    <text>Indicates if employee showed up for new hire orientation</text>
  </threadedComment>
  <threadedComment ref="P2" dT="2023-06-02T15:13:31.04" personId="{003F11E4-FBB6-4BE2-9D3F-08425C7A3464}" id="{7A2E133B-0DE8-4154-9E12-135D164A1984}">
    <text>Indicates if employee reported to work for their first official day.</text>
  </threadedComment>
</ThreadedComments>
</file>

<file path=xl/threadedComments/threadedComment85.xml><?xml version="1.0" encoding="utf-8"?>
<ThreadedComments xmlns="http://schemas.microsoft.com/office/spreadsheetml/2018/threadedcomments" xmlns:x="http://schemas.openxmlformats.org/spreadsheetml/2006/main">
  <threadedComment ref="P2" dT="2023-06-02T15:12:40.07" personId="{003F11E4-FBB6-4BE2-9D3F-08425C7A3464}" id="{8AE5AD8C-AB5C-45A1-ACBC-A93D217CD8AC}">
    <text>Indicates if employee showed up for new hire orientation</text>
  </threadedComment>
  <threadedComment ref="Q2" dT="2023-06-02T15:13:31.04" personId="{003F11E4-FBB6-4BE2-9D3F-08425C7A3464}" id="{88883E46-57D4-4D19-9780-9F273B6E5F47}">
    <text>Indicates if employee reported to work for their first official day.</text>
  </threadedComment>
</ThreadedComments>
</file>

<file path=xl/threadedComments/threadedComment86.xml><?xml version="1.0" encoding="utf-8"?>
<ThreadedComments xmlns="http://schemas.microsoft.com/office/spreadsheetml/2018/threadedcomments" xmlns:x="http://schemas.openxmlformats.org/spreadsheetml/2006/main">
  <threadedComment ref="P2" dT="2023-06-02T15:12:40.07" personId="{003F11E4-FBB6-4BE2-9D3F-08425C7A3464}" id="{DCF9377C-D9F6-4DE7-B18A-E454F9B941E9}">
    <text>Indicates if employee showed up for new hire orientation</text>
  </threadedComment>
  <threadedComment ref="Q2" dT="2023-06-02T15:13:31.04" personId="{003F11E4-FBB6-4BE2-9D3F-08425C7A3464}" id="{A7C59091-4382-4ECB-825A-A09F2B634C32}">
    <text>Indicates if employee reported to work for their first official day.</text>
  </threadedComment>
</ThreadedComments>
</file>

<file path=xl/threadedComments/threadedComment87.xml><?xml version="1.0" encoding="utf-8"?>
<ThreadedComments xmlns="http://schemas.microsoft.com/office/spreadsheetml/2018/threadedcomments" xmlns:x="http://schemas.openxmlformats.org/spreadsheetml/2006/main">
  <threadedComment ref="P2" dT="2023-06-02T15:12:40.07" personId="{003F11E4-FBB6-4BE2-9D3F-08425C7A3464}" id="{CF2A8B57-3142-432C-9174-625B107E1862}">
    <text>Indicates if employee showed up for new hire orientation</text>
  </threadedComment>
  <threadedComment ref="Q2" dT="2023-06-02T15:13:31.04" personId="{003F11E4-FBB6-4BE2-9D3F-08425C7A3464}" id="{20ACF8EA-0A48-454F-8C76-582885AADC32}">
    <text>Indicates if employee reported to work for their first official day.</text>
  </threadedComment>
</ThreadedComments>
</file>

<file path=xl/threadedComments/threadedComment88.xml><?xml version="1.0" encoding="utf-8"?>
<ThreadedComments xmlns="http://schemas.microsoft.com/office/spreadsheetml/2018/threadedcomments" xmlns:x="http://schemas.openxmlformats.org/spreadsheetml/2006/main">
  <threadedComment ref="P2" dT="2023-06-02T15:12:40.07" personId="{003F11E4-FBB6-4BE2-9D3F-08425C7A3464}" id="{F6BC412A-F984-4A7B-8659-EEDD3B8A224C}">
    <text>Indicates if employee showed up for new hire orientation</text>
  </threadedComment>
  <threadedComment ref="Q2" dT="2023-06-02T15:13:31.04" personId="{003F11E4-FBB6-4BE2-9D3F-08425C7A3464}" id="{5B4F6CFA-9E74-49DB-85A8-403A2AC2F866}">
    <text>Indicates if employee reported to work for their first official day.</text>
  </threadedComment>
</ThreadedComments>
</file>

<file path=xl/threadedComments/threadedComment89.xml><?xml version="1.0" encoding="utf-8"?>
<ThreadedComments xmlns="http://schemas.microsoft.com/office/spreadsheetml/2018/threadedcomments" xmlns:x="http://schemas.openxmlformats.org/spreadsheetml/2006/main">
  <threadedComment ref="P2" dT="2023-06-02T15:12:40.07" personId="{003F11E4-FBB6-4BE2-9D3F-08425C7A3464}" id="{B0BD184E-4869-4005-8F24-B28169853091}">
    <text>Indicates if employee showed up for new hire orientation</text>
  </threadedComment>
  <threadedComment ref="Q2" dT="2023-06-02T15:13:31.04" personId="{003F11E4-FBB6-4BE2-9D3F-08425C7A3464}" id="{C95DB92B-9003-427E-A20E-160E5D68369F}">
    <text>Indicates if employee reported to work for their first official day.</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vmlDrawing" Target="../drawings/vmlDrawing1.vml"/><Relationship Id="rId1" Type="http://schemas.openxmlformats.org/officeDocument/2006/relationships/hyperlink" Target="tel:8016518561"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 Id="rId4" Type="http://schemas.microsoft.com/office/2017/10/relationships/threadedComment" Target="../threadedComments/threadedComment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9.xml"/><Relationship Id="rId1" Type="http://schemas.openxmlformats.org/officeDocument/2006/relationships/vmlDrawing" Target="../drawings/vmlDrawing8.v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0.xml"/><Relationship Id="rId1" Type="http://schemas.openxmlformats.org/officeDocument/2006/relationships/vmlDrawing" Target="../drawings/vmlDrawing9.v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1.xml"/><Relationship Id="rId1" Type="http://schemas.openxmlformats.org/officeDocument/2006/relationships/vmlDrawing" Target="../drawings/vmlDrawing10.v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2.xml"/><Relationship Id="rId1" Type="http://schemas.openxmlformats.org/officeDocument/2006/relationships/vmlDrawing" Target="../drawings/vmlDrawing11.vml"/><Relationship Id="rId4" Type="http://schemas.microsoft.com/office/2017/10/relationships/threadedComment" Target="../threadedComments/threadedComment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3.xml"/><Relationship Id="rId1" Type="http://schemas.openxmlformats.org/officeDocument/2006/relationships/vmlDrawing" Target="../drawings/vmlDrawing12.v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14.xml"/><Relationship Id="rId1" Type="http://schemas.openxmlformats.org/officeDocument/2006/relationships/vmlDrawing" Target="../drawings/vmlDrawing13.v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15.xml"/><Relationship Id="rId1" Type="http://schemas.openxmlformats.org/officeDocument/2006/relationships/vmlDrawing" Target="../drawings/vmlDrawing14.v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16.xml"/><Relationship Id="rId1" Type="http://schemas.openxmlformats.org/officeDocument/2006/relationships/vmlDrawing" Target="../drawings/vmlDrawing15.vml"/><Relationship Id="rId4" Type="http://schemas.microsoft.com/office/2017/10/relationships/threadedComment" Target="../threadedComments/threadedComment14.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17.xml"/><Relationship Id="rId1" Type="http://schemas.openxmlformats.org/officeDocument/2006/relationships/vmlDrawing" Target="../drawings/vmlDrawing16.vml"/><Relationship Id="rId4" Type="http://schemas.microsoft.com/office/2017/10/relationships/threadedComment" Target="../threadedComments/threadedComment15.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18.xml"/><Relationship Id="rId1" Type="http://schemas.openxmlformats.org/officeDocument/2006/relationships/vmlDrawing" Target="../drawings/vmlDrawing17.vml"/><Relationship Id="rId4" Type="http://schemas.microsoft.com/office/2017/10/relationships/threadedComment" Target="../threadedComments/threadedComment1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19.xml"/><Relationship Id="rId1" Type="http://schemas.openxmlformats.org/officeDocument/2006/relationships/vmlDrawing" Target="../drawings/vmlDrawing18.vml"/><Relationship Id="rId4" Type="http://schemas.microsoft.com/office/2017/10/relationships/threadedComment" Target="../threadedComments/threadedComment17.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0.xml"/><Relationship Id="rId1" Type="http://schemas.openxmlformats.org/officeDocument/2006/relationships/vmlDrawing" Target="../drawings/vmlDrawing19.vml"/><Relationship Id="rId4" Type="http://schemas.microsoft.com/office/2017/10/relationships/threadedComment" Target="../threadedComments/threadedComment18.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21.xml"/><Relationship Id="rId1" Type="http://schemas.openxmlformats.org/officeDocument/2006/relationships/vmlDrawing" Target="../drawings/vmlDrawing20.vml"/><Relationship Id="rId4" Type="http://schemas.microsoft.com/office/2017/10/relationships/threadedComment" Target="../threadedComments/threadedComment19.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22.xml"/><Relationship Id="rId1" Type="http://schemas.openxmlformats.org/officeDocument/2006/relationships/vmlDrawing" Target="../drawings/vmlDrawing21.vml"/><Relationship Id="rId4" Type="http://schemas.microsoft.com/office/2017/10/relationships/threadedComment" Target="../threadedComments/threadedComment20.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23.xml"/><Relationship Id="rId1" Type="http://schemas.openxmlformats.org/officeDocument/2006/relationships/vmlDrawing" Target="../drawings/vmlDrawing22.vml"/><Relationship Id="rId4" Type="http://schemas.microsoft.com/office/2017/10/relationships/threadedComment" Target="../threadedComments/threadedComment2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5.xml"/><Relationship Id="rId1" Type="http://schemas.openxmlformats.org/officeDocument/2006/relationships/vmlDrawing" Target="../drawings/vmlDrawing23.vml"/></Relationships>
</file>

<file path=xl/worksheets/_rels/sheet4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36.xml"/><Relationship Id="rId1" Type="http://schemas.openxmlformats.org/officeDocument/2006/relationships/vmlDrawing" Target="../drawings/vmlDrawing24.vml"/><Relationship Id="rId4" Type="http://schemas.microsoft.com/office/2017/10/relationships/threadedComment" Target="../threadedComments/threadedComment2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38.xml"/><Relationship Id="rId1" Type="http://schemas.openxmlformats.org/officeDocument/2006/relationships/vmlDrawing" Target="../drawings/vmlDrawing25.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50.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1.xml"/><Relationship Id="rId1" Type="http://schemas.openxmlformats.org/officeDocument/2006/relationships/vmlDrawing" Target="../drawings/vmlDrawing26.vml"/><Relationship Id="rId4" Type="http://schemas.microsoft.com/office/2017/10/relationships/threadedComment" Target="../threadedComments/threadedComment23.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2.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3.xml"/><Relationship Id="rId1" Type="http://schemas.openxmlformats.org/officeDocument/2006/relationships/vmlDrawing" Target="../drawings/vmlDrawing27.vml"/></Relationships>
</file>

<file path=xl/worksheets/_rels/sheet53.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5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46.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51.xml"/><Relationship Id="rId1" Type="http://schemas.openxmlformats.org/officeDocument/2006/relationships/vmlDrawing" Target="../drawings/vmlDrawing28.vml"/></Relationships>
</file>

<file path=xl/worksheets/_rels/sheet61.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2.xml"/><Relationship Id="rId1" Type="http://schemas.openxmlformats.org/officeDocument/2006/relationships/vmlDrawing" Target="../drawings/vmlDrawing29.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4.xml"/><Relationship Id="rId1" Type="http://schemas.openxmlformats.org/officeDocument/2006/relationships/vmlDrawing" Target="../drawings/vmlDrawing30.vml"/></Relationships>
</file>

<file path=xl/worksheets/_rels/sheet64.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75.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68.xml"/><Relationship Id="rId1" Type="http://schemas.openxmlformats.org/officeDocument/2006/relationships/vmlDrawing" Target="../drawings/vmlDrawing31.vml"/><Relationship Id="rId4" Type="http://schemas.microsoft.com/office/2019/04/relationships/namedSheetView" Target="../namedSheetViews/namedSheetView3.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80.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70.xml"/><Relationship Id="rId1" Type="http://schemas.openxmlformats.org/officeDocument/2006/relationships/vmlDrawing" Target="../drawings/vmlDrawing32.vml"/><Relationship Id="rId4" Type="http://schemas.microsoft.com/office/2017/10/relationships/threadedComment" Target="../threadedComments/threadedComment24.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table" Target="../tables/table71.xml"/><Relationship Id="rId1" Type="http://schemas.openxmlformats.org/officeDocument/2006/relationships/vmlDrawing" Target="../drawings/vmlDrawing33.vml"/><Relationship Id="rId4" Type="http://schemas.microsoft.com/office/2017/10/relationships/threadedComment" Target="../threadedComments/threadedComment25.xml"/></Relationships>
</file>

<file path=xl/worksheets/_rels/sheet82.xml.rels><?xml version="1.0" encoding="UTF-8" standalone="yes"?>
<Relationships xmlns="http://schemas.openxmlformats.org/package/2006/relationships"><Relationship Id="rId3" Type="http://schemas.openxmlformats.org/officeDocument/2006/relationships/table" Target="../tables/table72.xml"/><Relationship Id="rId2" Type="http://schemas.openxmlformats.org/officeDocument/2006/relationships/vmlDrawing" Target="../drawings/vmlDrawing34.vml"/><Relationship Id="rId1" Type="http://schemas.openxmlformats.org/officeDocument/2006/relationships/hyperlink" Target="mailto:blaisep377@gmail.com" TargetMode="External"/><Relationship Id="rId5" Type="http://schemas.microsoft.com/office/2017/10/relationships/threadedComment" Target="../threadedComments/threadedComment26.xml"/><Relationship Id="rId4" Type="http://schemas.openxmlformats.org/officeDocument/2006/relationships/comments" Target="../comments34.xml"/></Relationships>
</file>

<file path=xl/worksheets/_rels/sheet83.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84.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table" Target="../tables/table74.xml"/><Relationship Id="rId1" Type="http://schemas.openxmlformats.org/officeDocument/2006/relationships/vmlDrawing" Target="../drawings/vmlDrawing35.vml"/><Relationship Id="rId4" Type="http://schemas.microsoft.com/office/2017/10/relationships/threadedComment" Target="../threadedComments/threadedComment27.xml"/></Relationships>
</file>

<file path=xl/worksheets/_rels/sheet85.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table" Target="../tables/table75.xml"/><Relationship Id="rId1" Type="http://schemas.openxmlformats.org/officeDocument/2006/relationships/vmlDrawing" Target="../drawings/vmlDrawing36.vml"/><Relationship Id="rId4" Type="http://schemas.microsoft.com/office/2017/10/relationships/threadedComment" Target="../threadedComments/threadedComment28.xml"/></Relationships>
</file>

<file path=xl/worksheets/_rels/sheet86.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table" Target="../tables/table76.xml"/><Relationship Id="rId1" Type="http://schemas.openxmlformats.org/officeDocument/2006/relationships/vmlDrawing" Target="../drawings/vmlDrawing37.vml"/><Relationship Id="rId4" Type="http://schemas.microsoft.com/office/2017/10/relationships/threadedComment" Target="../threadedComments/threadedComment29.xml"/></Relationships>
</file>

<file path=xl/worksheets/_rels/sheet90.xml.rels><?xml version="1.0" encoding="UTF-8" standalone="yes"?>
<Relationships xmlns="http://schemas.openxmlformats.org/package/2006/relationships"><Relationship Id="rId3" Type="http://schemas.microsoft.com/office/2017/10/relationships/threadedComment" Target="../threadedComments/threadedComment30.xml"/><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91.xml.rels><?xml version="1.0" encoding="UTF-8" standalone="yes"?>
<Relationships xmlns="http://schemas.openxmlformats.org/package/2006/relationships"><Relationship Id="rId3" Type="http://schemas.microsoft.com/office/2017/10/relationships/threadedComment" Target="../threadedComments/threadedComment31.xml"/><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9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table" Target="../tables/table77.xml"/><Relationship Id="rId1" Type="http://schemas.openxmlformats.org/officeDocument/2006/relationships/vmlDrawing" Target="../drawings/vmlDrawing40.vml"/><Relationship Id="rId4" Type="http://schemas.microsoft.com/office/2017/10/relationships/threadedComment" Target="../threadedComments/threadedComment32.xml"/></Relationships>
</file>

<file path=xl/worksheets/_rels/sheet93.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table" Target="../tables/table78.xml"/><Relationship Id="rId1" Type="http://schemas.openxmlformats.org/officeDocument/2006/relationships/vmlDrawing" Target="../drawings/vmlDrawing41.vml"/><Relationship Id="rId4" Type="http://schemas.microsoft.com/office/2017/10/relationships/threadedComment" Target="../threadedComments/threadedComment33.xml"/></Relationships>
</file>

<file path=xl/worksheets/_rels/sheet94.xml.rels><?xml version="1.0" encoding="UTF-8" standalone="yes"?>
<Relationships xmlns="http://schemas.openxmlformats.org/package/2006/relationships"><Relationship Id="rId3" Type="http://schemas.microsoft.com/office/2017/10/relationships/threadedComment" Target="../threadedComments/threadedComment34.xml"/><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95.xml.rels><?xml version="1.0" encoding="UTF-8" standalone="yes"?>
<Relationships xmlns="http://schemas.openxmlformats.org/package/2006/relationships"><Relationship Id="rId3" Type="http://schemas.microsoft.com/office/2017/10/relationships/threadedComment" Target="../threadedComments/threadedComment35.xml"/><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96.xml.rels><?xml version="1.0" encoding="UTF-8" standalone="yes"?>
<Relationships xmlns="http://schemas.openxmlformats.org/package/2006/relationships"><Relationship Id="rId3" Type="http://schemas.microsoft.com/office/2017/10/relationships/threadedComment" Target="../threadedComments/threadedComment36.xml"/><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97.xml.rels><?xml version="1.0" encoding="UTF-8" standalone="yes"?>
<Relationships xmlns="http://schemas.openxmlformats.org/package/2006/relationships"><Relationship Id="rId3" Type="http://schemas.microsoft.com/office/2017/10/relationships/threadedComment" Target="../threadedComments/threadedComment37.xml"/><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98.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drawing" Target="../drawings/drawing8.xml"/><Relationship Id="rId4" Type="http://schemas.microsoft.com/office/2017/10/relationships/threadedComment" Target="../threadedComments/threadedComment38.xml"/></Relationships>
</file>

<file path=xl/worksheets/_rels/sheet99.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100.xml.rels><?xml version="1.0" encoding="UTF-8" standalone="yes"?>
<Relationships xmlns="http://schemas.openxmlformats.org/package/2006/relationships"><Relationship Id="rId3" Type="http://schemas.microsoft.com/office/2017/10/relationships/threadedComment" Target="../threadedComments/threadedComment39.xml"/><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101.xml.rels><?xml version="1.0" encoding="UTF-8" standalone="yes"?>
<Relationships xmlns="http://schemas.openxmlformats.org/package/2006/relationships"><Relationship Id="rId3" Type="http://schemas.microsoft.com/office/2017/10/relationships/threadedComment" Target="../threadedComments/threadedComment40.xml"/><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102.xml.rels><?xml version="1.0" encoding="UTF-8" standalone="yes"?>
<Relationships xmlns="http://schemas.openxmlformats.org/package/2006/relationships"><Relationship Id="rId3" Type="http://schemas.microsoft.com/office/2017/10/relationships/threadedComment" Target="../threadedComments/threadedComment41.xml"/><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103.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drawing" Target="../drawings/drawing9.xml"/><Relationship Id="rId4" Type="http://schemas.microsoft.com/office/2017/10/relationships/threadedComment" Target="../threadedComments/threadedComment42.xml"/></Relationships>
</file>

<file path=xl/worksheets/_rels/sheet104.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drawing" Target="../drawings/drawing10.xml"/><Relationship Id="rId4" Type="http://schemas.microsoft.com/office/2017/10/relationships/threadedComment" Target="../threadedComments/threadedComment43.xml"/></Relationships>
</file>

<file path=xl/worksheets/_rels/sheet105.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drawing" Target="../drawings/drawing11.xml"/><Relationship Id="rId4" Type="http://schemas.microsoft.com/office/2017/10/relationships/threadedComment" Target="../threadedComments/threadedComment44.xml"/></Relationships>
</file>

<file path=xl/worksheets/_rels/sheet106.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drawing" Target="../drawings/drawing12.xml"/><Relationship Id="rId4" Type="http://schemas.microsoft.com/office/2017/10/relationships/threadedComment" Target="../threadedComments/threadedComment45.xml"/></Relationships>
</file>

<file path=xl/worksheets/_rels/sheet107.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drawing" Target="../drawings/drawing13.xml"/><Relationship Id="rId4" Type="http://schemas.microsoft.com/office/2017/10/relationships/threadedComment" Target="../threadedComments/threadedComment46.xml"/></Relationships>
</file>

<file path=xl/worksheets/_rels/sheet108.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drawing" Target="../drawings/drawing14.xml"/><Relationship Id="rId4" Type="http://schemas.microsoft.com/office/2017/10/relationships/threadedComment" Target="../threadedComments/threadedComment47.xml"/></Relationships>
</file>

<file path=xl/worksheets/_rels/sheet109.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drawing" Target="../drawings/drawing15.xml"/><Relationship Id="rId4" Type="http://schemas.microsoft.com/office/2017/10/relationships/threadedComment" Target="../threadedComments/threadedComment48.xml"/></Relationships>
</file>

<file path=xl/worksheets/_rels/sheet110.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drawing" Target="../drawings/drawing16.xml"/><Relationship Id="rId4" Type="http://schemas.microsoft.com/office/2017/10/relationships/threadedComment" Target="../threadedComments/threadedComment49.xml"/></Relationships>
</file>

<file path=xl/worksheets/_rels/sheet111.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drawing" Target="../drawings/drawing17.xml"/><Relationship Id="rId4" Type="http://schemas.microsoft.com/office/2017/10/relationships/threadedComment" Target="../threadedComments/threadedComment50.xml"/></Relationships>
</file>

<file path=xl/worksheets/_rels/sheet112.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drawing" Target="../drawings/drawing18.xml"/><Relationship Id="rId4" Type="http://schemas.microsoft.com/office/2017/10/relationships/threadedComment" Target="../threadedComments/threadedComment51.xml"/></Relationships>
</file>

<file path=xl/worksheets/_rels/sheet113.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drawing" Target="../drawings/drawing19.xml"/><Relationship Id="rId4" Type="http://schemas.microsoft.com/office/2017/10/relationships/threadedComment" Target="../threadedComments/threadedComment52.xml"/></Relationships>
</file>

<file path=xl/worksheets/_rels/sheet114.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drawing" Target="../drawings/drawing20.xml"/><Relationship Id="rId4" Type="http://schemas.microsoft.com/office/2017/10/relationships/threadedComment" Target="../threadedComments/threadedComment53.xml"/></Relationships>
</file>

<file path=xl/worksheets/_rels/sheet115.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drawing" Target="../drawings/drawing21.xml"/><Relationship Id="rId4" Type="http://schemas.microsoft.com/office/2017/10/relationships/threadedComment" Target="../threadedComments/threadedComment54.xml"/></Relationships>
</file>

<file path=xl/worksheets/_rels/sheet116.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drawing" Target="../drawings/drawing22.xml"/><Relationship Id="rId4" Type="http://schemas.microsoft.com/office/2017/10/relationships/threadedComment" Target="../threadedComments/threadedComment55.xml"/></Relationships>
</file>

<file path=xl/worksheets/_rels/sheet117.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drawing" Target="../drawings/drawing23.xml"/><Relationship Id="rId4" Type="http://schemas.microsoft.com/office/2017/10/relationships/threadedComment" Target="../threadedComments/threadedComment56.xml"/></Relationships>
</file>

<file path=xl/worksheets/_rels/sheet118.xml.rels><?xml version="1.0" encoding="UTF-8" standalone="yes"?>
<Relationships xmlns="http://schemas.openxmlformats.org/package/2006/relationships"><Relationship Id="rId3" Type="http://schemas.microsoft.com/office/2017/10/relationships/threadedComment" Target="../threadedComments/threadedComment57.xml"/><Relationship Id="rId2" Type="http://schemas.openxmlformats.org/officeDocument/2006/relationships/comments" Target="../comments65.xml"/><Relationship Id="rId1" Type="http://schemas.openxmlformats.org/officeDocument/2006/relationships/vmlDrawing" Target="../drawings/vmlDrawing65.vml"/></Relationships>
</file>

<file path=xl/worksheets/_rels/sheet119.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drawing" Target="../drawings/drawing24.xml"/><Relationship Id="rId4" Type="http://schemas.microsoft.com/office/2017/10/relationships/threadedComment" Target="../threadedComments/threadedComment58.xml"/></Relationships>
</file>

<file path=xl/worksheets/_rels/sheet120.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drawing" Target="../drawings/drawing25.xml"/><Relationship Id="rId4" Type="http://schemas.microsoft.com/office/2017/10/relationships/threadedComment" Target="../threadedComments/threadedComment59.xml"/></Relationships>
</file>

<file path=xl/worksheets/_rels/sheet121.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drawing" Target="../drawings/drawing26.xml"/><Relationship Id="rId4" Type="http://schemas.microsoft.com/office/2017/10/relationships/threadedComment" Target="../threadedComments/threadedComment60.xml"/></Relationships>
</file>

<file path=xl/worksheets/_rels/sheet122.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drawing" Target="../drawings/drawing27.xml"/><Relationship Id="rId4" Type="http://schemas.microsoft.com/office/2017/10/relationships/threadedComment" Target="../threadedComments/threadedComment61.xml"/></Relationships>
</file>

<file path=xl/worksheets/_rels/sheet123.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drawing" Target="../drawings/drawing28.xml"/><Relationship Id="rId4" Type="http://schemas.microsoft.com/office/2017/10/relationships/threadedComment" Target="../threadedComments/threadedComment62.xml"/></Relationships>
</file>

<file path=xl/worksheets/_rels/sheet124.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drawing" Target="../drawings/drawing29.xml"/><Relationship Id="rId4" Type="http://schemas.microsoft.com/office/2017/10/relationships/threadedComment" Target="../threadedComments/threadedComment63.xml"/></Relationships>
</file>

<file path=xl/worksheets/_rels/sheet125.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drawing" Target="../drawings/drawing30.xml"/><Relationship Id="rId4" Type="http://schemas.microsoft.com/office/2017/10/relationships/threadedComment" Target="../threadedComments/threadedComment64.xml"/></Relationships>
</file>

<file path=xl/worksheets/_rels/sheet126.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drawing" Target="../drawings/drawing31.xml"/><Relationship Id="rId4" Type="http://schemas.microsoft.com/office/2017/10/relationships/threadedComment" Target="../threadedComments/threadedComment65.xml"/></Relationships>
</file>

<file path=xl/worksheets/_rels/sheet127.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drawing" Target="../drawings/drawing32.xml"/><Relationship Id="rId4" Type="http://schemas.microsoft.com/office/2017/10/relationships/threadedComment" Target="../threadedComments/threadedComment66.xml"/></Relationships>
</file>

<file path=xl/worksheets/_rels/sheet128.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drawing" Target="../drawings/drawing33.xml"/><Relationship Id="rId4" Type="http://schemas.microsoft.com/office/2017/10/relationships/threadedComment" Target="../threadedComments/threadedComment67.xml"/></Relationships>
</file>

<file path=xl/worksheets/_rels/sheet129.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drawing" Target="../drawings/drawing34.xml"/><Relationship Id="rId4" Type="http://schemas.microsoft.com/office/2017/10/relationships/threadedComment" Target="../threadedComments/threadedComment68.xml"/></Relationships>
</file>

<file path=xl/worksheets/_rels/sheet130.xml.rels><?xml version="1.0" encoding="UTF-8" standalone="yes"?>
<Relationships xmlns="http://schemas.openxmlformats.org/package/2006/relationships"><Relationship Id="rId3" Type="http://schemas.microsoft.com/office/2017/10/relationships/threadedComment" Target="../threadedComments/threadedComment69.xml"/><Relationship Id="rId2" Type="http://schemas.openxmlformats.org/officeDocument/2006/relationships/comments" Target="../comments77.xml"/><Relationship Id="rId1" Type="http://schemas.openxmlformats.org/officeDocument/2006/relationships/vmlDrawing" Target="../drawings/vmlDrawing77.vml"/></Relationships>
</file>

<file path=xl/worksheets/_rels/sheet131.xml.rels><?xml version="1.0" encoding="UTF-8" standalone="yes"?>
<Relationships xmlns="http://schemas.openxmlformats.org/package/2006/relationships"><Relationship Id="rId3" Type="http://schemas.microsoft.com/office/2017/10/relationships/threadedComment" Target="../threadedComments/threadedComment70.xml"/><Relationship Id="rId2" Type="http://schemas.openxmlformats.org/officeDocument/2006/relationships/comments" Target="../comments78.xml"/><Relationship Id="rId1" Type="http://schemas.openxmlformats.org/officeDocument/2006/relationships/vmlDrawing" Target="../drawings/vmlDrawing78.vml"/></Relationships>
</file>

<file path=xl/worksheets/_rels/sheet132.xml.rels><?xml version="1.0" encoding="UTF-8" standalone="yes"?>
<Relationships xmlns="http://schemas.openxmlformats.org/package/2006/relationships"><Relationship Id="rId3" Type="http://schemas.microsoft.com/office/2017/10/relationships/threadedComment" Target="../threadedComments/threadedComment71.xml"/><Relationship Id="rId2" Type="http://schemas.openxmlformats.org/officeDocument/2006/relationships/comments" Target="../comments79.xml"/><Relationship Id="rId1" Type="http://schemas.openxmlformats.org/officeDocument/2006/relationships/vmlDrawing" Target="../drawings/vmlDrawing79.vml"/></Relationships>
</file>

<file path=xl/worksheets/_rels/sheet133.xml.rels><?xml version="1.0" encoding="UTF-8" standalone="yes"?>
<Relationships xmlns="http://schemas.openxmlformats.org/package/2006/relationships"><Relationship Id="rId3" Type="http://schemas.microsoft.com/office/2017/10/relationships/threadedComment" Target="../threadedComments/threadedComment72.xml"/><Relationship Id="rId2" Type="http://schemas.openxmlformats.org/officeDocument/2006/relationships/comments" Target="../comments80.xml"/><Relationship Id="rId1" Type="http://schemas.openxmlformats.org/officeDocument/2006/relationships/vmlDrawing" Target="../drawings/vmlDrawing80.vml"/></Relationships>
</file>

<file path=xl/worksheets/_rels/sheet134.xml.rels><?xml version="1.0" encoding="UTF-8" standalone="yes"?>
<Relationships xmlns="http://schemas.openxmlformats.org/package/2006/relationships"><Relationship Id="rId3" Type="http://schemas.microsoft.com/office/2017/10/relationships/threadedComment" Target="../threadedComments/threadedComment73.xml"/><Relationship Id="rId2" Type="http://schemas.openxmlformats.org/officeDocument/2006/relationships/comments" Target="../comments81.xml"/><Relationship Id="rId1" Type="http://schemas.openxmlformats.org/officeDocument/2006/relationships/vmlDrawing" Target="../drawings/vmlDrawing81.vml"/></Relationships>
</file>

<file path=xl/worksheets/_rels/sheet135.xml.rels><?xml version="1.0" encoding="UTF-8" standalone="yes"?>
<Relationships xmlns="http://schemas.openxmlformats.org/package/2006/relationships"><Relationship Id="rId3" Type="http://schemas.microsoft.com/office/2017/10/relationships/threadedComment" Target="../threadedComments/threadedComment74.xml"/><Relationship Id="rId2" Type="http://schemas.openxmlformats.org/officeDocument/2006/relationships/comments" Target="../comments82.xml"/><Relationship Id="rId1" Type="http://schemas.openxmlformats.org/officeDocument/2006/relationships/vmlDrawing" Target="../drawings/vmlDrawing82.vml"/></Relationships>
</file>

<file path=xl/worksheets/_rels/sheet136.xml.rels><?xml version="1.0" encoding="UTF-8" standalone="yes"?>
<Relationships xmlns="http://schemas.openxmlformats.org/package/2006/relationships"><Relationship Id="rId3" Type="http://schemas.microsoft.com/office/2017/10/relationships/threadedComment" Target="../threadedComments/threadedComment75.xml"/><Relationship Id="rId2" Type="http://schemas.openxmlformats.org/officeDocument/2006/relationships/comments" Target="../comments83.xml"/><Relationship Id="rId1" Type="http://schemas.openxmlformats.org/officeDocument/2006/relationships/vmlDrawing" Target="../drawings/vmlDrawing83.vml"/></Relationships>
</file>

<file path=xl/worksheets/_rels/sheet137.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drawing" Target="../drawings/drawing35.xml"/><Relationship Id="rId4" Type="http://schemas.microsoft.com/office/2017/10/relationships/threadedComment" Target="../threadedComments/threadedComment76.xml"/></Relationships>
</file>

<file path=xl/worksheets/_rels/sheet138.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drawing" Target="../drawings/drawing36.xml"/><Relationship Id="rId4" Type="http://schemas.microsoft.com/office/2017/10/relationships/threadedComment" Target="../threadedComments/threadedComment77.xml"/></Relationships>
</file>

<file path=xl/worksheets/_rels/sheet139.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drawing" Target="../drawings/drawing37.xml"/><Relationship Id="rId4" Type="http://schemas.microsoft.com/office/2017/10/relationships/threadedComment" Target="../threadedComments/threadedComment78.xml"/></Relationships>
</file>

<file path=xl/worksheets/_rels/sheet140.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drawing" Target="../drawings/drawing38.xml"/><Relationship Id="rId4" Type="http://schemas.microsoft.com/office/2017/10/relationships/threadedComment" Target="../threadedComments/threadedComment79.xml"/></Relationships>
</file>

<file path=xl/worksheets/_rels/sheet141.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drawing" Target="../drawings/drawing39.xml"/><Relationship Id="rId4" Type="http://schemas.microsoft.com/office/2017/10/relationships/threadedComment" Target="../threadedComments/threadedComment80.xml"/></Relationships>
</file>

<file path=xl/worksheets/_rels/sheet142.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drawing" Target="../drawings/drawing40.xml"/><Relationship Id="rId4" Type="http://schemas.microsoft.com/office/2017/10/relationships/threadedComment" Target="../threadedComments/threadedComment81.xml"/></Relationships>
</file>

<file path=xl/worksheets/_rels/sheet143.xml.rels><?xml version="1.0" encoding="UTF-8" standalone="yes"?>
<Relationships xmlns="http://schemas.openxmlformats.org/package/2006/relationships"><Relationship Id="rId3" Type="http://schemas.microsoft.com/office/2017/10/relationships/threadedComment" Target="../threadedComments/threadedComment82.xml"/><Relationship Id="rId2" Type="http://schemas.openxmlformats.org/officeDocument/2006/relationships/comments" Target="../comments90.xml"/><Relationship Id="rId1" Type="http://schemas.openxmlformats.org/officeDocument/2006/relationships/vmlDrawing" Target="../drawings/vmlDrawing90.vml"/></Relationships>
</file>

<file path=xl/worksheets/_rels/sheet144.xml.rels><?xml version="1.0" encoding="UTF-8" standalone="yes"?>
<Relationships xmlns="http://schemas.openxmlformats.org/package/2006/relationships"><Relationship Id="rId3" Type="http://schemas.openxmlformats.org/officeDocument/2006/relationships/comments" Target="../comments91.xml"/><Relationship Id="rId2" Type="http://schemas.openxmlformats.org/officeDocument/2006/relationships/vmlDrawing" Target="../drawings/vmlDrawing91.vml"/><Relationship Id="rId1" Type="http://schemas.openxmlformats.org/officeDocument/2006/relationships/drawing" Target="../drawings/drawing41.xml"/><Relationship Id="rId4" Type="http://schemas.microsoft.com/office/2017/10/relationships/threadedComment" Target="../threadedComments/threadedComment83.xml"/></Relationships>
</file>

<file path=xl/worksheets/_rels/sheet145.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drawing" Target="../drawings/drawing42.xml"/><Relationship Id="rId4" Type="http://schemas.microsoft.com/office/2017/10/relationships/threadedComment" Target="../threadedComments/threadedComment84.xml"/></Relationships>
</file>

<file path=xl/worksheets/_rels/sheet146.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drawing" Target="../drawings/drawing43.xml"/><Relationship Id="rId4" Type="http://schemas.microsoft.com/office/2017/10/relationships/threadedComment" Target="../threadedComments/threadedComment85.xml"/></Relationships>
</file>

<file path=xl/worksheets/_rels/sheet147.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drawing" Target="../drawings/drawing44.xml"/><Relationship Id="rId4" Type="http://schemas.microsoft.com/office/2017/10/relationships/threadedComment" Target="../threadedComments/threadedComment86.xml"/></Relationships>
</file>

<file path=xl/worksheets/_rels/sheet148.xml.rels><?xml version="1.0" encoding="UTF-8" standalone="yes"?>
<Relationships xmlns="http://schemas.openxmlformats.org/package/2006/relationships"><Relationship Id="rId3" Type="http://schemas.microsoft.com/office/2017/10/relationships/threadedComment" Target="../threadedComments/threadedComment87.xml"/><Relationship Id="rId2" Type="http://schemas.openxmlformats.org/officeDocument/2006/relationships/comments" Target="../comments95.xml"/><Relationship Id="rId1" Type="http://schemas.openxmlformats.org/officeDocument/2006/relationships/vmlDrawing" Target="../drawings/vmlDrawing95.vml"/></Relationships>
</file>

<file path=xl/worksheets/_rels/sheet149.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drawing" Target="../drawings/drawing45.xml"/><Relationship Id="rId4" Type="http://schemas.microsoft.com/office/2017/10/relationships/threadedComment" Target="../threadedComments/threadedComment88.xml"/></Relationships>
</file>

<file path=xl/worksheets/_rels/sheet150.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drawing" Target="../drawings/drawing46.xml"/><Relationship Id="rId4" Type="http://schemas.microsoft.com/office/2017/10/relationships/threadedComment" Target="../threadedComments/threadedComment8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B630-5907-41EF-983A-9FF73CAA522C}">
  <dimension ref="A1:C21"/>
  <sheetViews>
    <sheetView workbookViewId="0">
      <selection activeCell="A14" sqref="A14"/>
    </sheetView>
  </sheetViews>
  <sheetFormatPr defaultColWidth="8.85546875" defaultRowHeight="15"/>
  <cols>
    <col min="1" max="1" width="53.28515625" customWidth="1"/>
    <col min="3" max="3" width="10.85546875" customWidth="1"/>
  </cols>
  <sheetData>
    <row r="1" spans="1:3">
      <c r="A1" s="21" t="s">
        <v>0</v>
      </c>
      <c r="B1" s="22" t="s">
        <v>1</v>
      </c>
      <c r="C1" s="23" t="s">
        <v>2</v>
      </c>
    </row>
    <row r="2" spans="1:3">
      <c r="A2" s="12" t="s">
        <v>3</v>
      </c>
      <c r="B2" s="24"/>
      <c r="C2" s="25"/>
    </row>
    <row r="3" spans="1:3">
      <c r="A3" s="14" t="s">
        <v>4</v>
      </c>
      <c r="B3" s="24"/>
      <c r="C3" s="25"/>
    </row>
    <row r="4" spans="1:3">
      <c r="A4" s="31"/>
      <c r="B4" s="24"/>
      <c r="C4" s="25"/>
    </row>
    <row r="5" spans="1:3">
      <c r="A5" s="32"/>
      <c r="B5" s="24"/>
      <c r="C5" s="25"/>
    </row>
    <row r="6" spans="1:3">
      <c r="A6" s="26"/>
      <c r="B6" s="24"/>
      <c r="C6" s="25"/>
    </row>
    <row r="7" spans="1:3">
      <c r="A7" s="26"/>
      <c r="B7" s="24"/>
      <c r="C7" s="25"/>
    </row>
    <row r="8" spans="1:3">
      <c r="A8" s="26"/>
      <c r="B8" s="24"/>
      <c r="C8" s="25"/>
    </row>
    <row r="9" spans="1:3">
      <c r="A9" s="26"/>
      <c r="B9" s="24"/>
      <c r="C9" s="25"/>
    </row>
    <row r="10" spans="1:3">
      <c r="A10" s="26"/>
      <c r="B10" s="24"/>
      <c r="C10" s="25"/>
    </row>
    <row r="11" spans="1:3">
      <c r="A11" s="26"/>
      <c r="B11" s="24"/>
      <c r="C11" s="25"/>
    </row>
    <row r="12" spans="1:3">
      <c r="A12" s="26"/>
      <c r="B12" s="24"/>
      <c r="C12" s="25"/>
    </row>
    <row r="13" spans="1:3">
      <c r="A13" s="26"/>
      <c r="B13" s="24"/>
      <c r="C13" s="25"/>
    </row>
    <row r="14" spans="1:3">
      <c r="A14" s="26"/>
      <c r="B14" s="24"/>
      <c r="C14" s="25"/>
    </row>
    <row r="15" spans="1:3">
      <c r="A15" s="26"/>
      <c r="B15" s="24"/>
      <c r="C15" s="25"/>
    </row>
    <row r="16" spans="1:3">
      <c r="A16" s="26"/>
      <c r="B16" s="24"/>
      <c r="C16" s="25"/>
    </row>
    <row r="17" spans="1:3">
      <c r="A17" s="26"/>
      <c r="B17" s="24"/>
      <c r="C17" s="25"/>
    </row>
    <row r="18" spans="1:3">
      <c r="A18" s="26"/>
      <c r="B18" s="24"/>
      <c r="C18" s="25"/>
    </row>
    <row r="19" spans="1:3">
      <c r="A19" s="26"/>
      <c r="B19" s="24"/>
      <c r="C19" s="25"/>
    </row>
    <row r="20" spans="1:3">
      <c r="A20" s="27"/>
      <c r="B20" s="24"/>
      <c r="C20" s="25"/>
    </row>
    <row r="21" spans="1:3">
      <c r="A21" s="28" t="s">
        <v>5</v>
      </c>
      <c r="B21" s="29"/>
      <c r="C21"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BBB4-624C-4FBD-A2C6-CA063DB0E35E}">
  <dimension ref="A1:AR2"/>
  <sheetViews>
    <sheetView workbookViewId="0">
      <selection activeCell="Q2" sqref="Q2"/>
    </sheetView>
  </sheetViews>
  <sheetFormatPr defaultColWidth="26.42578125" defaultRowHeight="15"/>
  <sheetData>
    <row r="1" spans="1:44">
      <c r="A1" s="1" t="s">
        <v>6</v>
      </c>
      <c r="B1" s="2"/>
      <c r="C1" s="3" t="s">
        <v>7</v>
      </c>
      <c r="D1" s="2"/>
      <c r="E1" s="3" t="s">
        <v>8</v>
      </c>
      <c r="F1" s="1"/>
      <c r="G1" s="4" t="s">
        <v>9</v>
      </c>
      <c r="H1" s="5"/>
      <c r="I1" s="6"/>
    </row>
    <row r="2" spans="1:44" ht="121.5" customHeight="1">
      <c r="A2" s="7" t="s">
        <v>10</v>
      </c>
      <c r="B2" s="7" t="s">
        <v>11</v>
      </c>
      <c r="C2" s="7" t="s">
        <v>10</v>
      </c>
      <c r="D2" s="7" t="s">
        <v>11</v>
      </c>
      <c r="E2" s="7" t="s">
        <v>12</v>
      </c>
      <c r="F2" s="7" t="s">
        <v>13</v>
      </c>
      <c r="G2" s="8" t="s">
        <v>10</v>
      </c>
      <c r="H2" s="9" t="s">
        <v>11</v>
      </c>
      <c r="I2" s="10" t="s">
        <v>14</v>
      </c>
      <c r="J2" s="11" t="s">
        <v>15</v>
      </c>
      <c r="K2" s="12" t="s">
        <v>3</v>
      </c>
      <c r="L2" s="13" t="s">
        <v>16</v>
      </c>
      <c r="M2" s="14" t="s">
        <v>4</v>
      </c>
      <c r="N2" s="13" t="s">
        <v>17</v>
      </c>
      <c r="O2" s="14" t="s">
        <v>18</v>
      </c>
      <c r="P2" s="13" t="s">
        <v>19</v>
      </c>
      <c r="Q2" s="15" t="s">
        <v>20</v>
      </c>
      <c r="R2" s="16" t="s">
        <v>21</v>
      </c>
      <c r="S2" s="17" t="s">
        <v>22</v>
      </c>
      <c r="T2" s="18" t="s">
        <v>23</v>
      </c>
      <c r="U2" s="19" t="s">
        <v>24</v>
      </c>
      <c r="V2" s="16" t="s">
        <v>25</v>
      </c>
      <c r="W2" s="15" t="s">
        <v>26</v>
      </c>
      <c r="X2" s="20" t="s">
        <v>27</v>
      </c>
      <c r="Y2" s="15" t="s">
        <v>28</v>
      </c>
      <c r="Z2" s="20" t="s">
        <v>29</v>
      </c>
      <c r="AA2" s="14" t="s">
        <v>30</v>
      </c>
      <c r="AB2" s="13" t="s">
        <v>31</v>
      </c>
      <c r="AC2" s="14" t="s">
        <v>32</v>
      </c>
      <c r="AD2" s="13" t="s">
        <v>33</v>
      </c>
      <c r="AE2" s="14" t="s">
        <v>34</v>
      </c>
      <c r="AF2" s="13" t="s">
        <v>35</v>
      </c>
      <c r="AG2" s="14" t="s">
        <v>36</v>
      </c>
      <c r="AH2" s="13" t="s">
        <v>37</v>
      </c>
      <c r="AI2" s="13" t="s">
        <v>38</v>
      </c>
      <c r="AJ2" s="20" t="s">
        <v>39</v>
      </c>
      <c r="AK2" s="14" t="s">
        <v>40</v>
      </c>
      <c r="AL2" s="13" t="s">
        <v>41</v>
      </c>
      <c r="AM2" s="14" t="s">
        <v>42</v>
      </c>
      <c r="AN2" s="13" t="s">
        <v>43</v>
      </c>
      <c r="AO2" s="14" t="s">
        <v>44</v>
      </c>
      <c r="AP2" s="13" t="s">
        <v>45</v>
      </c>
      <c r="AQ2" s="13" t="s">
        <v>38</v>
      </c>
      <c r="AR2" s="20" t="s">
        <v>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BF05-5372-4DC5-9F7A-972112BAA669}">
  <dimension ref="A1:N21"/>
  <sheetViews>
    <sheetView workbookViewId="0">
      <selection activeCell="A26" sqref="A26"/>
    </sheetView>
  </sheetViews>
  <sheetFormatPr defaultColWidth="8.85546875" defaultRowHeight="15"/>
  <cols>
    <col min="1" max="1" width="71.140625" bestFit="1" customWidth="1"/>
    <col min="2" max="2" width="14" customWidth="1"/>
  </cols>
  <sheetData>
    <row r="1" spans="1:14" ht="15.75" thickBot="1">
      <c r="A1" t="s">
        <v>0</v>
      </c>
      <c r="B1" t="s">
        <v>1</v>
      </c>
      <c r="C1" t="s">
        <v>2</v>
      </c>
    </row>
    <row r="2" spans="1:14">
      <c r="A2" t="s">
        <v>46</v>
      </c>
      <c r="B2" t="s">
        <v>47</v>
      </c>
      <c r="C2" t="e">
        <f>COUNTIFS(PrepList!#REF!,Dashboard!A2,PrepList!#REF!,"Yes")</f>
        <v>#REF!</v>
      </c>
    </row>
    <row r="3" spans="1:14">
      <c r="A3" t="s">
        <v>48</v>
      </c>
      <c r="B3" t="e">
        <f>COUNTIFS(PrepList!H:H,Dashboard!A3,PrepList!#REF!,"No")</f>
        <v>#REF!</v>
      </c>
      <c r="C3" t="e">
        <f>COUNTIFS(PrepList!#REF!,Dashboard!A3,PrepList!#REF!,"Yes")</f>
        <v>#REF!</v>
      </c>
    </row>
    <row r="4" spans="1:14">
      <c r="A4" t="s">
        <v>49</v>
      </c>
      <c r="B4" t="e">
        <f>COUNTIFS(PrepList!H:H,Dashboard!A4,PrepList!#REF!,"No")</f>
        <v>#REF!</v>
      </c>
      <c r="C4" t="e">
        <f>COUNTIFS(PrepList!#REF!,Dashboard!A4,PrepList!#REF!,"Yes")</f>
        <v>#REF!</v>
      </c>
    </row>
    <row r="5" spans="1:14">
      <c r="A5" t="s">
        <v>50</v>
      </c>
      <c r="B5" t="e">
        <f>COUNTIFS(PrepList!H:H,Dashboard!A5,PrepList!#REF!,"No")</f>
        <v>#REF!</v>
      </c>
      <c r="C5" t="e">
        <f>COUNTIFS(PrepList!#REF!,Dashboard!A5,PrepList!#REF!,"Yes")</f>
        <v>#REF!</v>
      </c>
    </row>
    <row r="6" spans="1:14">
      <c r="A6" t="s">
        <v>51</v>
      </c>
      <c r="B6" t="e">
        <f>COUNTIFS(PrepList!H:H,Dashboard!A6,PrepList!#REF!,"No")</f>
        <v>#REF!</v>
      </c>
      <c r="C6" t="e">
        <f>COUNTIFS(PrepList!#REF!,Dashboard!A6,PrepList!#REF!,"Yes")</f>
        <v>#REF!</v>
      </c>
    </row>
    <row r="7" spans="1:14">
      <c r="A7" t="s">
        <v>52</v>
      </c>
      <c r="B7" t="e">
        <f>COUNTIFS(PrepList!H:H,Dashboard!A7,PrepList!#REF!,"No")</f>
        <v>#REF!</v>
      </c>
      <c r="C7" t="e">
        <f>COUNTIFS(PrepList!#REF!,Dashboard!A7,PrepList!#REF!,"Yes")</f>
        <v>#REF!</v>
      </c>
    </row>
    <row r="8" spans="1:14">
      <c r="A8" t="s">
        <v>53</v>
      </c>
      <c r="B8" t="e">
        <f>COUNTIFS(PrepList!H:H,Dashboard!A8,PrepList!#REF!,"No")</f>
        <v>#REF!</v>
      </c>
      <c r="C8" t="e">
        <f>COUNTIFS(PrepList!#REF!,Dashboard!A8,PrepList!#REF!,"Yes")</f>
        <v>#REF!</v>
      </c>
    </row>
    <row r="9" spans="1:14">
      <c r="A9" t="s">
        <v>54</v>
      </c>
      <c r="B9" t="e">
        <f>COUNTIFS(PrepList!H:H,Dashboard!A9,PrepList!#REF!,"No")</f>
        <v>#REF!</v>
      </c>
      <c r="C9" t="e">
        <f>COUNTIFS(PrepList!#REF!,Dashboard!A9,PrepList!#REF!,"Yes")</f>
        <v>#REF!</v>
      </c>
      <c r="N9" t="s">
        <v>55</v>
      </c>
    </row>
    <row r="10" spans="1:14">
      <c r="A10" t="s">
        <v>53</v>
      </c>
      <c r="B10" t="e">
        <f>COUNTIFS(PrepList!H:H,Dashboard!A10,PrepList!#REF!,"No")</f>
        <v>#REF!</v>
      </c>
      <c r="C10" t="e">
        <f>COUNTIFS(PrepList!#REF!,Dashboard!A10,PrepList!#REF!,"Yes")</f>
        <v>#REF!</v>
      </c>
    </row>
    <row r="11" spans="1:14">
      <c r="A11" t="s">
        <v>56</v>
      </c>
      <c r="B11" t="e">
        <f>COUNTIFS(PrepList!H:H,Dashboard!A11,PrepList!#REF!,"No")</f>
        <v>#REF!</v>
      </c>
      <c r="C11" t="e">
        <f>COUNTIFS(PrepList!#REF!,Dashboard!A11,PrepList!#REF!,"Yes")</f>
        <v>#REF!</v>
      </c>
    </row>
    <row r="12" spans="1:14">
      <c r="A12" t="s">
        <v>57</v>
      </c>
      <c r="B12" t="e">
        <f>COUNTIFS(PrepList!H:H,Dashboard!A12,PrepList!#REF!,"No")</f>
        <v>#REF!</v>
      </c>
      <c r="C12" t="e">
        <f>COUNTIFS(PrepList!#REF!,Dashboard!A12,PrepList!#REF!,"Yes")</f>
        <v>#REF!</v>
      </c>
    </row>
    <row r="13" spans="1:14">
      <c r="A13" t="s">
        <v>26</v>
      </c>
      <c r="B13" t="e">
        <f>COUNTIFS(PrepList!H:H,Dashboard!A13,PrepList!#REF!,"No")</f>
        <v>#REF!</v>
      </c>
      <c r="C13" t="e">
        <f>COUNTIFS(PrepList!#REF!,Dashboard!A13,PrepList!#REF!,"Yes")</f>
        <v>#REF!</v>
      </c>
    </row>
    <row r="14" spans="1:14">
      <c r="A14" t="s">
        <v>28</v>
      </c>
      <c r="B14" t="e">
        <f>COUNTIFS(PrepList!H:H,Dashboard!A14,PrepList!#REF!,"No")</f>
        <v>#REF!</v>
      </c>
      <c r="C14" t="e">
        <f>COUNTIFS(PrepList!#REF!,Dashboard!A14,PrepList!#REF!,"Yes")</f>
        <v>#REF!</v>
      </c>
    </row>
    <row r="15" spans="1:14">
      <c r="A15" t="s">
        <v>58</v>
      </c>
      <c r="B15" t="e">
        <f>COUNTIFS(PrepList!H:H,Dashboard!A15,PrepList!#REF!,"No")</f>
        <v>#REF!</v>
      </c>
      <c r="C15" t="e">
        <f>COUNTIFS(PrepList!#REF!,Dashboard!A15,PrepList!#REF!,"Yes")</f>
        <v>#REF!</v>
      </c>
    </row>
    <row r="16" spans="1:14">
      <c r="A16" t="s">
        <v>40</v>
      </c>
      <c r="B16" t="e">
        <f>COUNTIFS(PrepList!H:H,Dashboard!A16,PrepList!#REF!,"No")</f>
        <v>#REF!</v>
      </c>
      <c r="C16" t="e">
        <f>COUNTIFS(PrepList!#REF!,Dashboard!A16,PrepList!#REF!,"Yes")</f>
        <v>#REF!</v>
      </c>
    </row>
    <row r="17" spans="1:3">
      <c r="A17" t="s">
        <v>42</v>
      </c>
      <c r="B17" t="e">
        <f>COUNTIFS(PrepList!H:H,Dashboard!A17,PrepList!#REF!,"No")</f>
        <v>#REF!</v>
      </c>
      <c r="C17" t="e">
        <f>COUNTIFS(PrepList!#REF!,Dashboard!A17,PrepList!#REF!,"Yes")</f>
        <v>#REF!</v>
      </c>
    </row>
    <row r="18" spans="1:3">
      <c r="A18" t="s">
        <v>44</v>
      </c>
      <c r="B18" t="e">
        <f>COUNTIFS(PrepList!H:H,Dashboard!A18,PrepList!#REF!,"No")</f>
        <v>#REF!</v>
      </c>
      <c r="C18" t="e">
        <f>COUNTIFS(PrepList!#REF!,Dashboard!A18,PrepList!#REF!,"Yes")</f>
        <v>#REF!</v>
      </c>
    </row>
    <row r="19" spans="1:3">
      <c r="A19" t="s">
        <v>59</v>
      </c>
      <c r="B19" t="e">
        <f>COUNTIFS(PrepList!H:H,Dashboard!A19,PrepList!#REF!,"No")</f>
        <v>#REF!</v>
      </c>
      <c r="C19" t="e">
        <f>COUNTIFS(PrepList!#REF!,Dashboard!A19,PrepList!#REF!,"Yes")</f>
        <v>#REF!</v>
      </c>
    </row>
    <row r="20" spans="1:3">
      <c r="A20" t="s">
        <v>60</v>
      </c>
      <c r="B20" t="e">
        <f>COUNTIFS(PrepList!H:H,Dashboard!A20,PrepList!#REF!,"No")</f>
        <v>#REF!</v>
      </c>
      <c r="C20" t="e">
        <f>COUNTIFS(PrepList!#REF!,Dashboard!A20,PrepList!#REF!,"Yes")</f>
        <v>#REF!</v>
      </c>
    </row>
    <row r="21" spans="1:3">
      <c r="A21" t="s">
        <v>5</v>
      </c>
      <c r="B21" t="e">
        <f>SUM(B2:B20)</f>
        <v>#REF!</v>
      </c>
      <c r="C21" t="e">
        <f>SUM(C2:C20)</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9C12-2007-4341-8253-B8765813DD6C}">
  <dimension ref="A1:D13"/>
  <sheetViews>
    <sheetView workbookViewId="0">
      <selection activeCell="C32" sqref="C32"/>
    </sheetView>
  </sheetViews>
  <sheetFormatPr defaultColWidth="8.85546875" defaultRowHeight="15"/>
  <sheetData>
    <row r="1" spans="1:4">
      <c r="A1" s="1138" t="s">
        <v>61</v>
      </c>
      <c r="B1" s="1138"/>
      <c r="C1" s="1138"/>
      <c r="D1" t="s">
        <v>62</v>
      </c>
    </row>
    <row r="2" spans="1:4">
      <c r="A2" s="49" t="s">
        <v>63</v>
      </c>
      <c r="B2" s="49" t="s">
        <v>10</v>
      </c>
      <c r="C2" s="49" t="s">
        <v>64</v>
      </c>
    </row>
    <row r="3" spans="1:4">
      <c r="A3" s="48" t="s">
        <v>65</v>
      </c>
      <c r="B3" s="47">
        <v>10</v>
      </c>
      <c r="C3" s="47">
        <v>16</v>
      </c>
    </row>
    <row r="4" spans="1:4">
      <c r="A4" s="48" t="s">
        <v>66</v>
      </c>
      <c r="B4" s="47">
        <v>20</v>
      </c>
      <c r="C4" s="47">
        <v>45</v>
      </c>
    </row>
    <row r="5" spans="1:4">
      <c r="A5" s="48" t="s">
        <v>67</v>
      </c>
      <c r="B5" s="47">
        <v>20</v>
      </c>
      <c r="C5" s="47">
        <v>23</v>
      </c>
    </row>
    <row r="6" spans="1:4">
      <c r="A6" s="50" t="s">
        <v>5</v>
      </c>
      <c r="B6" s="49">
        <f>SUM(B3:B5)</f>
        <v>50</v>
      </c>
      <c r="C6" s="49">
        <f>SUM(C3:C5)</f>
        <v>84</v>
      </c>
    </row>
    <row r="8" spans="1:4">
      <c r="A8" s="1138" t="s">
        <v>68</v>
      </c>
      <c r="B8" s="1138"/>
      <c r="C8" s="1138"/>
    </row>
    <row r="9" spans="1:4">
      <c r="A9" s="49" t="s">
        <v>63</v>
      </c>
      <c r="B9" s="49" t="s">
        <v>10</v>
      </c>
      <c r="C9" s="49" t="s">
        <v>64</v>
      </c>
    </row>
    <row r="10" spans="1:4">
      <c r="A10" s="48" t="s">
        <v>65</v>
      </c>
      <c r="B10" s="47">
        <v>10</v>
      </c>
      <c r="C10" s="47"/>
    </row>
    <row r="11" spans="1:4">
      <c r="A11" s="48" t="s">
        <v>66</v>
      </c>
      <c r="B11" s="47">
        <v>20</v>
      </c>
      <c r="C11" s="47"/>
    </row>
    <row r="12" spans="1:4">
      <c r="A12" s="48" t="s">
        <v>67</v>
      </c>
      <c r="B12" s="47">
        <v>20</v>
      </c>
      <c r="C12" s="47"/>
    </row>
    <row r="13" spans="1:4">
      <c r="A13" s="50" t="s">
        <v>5</v>
      </c>
      <c r="B13" s="49">
        <f>SUM(B10:B12)</f>
        <v>50</v>
      </c>
      <c r="C13" s="49">
        <f>SUM(C10:C12)</f>
        <v>0</v>
      </c>
    </row>
  </sheetData>
  <mergeCells count="2">
    <mergeCell ref="A1:C1"/>
    <mergeCell ref="A8:C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79E3-B059-4D7B-8432-A71A398E919C}">
  <dimension ref="A1:C41"/>
  <sheetViews>
    <sheetView workbookViewId="0">
      <selection activeCell="CG12" sqref="CG12"/>
    </sheetView>
  </sheetViews>
  <sheetFormatPr defaultRowHeight="15"/>
  <cols>
    <col min="1" max="1" width="41.140625" bestFit="1" customWidth="1"/>
    <col min="2" max="3" width="44.42578125" customWidth="1"/>
  </cols>
  <sheetData>
    <row r="1" spans="1:3">
      <c r="A1" s="181" t="s">
        <v>69</v>
      </c>
      <c r="B1" s="217" t="s">
        <v>70</v>
      </c>
      <c r="C1" s="217" t="s">
        <v>71</v>
      </c>
    </row>
    <row r="2" spans="1:3">
      <c r="A2" s="39" t="s">
        <v>72</v>
      </c>
      <c r="B2" s="218" t="s">
        <v>73</v>
      </c>
      <c r="C2" s="39" t="s">
        <v>74</v>
      </c>
    </row>
    <row r="3" spans="1:3">
      <c r="A3" s="39" t="s">
        <v>75</v>
      </c>
      <c r="B3" s="39" t="s">
        <v>76</v>
      </c>
      <c r="C3" s="39" t="s">
        <v>77</v>
      </c>
    </row>
    <row r="4" spans="1:3">
      <c r="A4" s="39" t="s">
        <v>78</v>
      </c>
      <c r="B4" s="218" t="s">
        <v>79</v>
      </c>
      <c r="C4" s="39" t="s">
        <v>80</v>
      </c>
    </row>
    <row r="5" spans="1:3">
      <c r="A5" s="39" t="s">
        <v>81</v>
      </c>
      <c r="B5" s="219" t="s">
        <v>82</v>
      </c>
      <c r="C5" s="39" t="s">
        <v>83</v>
      </c>
    </row>
    <row r="6" spans="1:3">
      <c r="A6" s="39" t="s">
        <v>84</v>
      </c>
      <c r="B6" s="218" t="s">
        <v>85</v>
      </c>
      <c r="C6" s="39" t="s">
        <v>86</v>
      </c>
    </row>
    <row r="7" spans="1:3">
      <c r="A7" s="39" t="s">
        <v>87</v>
      </c>
      <c r="B7" s="218" t="s">
        <v>88</v>
      </c>
      <c r="C7" s="39" t="s">
        <v>89</v>
      </c>
    </row>
    <row r="8" spans="1:3">
      <c r="A8" s="39" t="s">
        <v>90</v>
      </c>
      <c r="B8" s="218" t="s">
        <v>91</v>
      </c>
      <c r="C8" s="39" t="s">
        <v>92</v>
      </c>
    </row>
    <row r="9" spans="1:3">
      <c r="A9" s="39" t="s">
        <v>93</v>
      </c>
      <c r="B9" s="39" t="s">
        <v>94</v>
      </c>
      <c r="C9" s="39" t="s">
        <v>95</v>
      </c>
    </row>
    <row r="10" spans="1:3">
      <c r="A10" s="39" t="s">
        <v>96</v>
      </c>
      <c r="B10" s="218" t="s">
        <v>97</v>
      </c>
      <c r="C10" s="39" t="s">
        <v>98</v>
      </c>
    </row>
    <row r="11" spans="1:3">
      <c r="A11" s="39" t="s">
        <v>99</v>
      </c>
      <c r="B11" s="218" t="s">
        <v>100</v>
      </c>
      <c r="C11" s="39" t="s">
        <v>101</v>
      </c>
    </row>
    <row r="12" spans="1:3">
      <c r="A12" s="39" t="s">
        <v>102</v>
      </c>
      <c r="B12" s="218" t="s">
        <v>103</v>
      </c>
      <c r="C12" s="39" t="s">
        <v>104</v>
      </c>
    </row>
    <row r="13" spans="1:3">
      <c r="A13" s="39" t="s">
        <v>105</v>
      </c>
      <c r="B13" s="39" t="s">
        <v>106</v>
      </c>
      <c r="C13" s="39" t="s">
        <v>107</v>
      </c>
    </row>
    <row r="14" spans="1:3">
      <c r="A14" s="39" t="s">
        <v>108</v>
      </c>
      <c r="B14" s="218" t="s">
        <v>109</v>
      </c>
      <c r="C14" s="39" t="s">
        <v>110</v>
      </c>
    </row>
    <row r="15" spans="1:3">
      <c r="A15" s="39" t="s">
        <v>111</v>
      </c>
      <c r="B15" s="39" t="s">
        <v>112</v>
      </c>
      <c r="C15" s="220" t="s">
        <v>113</v>
      </c>
    </row>
    <row r="16" spans="1:3">
      <c r="A16" s="39" t="s">
        <v>114</v>
      </c>
      <c r="B16" s="39" t="s">
        <v>115</v>
      </c>
      <c r="C16" s="39" t="s">
        <v>116</v>
      </c>
    </row>
    <row r="17" spans="1:3">
      <c r="A17" s="39" t="s">
        <v>117</v>
      </c>
      <c r="B17" s="220" t="s">
        <v>118</v>
      </c>
      <c r="C17" s="39" t="s">
        <v>119</v>
      </c>
    </row>
    <row r="18" spans="1:3">
      <c r="A18" s="39" t="s">
        <v>120</v>
      </c>
      <c r="B18" s="39" t="s">
        <v>121</v>
      </c>
      <c r="C18" s="39" t="s">
        <v>122</v>
      </c>
    </row>
    <row r="19" spans="1:3">
      <c r="A19" s="39" t="s">
        <v>123</v>
      </c>
      <c r="B19" s="218" t="s">
        <v>124</v>
      </c>
      <c r="C19" s="39" t="s">
        <v>125</v>
      </c>
    </row>
    <row r="20" spans="1:3">
      <c r="A20" s="39" t="s">
        <v>126</v>
      </c>
      <c r="B20" s="219" t="s">
        <v>82</v>
      </c>
      <c r="C20" s="39" t="s">
        <v>127</v>
      </c>
    </row>
    <row r="21" spans="1:3">
      <c r="A21" s="39" t="s">
        <v>128</v>
      </c>
      <c r="B21" s="39" t="s">
        <v>129</v>
      </c>
      <c r="C21" s="39" t="s">
        <v>130</v>
      </c>
    </row>
    <row r="22" spans="1:3">
      <c r="A22" s="39" t="s">
        <v>131</v>
      </c>
      <c r="B22" s="39" t="s">
        <v>132</v>
      </c>
      <c r="C22" s="39" t="s">
        <v>133</v>
      </c>
    </row>
    <row r="23" spans="1:3">
      <c r="A23" s="39" t="s">
        <v>134</v>
      </c>
      <c r="B23" s="218" t="s">
        <v>135</v>
      </c>
      <c r="C23" s="39" t="s">
        <v>136</v>
      </c>
    </row>
    <row r="24" spans="1:3">
      <c r="A24" s="39" t="s">
        <v>137</v>
      </c>
      <c r="B24" s="218" t="s">
        <v>138</v>
      </c>
      <c r="C24" s="39" t="s">
        <v>139</v>
      </c>
    </row>
    <row r="25" spans="1:3">
      <c r="A25" s="39" t="s">
        <v>140</v>
      </c>
      <c r="B25" s="218" t="s">
        <v>141</v>
      </c>
      <c r="C25" s="39" t="s">
        <v>142</v>
      </c>
    </row>
    <row r="26" spans="1:3">
      <c r="A26" s="39" t="s">
        <v>143</v>
      </c>
      <c r="B26" s="39" t="s">
        <v>144</v>
      </c>
      <c r="C26" s="39" t="s">
        <v>145</v>
      </c>
    </row>
    <row r="27" spans="1:3">
      <c r="A27" s="39" t="s">
        <v>146</v>
      </c>
      <c r="B27" s="218" t="s">
        <v>91</v>
      </c>
      <c r="C27" s="39" t="s">
        <v>147</v>
      </c>
    </row>
    <row r="28" spans="1:3">
      <c r="A28" s="39" t="s">
        <v>148</v>
      </c>
      <c r="B28" s="218" t="s">
        <v>124</v>
      </c>
      <c r="C28" s="39" t="s">
        <v>149</v>
      </c>
    </row>
    <row r="29" spans="1:3">
      <c r="A29" s="39" t="s">
        <v>150</v>
      </c>
      <c r="B29" s="218" t="s">
        <v>151</v>
      </c>
      <c r="C29" s="39" t="s">
        <v>152</v>
      </c>
    </row>
    <row r="30" spans="1:3">
      <c r="A30" s="39" t="s">
        <v>153</v>
      </c>
      <c r="B30" s="221" t="s">
        <v>154</v>
      </c>
      <c r="C30" s="39" t="s">
        <v>155</v>
      </c>
    </row>
    <row r="31" spans="1:3">
      <c r="A31" s="39" t="s">
        <v>156</v>
      </c>
      <c r="B31" s="222" t="s">
        <v>157</v>
      </c>
      <c r="C31" s="39" t="s">
        <v>158</v>
      </c>
    </row>
    <row r="32" spans="1:3" ht="16.5">
      <c r="A32" s="39" t="s">
        <v>159</v>
      </c>
      <c r="B32" s="223" t="s">
        <v>160</v>
      </c>
      <c r="C32" s="39" t="s">
        <v>161</v>
      </c>
    </row>
    <row r="33" spans="1:3">
      <c r="A33" s="39" t="s">
        <v>162</v>
      </c>
      <c r="B33" s="39" t="s">
        <v>163</v>
      </c>
      <c r="C33" s="39" t="s">
        <v>164</v>
      </c>
    </row>
    <row r="34" spans="1:3">
      <c r="A34" s="39" t="s">
        <v>165</v>
      </c>
      <c r="B34" s="218" t="s">
        <v>166</v>
      </c>
      <c r="C34" s="39" t="s">
        <v>167</v>
      </c>
    </row>
    <row r="35" spans="1:3">
      <c r="A35" s="39" t="s">
        <v>168</v>
      </c>
      <c r="B35" s="218" t="s">
        <v>169</v>
      </c>
      <c r="C35" s="39" t="s">
        <v>170</v>
      </c>
    </row>
    <row r="36" spans="1:3">
      <c r="A36" s="39" t="s">
        <v>171</v>
      </c>
      <c r="B36" s="39" t="s">
        <v>172</v>
      </c>
      <c r="C36" s="39" t="s">
        <v>173</v>
      </c>
    </row>
    <row r="37" spans="1:3">
      <c r="A37" s="39" t="s">
        <v>174</v>
      </c>
      <c r="B37" s="39" t="s">
        <v>175</v>
      </c>
      <c r="C37" s="39" t="s">
        <v>176</v>
      </c>
    </row>
    <row r="38" spans="1:3">
      <c r="A38" s="39" t="s">
        <v>177</v>
      </c>
      <c r="B38" s="39" t="s">
        <v>178</v>
      </c>
      <c r="C38" s="39" t="s">
        <v>179</v>
      </c>
    </row>
    <row r="39" spans="1:3">
      <c r="A39" s="39" t="s">
        <v>180</v>
      </c>
      <c r="B39" s="219" t="s">
        <v>181</v>
      </c>
      <c r="C39" s="39" t="s">
        <v>182</v>
      </c>
    </row>
    <row r="40" spans="1:3">
      <c r="A40" s="39" t="s">
        <v>183</v>
      </c>
      <c r="B40" s="218" t="s">
        <v>184</v>
      </c>
      <c r="C40" s="39" t="s">
        <v>185</v>
      </c>
    </row>
    <row r="41" spans="1:3">
      <c r="A41" s="39" t="s">
        <v>186</v>
      </c>
      <c r="B41" s="39" t="s">
        <v>187</v>
      </c>
      <c r="C41" s="39" t="s">
        <v>188</v>
      </c>
    </row>
  </sheetData>
  <sheetProtection algorithmName="SHA-512" hashValue="7CIn+goUPPIvXtp4tAuI4EvTw3+tEgxoXnNQgmD/hLv9LMB3bl+7mRdgeQx89DFlYbGmWBaa9DGfGgKZnJHFzA==" saltValue="UGUvqddGc3aW4LV6WpOKAQ=="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60DA-63E5-40C3-A727-DD65B87717E7}">
  <dimension ref="A1:E127"/>
  <sheetViews>
    <sheetView topLeftCell="A103" workbookViewId="0">
      <selection activeCell="Q43" sqref="Q43"/>
    </sheetView>
  </sheetViews>
  <sheetFormatPr defaultRowHeight="15"/>
  <cols>
    <col min="1" max="1" width="29.140625" bestFit="1" customWidth="1"/>
    <col min="2" max="2" width="18.28515625" style="46" customWidth="1"/>
    <col min="3" max="3" width="12.5703125" customWidth="1"/>
    <col min="4" max="4" width="20.28515625" customWidth="1"/>
    <col min="5" max="5" width="10.28515625" bestFit="1" customWidth="1"/>
  </cols>
  <sheetData>
    <row r="1" spans="1:5">
      <c r="A1" s="363" t="s">
        <v>189</v>
      </c>
      <c r="B1" s="364" t="s">
        <v>190</v>
      </c>
      <c r="C1" s="363" t="s">
        <v>191</v>
      </c>
      <c r="D1" s="363" t="s">
        <v>192</v>
      </c>
      <c r="E1" t="s">
        <v>193</v>
      </c>
    </row>
    <row r="2" spans="1:5">
      <c r="A2" s="224" t="s">
        <v>194</v>
      </c>
      <c r="B2" s="177" t="s">
        <v>195</v>
      </c>
      <c r="C2" s="330" t="s">
        <v>196</v>
      </c>
      <c r="D2" s="330"/>
      <c r="E2">
        <f>ROW() - ROW(Table52[[#Headers],[Position]])</f>
        <v>1</v>
      </c>
    </row>
    <row r="3" spans="1:5">
      <c r="A3" s="44" t="s">
        <v>197</v>
      </c>
      <c r="B3" s="303" t="s">
        <v>198</v>
      </c>
      <c r="C3" s="330" t="s">
        <v>196</v>
      </c>
      <c r="D3" s="44"/>
      <c r="E3">
        <f>ROW() - ROW(Table52[[#Headers],[Position]])</f>
        <v>2</v>
      </c>
    </row>
    <row r="4" spans="1:5">
      <c r="A4" s="44" t="s">
        <v>199</v>
      </c>
      <c r="B4" s="333" t="s">
        <v>200</v>
      </c>
      <c r="C4" s="330" t="s">
        <v>196</v>
      </c>
      <c r="D4" s="44"/>
      <c r="E4">
        <f>ROW() - ROW(Table52[[#Headers],[Position]])</f>
        <v>3</v>
      </c>
    </row>
    <row r="5" spans="1:5">
      <c r="A5" s="44" t="s">
        <v>201</v>
      </c>
      <c r="B5" s="333" t="s">
        <v>202</v>
      </c>
      <c r="C5" s="330" t="s">
        <v>196</v>
      </c>
      <c r="D5" s="44"/>
      <c r="E5">
        <f>ROW() - ROW(Table52[[#Headers],[Position]])</f>
        <v>4</v>
      </c>
    </row>
    <row r="6" spans="1:5">
      <c r="A6" s="224" t="s">
        <v>203</v>
      </c>
      <c r="B6" s="177" t="s">
        <v>204</v>
      </c>
      <c r="C6" s="330" t="s">
        <v>196</v>
      </c>
      <c r="D6" s="330"/>
      <c r="E6">
        <f>ROW() - ROW(Table52[[#Headers],[Position]])</f>
        <v>5</v>
      </c>
    </row>
    <row r="7" spans="1:5">
      <c r="A7" s="44" t="s">
        <v>205</v>
      </c>
      <c r="B7" s="303" t="s">
        <v>206</v>
      </c>
      <c r="C7" s="330" t="s">
        <v>196</v>
      </c>
      <c r="D7" s="44"/>
      <c r="E7">
        <f>ROW() - ROW(Table52[[#Headers],[Position]])</f>
        <v>6</v>
      </c>
    </row>
    <row r="8" spans="1:5">
      <c r="A8" s="44" t="s">
        <v>207</v>
      </c>
      <c r="B8" s="333" t="s">
        <v>208</v>
      </c>
      <c r="C8" s="330" t="s">
        <v>196</v>
      </c>
      <c r="D8" s="44"/>
      <c r="E8">
        <f>ROW() - ROW(Table52[[#Headers],[Position]])</f>
        <v>7</v>
      </c>
    </row>
    <row r="9" spans="1:5">
      <c r="A9" s="44" t="s">
        <v>209</v>
      </c>
      <c r="B9" s="333" t="s">
        <v>210</v>
      </c>
      <c r="C9" s="330" t="s">
        <v>196</v>
      </c>
      <c r="D9" s="44"/>
      <c r="E9">
        <f>ROW() - ROW(Table52[[#Headers],[Position]])</f>
        <v>8</v>
      </c>
    </row>
    <row r="10" spans="1:5" s="33" customFormat="1">
      <c r="A10" s="368" t="s">
        <v>211</v>
      </c>
      <c r="B10" s="369" t="s">
        <v>212</v>
      </c>
      <c r="C10" s="367" t="s">
        <v>196</v>
      </c>
      <c r="D10" s="367"/>
      <c r="E10" s="33">
        <f>ROW() - ROW(Table52[[#Headers],[Position]])</f>
        <v>9</v>
      </c>
    </row>
    <row r="11" spans="1:5">
      <c r="A11" s="44" t="s">
        <v>213</v>
      </c>
      <c r="B11" s="303" t="s">
        <v>214</v>
      </c>
      <c r="C11" s="330" t="s">
        <v>196</v>
      </c>
      <c r="D11" s="44"/>
      <c r="E11">
        <f>ROW() - ROW(Table52[[#Headers],[Position]])</f>
        <v>10</v>
      </c>
    </row>
    <row r="12" spans="1:5">
      <c r="A12" s="44" t="s">
        <v>215</v>
      </c>
      <c r="B12" s="333" t="s">
        <v>216</v>
      </c>
      <c r="C12" s="330" t="s">
        <v>196</v>
      </c>
      <c r="D12" s="44"/>
      <c r="E12">
        <f>ROW() - ROW(Table52[[#Headers],[Position]])</f>
        <v>11</v>
      </c>
    </row>
    <row r="13" spans="1:5">
      <c r="A13" s="44" t="s">
        <v>217</v>
      </c>
      <c r="B13" s="333" t="s">
        <v>218</v>
      </c>
      <c r="C13" s="330" t="s">
        <v>196</v>
      </c>
      <c r="D13" s="44"/>
      <c r="E13">
        <f>ROW() - ROW(Table52[[#Headers],[Position]])</f>
        <v>12</v>
      </c>
    </row>
    <row r="14" spans="1:5">
      <c r="A14" s="224" t="s">
        <v>219</v>
      </c>
      <c r="B14" s="177" t="s">
        <v>220</v>
      </c>
      <c r="C14" s="330" t="s">
        <v>196</v>
      </c>
      <c r="D14" s="330"/>
      <c r="E14">
        <f>ROW() - ROW(Table52[[#Headers],[Position]])</f>
        <v>13</v>
      </c>
    </row>
    <row r="15" spans="1:5">
      <c r="A15" s="44" t="s">
        <v>221</v>
      </c>
      <c r="B15" s="333" t="s">
        <v>222</v>
      </c>
      <c r="C15" s="330" t="s">
        <v>196</v>
      </c>
      <c r="D15" s="44"/>
      <c r="E15">
        <f>ROW() - ROW(Table52[[#Headers],[Position]])</f>
        <v>14</v>
      </c>
    </row>
    <row r="16" spans="1:5">
      <c r="A16" s="297" t="s">
        <v>223</v>
      </c>
      <c r="B16" s="333"/>
      <c r="C16" s="330" t="s">
        <v>196</v>
      </c>
      <c r="D16" s="44"/>
      <c r="E16">
        <f>ROW() - ROW(Table52[[#Headers],[Position]])</f>
        <v>15</v>
      </c>
    </row>
    <row r="17" spans="1:5">
      <c r="A17" s="44" t="s">
        <v>224</v>
      </c>
      <c r="B17" s="333"/>
      <c r="C17" s="330" t="s">
        <v>196</v>
      </c>
      <c r="D17" s="44"/>
      <c r="E17">
        <f>ROW() - ROW(Table52[[#Headers],[Position]])</f>
        <v>16</v>
      </c>
    </row>
    <row r="18" spans="1:5" s="33" customFormat="1">
      <c r="A18" s="370" t="s">
        <v>225</v>
      </c>
      <c r="B18" s="371" t="s">
        <v>226</v>
      </c>
      <c r="C18" s="367" t="s">
        <v>196</v>
      </c>
      <c r="D18" s="365" t="s">
        <v>227</v>
      </c>
      <c r="E18" s="33">
        <f>ROW() - ROW(Table52[[#Headers],[Position]])</f>
        <v>17</v>
      </c>
    </row>
    <row r="19" spans="1:5">
      <c r="A19" s="44" t="s">
        <v>223</v>
      </c>
      <c r="B19" s="333" t="s">
        <v>228</v>
      </c>
      <c r="C19" s="330" t="s">
        <v>196</v>
      </c>
      <c r="D19" s="44"/>
      <c r="E19">
        <f>ROW() - ROW(Table52[[#Headers],[Position]])</f>
        <v>18</v>
      </c>
    </row>
    <row r="20" spans="1:5">
      <c r="A20" s="44" t="s">
        <v>229</v>
      </c>
      <c r="B20" s="333" t="s">
        <v>230</v>
      </c>
      <c r="C20" s="330" t="s">
        <v>196</v>
      </c>
      <c r="D20" s="44"/>
      <c r="E20">
        <f>ROW() - ROW(Table52[[#Headers],[Position]])</f>
        <v>19</v>
      </c>
    </row>
    <row r="21" spans="1:5">
      <c r="A21" s="319" t="s">
        <v>231</v>
      </c>
      <c r="B21" s="296" t="s">
        <v>232</v>
      </c>
      <c r="C21" s="330" t="s">
        <v>196</v>
      </c>
      <c r="D21" s="44" t="s">
        <v>233</v>
      </c>
      <c r="E21">
        <f>ROW() - ROW(Table52[[#Headers],[Position]])</f>
        <v>20</v>
      </c>
    </row>
    <row r="22" spans="1:5">
      <c r="A22" s="44" t="s">
        <v>234</v>
      </c>
      <c r="B22" s="333" t="s">
        <v>235</v>
      </c>
      <c r="C22" s="330" t="s">
        <v>196</v>
      </c>
      <c r="D22" s="44" t="s">
        <v>236</v>
      </c>
      <c r="E22">
        <f>ROW() - ROW(Table52[[#Headers],[Position]])</f>
        <v>21</v>
      </c>
    </row>
    <row r="23" spans="1:5">
      <c r="A23" s="44" t="s">
        <v>237</v>
      </c>
      <c r="B23" s="333" t="s">
        <v>238</v>
      </c>
      <c r="C23" s="330" t="s">
        <v>196</v>
      </c>
      <c r="D23" s="44"/>
      <c r="E23">
        <f>ROW() - ROW(Table52[[#Headers],[Position]])</f>
        <v>22</v>
      </c>
    </row>
    <row r="24" spans="1:5">
      <c r="A24" s="44" t="s">
        <v>239</v>
      </c>
      <c r="B24" s="333" t="s">
        <v>240</v>
      </c>
      <c r="C24" s="330" t="s">
        <v>196</v>
      </c>
      <c r="D24" s="44"/>
      <c r="E24">
        <f>ROW() - ROW(Table52[[#Headers],[Position]])</f>
        <v>23</v>
      </c>
    </row>
    <row r="25" spans="1:5">
      <c r="A25" s="44" t="s">
        <v>241</v>
      </c>
      <c r="B25" s="333" t="s">
        <v>242</v>
      </c>
      <c r="C25" s="330" t="s">
        <v>196</v>
      </c>
      <c r="D25" s="44"/>
      <c r="E25">
        <f>ROW() - ROW(Table52[[#Headers],[Position]])</f>
        <v>24</v>
      </c>
    </row>
    <row r="26" spans="1:5">
      <c r="A26" s="44" t="s">
        <v>243</v>
      </c>
      <c r="B26" s="333" t="s">
        <v>244</v>
      </c>
      <c r="C26" s="330" t="s">
        <v>196</v>
      </c>
      <c r="D26" s="44" t="s">
        <v>245</v>
      </c>
      <c r="E26">
        <f>ROW() - ROW(Table52[[#Headers],[Position]])</f>
        <v>25</v>
      </c>
    </row>
    <row r="27" spans="1:5">
      <c r="A27" s="44" t="s">
        <v>246</v>
      </c>
      <c r="B27" s="333" t="s">
        <v>247</v>
      </c>
      <c r="C27" s="330" t="s">
        <v>196</v>
      </c>
      <c r="D27" s="44"/>
      <c r="E27">
        <f>ROW() - ROW(Table52[[#Headers],[Position]])</f>
        <v>26</v>
      </c>
    </row>
    <row r="28" spans="1:5">
      <c r="A28" s="319" t="s">
        <v>248</v>
      </c>
      <c r="B28" s="333" t="s">
        <v>249</v>
      </c>
      <c r="C28" s="330" t="s">
        <v>196</v>
      </c>
      <c r="D28" s="44"/>
      <c r="E28">
        <f>ROW() - ROW(Table52[[#Headers],[Position]])</f>
        <v>27</v>
      </c>
    </row>
    <row r="29" spans="1:5">
      <c r="A29" t="s">
        <v>250</v>
      </c>
      <c r="B29" s="333" t="s">
        <v>251</v>
      </c>
      <c r="C29" s="330" t="s">
        <v>196</v>
      </c>
      <c r="D29" s="44"/>
      <c r="E29">
        <f>ROW() - ROW(Table52[[#Headers],[Position]])</f>
        <v>28</v>
      </c>
    </row>
    <row r="30" spans="1:5" s="33" customFormat="1">
      <c r="A30" s="365" t="s">
        <v>252</v>
      </c>
      <c r="B30" s="366" t="s">
        <v>253</v>
      </c>
      <c r="C30" s="367" t="s">
        <v>196</v>
      </c>
      <c r="D30" s="365"/>
      <c r="E30" s="33">
        <f>ROW() - ROW(Table52[[#Headers],[Position]])</f>
        <v>29</v>
      </c>
    </row>
    <row r="31" spans="1:5">
      <c r="A31" s="319" t="s">
        <v>254</v>
      </c>
      <c r="B31" s="333" t="s">
        <v>255</v>
      </c>
      <c r="C31" s="330" t="s">
        <v>196</v>
      </c>
      <c r="D31" s="44"/>
      <c r="E31">
        <f>ROW() - ROW(Table52[[#Headers],[Position]])</f>
        <v>30</v>
      </c>
    </row>
    <row r="32" spans="1:5" s="33" customFormat="1">
      <c r="A32" s="372" t="s">
        <v>256</v>
      </c>
      <c r="B32" s="366" t="s">
        <v>257</v>
      </c>
      <c r="C32" s="367" t="s">
        <v>196</v>
      </c>
      <c r="D32" s="365" t="s">
        <v>258</v>
      </c>
      <c r="E32" s="33">
        <f>ROW() - ROW(Table52[[#Headers],[Position]])</f>
        <v>31</v>
      </c>
    </row>
    <row r="33" spans="1:5">
      <c r="A33" s="319" t="s">
        <v>259</v>
      </c>
      <c r="B33" s="333" t="s">
        <v>260</v>
      </c>
      <c r="C33" s="330" t="s">
        <v>196</v>
      </c>
      <c r="D33" s="44" t="s">
        <v>261</v>
      </c>
      <c r="E33">
        <f>ROW() - ROW(Table52[[#Headers],[Position]])</f>
        <v>32</v>
      </c>
    </row>
    <row r="34" spans="1:5">
      <c r="A34" s="44" t="s">
        <v>262</v>
      </c>
      <c r="B34" s="333" t="s">
        <v>260</v>
      </c>
      <c r="C34" s="330" t="s">
        <v>196</v>
      </c>
      <c r="D34" s="44" t="s">
        <v>263</v>
      </c>
      <c r="E34">
        <f>ROW() - ROW(Table52[[#Headers],[Position]])</f>
        <v>33</v>
      </c>
    </row>
    <row r="35" spans="1:5">
      <c r="A35" s="319" t="s">
        <v>264</v>
      </c>
      <c r="B35" s="333" t="s">
        <v>265</v>
      </c>
      <c r="C35" s="330" t="s">
        <v>196</v>
      </c>
      <c r="D35" s="44" t="s">
        <v>266</v>
      </c>
      <c r="E35">
        <f>ROW() - ROW(Table52[[#Headers],[Position]])</f>
        <v>34</v>
      </c>
    </row>
    <row r="36" spans="1:5">
      <c r="A36" s="44" t="s">
        <v>267</v>
      </c>
      <c r="B36" s="333" t="s">
        <v>268</v>
      </c>
      <c r="C36" s="330" t="s">
        <v>196</v>
      </c>
      <c r="D36" s="44"/>
      <c r="E36">
        <f>ROW() - ROW(Table52[[#Headers],[Position]])</f>
        <v>35</v>
      </c>
    </row>
    <row r="37" spans="1:5">
      <c r="A37" s="319" t="s">
        <v>269</v>
      </c>
      <c r="B37" s="333" t="s">
        <v>270</v>
      </c>
      <c r="C37" s="330" t="s">
        <v>196</v>
      </c>
      <c r="D37" s="44"/>
      <c r="E37">
        <f>ROW() - ROW(Table52[[#Headers],[Position]])</f>
        <v>36</v>
      </c>
    </row>
    <row r="38" spans="1:5" s="33" customFormat="1">
      <c r="A38" s="365" t="s">
        <v>271</v>
      </c>
      <c r="B38" s="366" t="s">
        <v>272</v>
      </c>
      <c r="C38" s="367" t="s">
        <v>196</v>
      </c>
      <c r="D38" s="365"/>
      <c r="E38" s="33">
        <f>ROW() - ROW(Table52[[#Headers],[Position]])</f>
        <v>37</v>
      </c>
    </row>
    <row r="39" spans="1:5">
      <c r="A39" s="319" t="s">
        <v>273</v>
      </c>
      <c r="B39" s="333" t="s">
        <v>274</v>
      </c>
      <c r="C39" s="330" t="s">
        <v>196</v>
      </c>
      <c r="D39" s="44"/>
      <c r="E39">
        <f>ROW() - ROW(Table52[[#Headers],[Position]])</f>
        <v>38</v>
      </c>
    </row>
    <row r="40" spans="1:5" s="33" customFormat="1">
      <c r="A40" s="372" t="s">
        <v>275</v>
      </c>
      <c r="B40" s="366" t="s">
        <v>276</v>
      </c>
      <c r="C40" s="367" t="s">
        <v>196</v>
      </c>
      <c r="D40" s="365"/>
      <c r="E40" s="33">
        <f>ROW() - ROW(Table52[[#Headers],[Position]])</f>
        <v>39</v>
      </c>
    </row>
    <row r="41" spans="1:5" s="33" customFormat="1">
      <c r="A41" s="372" t="s">
        <v>277</v>
      </c>
      <c r="B41" s="366" t="s">
        <v>278</v>
      </c>
      <c r="C41" s="367" t="s">
        <v>196</v>
      </c>
      <c r="D41" s="365"/>
      <c r="E41" s="33">
        <f>ROW() - ROW(Table52[[#Headers],[Position]])</f>
        <v>40</v>
      </c>
    </row>
    <row r="42" spans="1:5">
      <c r="A42" s="319" t="s">
        <v>279</v>
      </c>
      <c r="B42" s="333" t="s">
        <v>280</v>
      </c>
      <c r="C42" s="330" t="s">
        <v>196</v>
      </c>
      <c r="D42" s="44"/>
      <c r="E42">
        <f>ROW() - ROW(Table52[[#Headers],[Position]])</f>
        <v>41</v>
      </c>
    </row>
    <row r="43" spans="1:5" s="33" customFormat="1">
      <c r="A43" s="372" t="s">
        <v>281</v>
      </c>
      <c r="B43" s="366" t="s">
        <v>282</v>
      </c>
      <c r="C43" s="367" t="s">
        <v>196</v>
      </c>
      <c r="D43" s="365"/>
      <c r="E43" s="33">
        <f>ROW() - ROW(Table52[[#Headers],[Position]])</f>
        <v>42</v>
      </c>
    </row>
    <row r="44" spans="1:5">
      <c r="A44" s="319" t="s">
        <v>283</v>
      </c>
      <c r="B44" s="333" t="s">
        <v>284</v>
      </c>
      <c r="C44" s="330" t="s">
        <v>196</v>
      </c>
      <c r="D44" s="44"/>
      <c r="E44">
        <f>ROW() - ROW(Table52[[#Headers],[Position]])</f>
        <v>43</v>
      </c>
    </row>
    <row r="45" spans="1:5">
      <c r="A45" s="319" t="s">
        <v>285</v>
      </c>
      <c r="B45" s="333" t="s">
        <v>286</v>
      </c>
      <c r="C45" s="330" t="s">
        <v>196</v>
      </c>
      <c r="D45" s="44"/>
      <c r="E45">
        <f>ROW() - ROW(Table52[[#Headers],[Position]])</f>
        <v>44</v>
      </c>
    </row>
    <row r="46" spans="1:5">
      <c r="A46" s="319" t="s">
        <v>287</v>
      </c>
      <c r="B46" s="333" t="s">
        <v>288</v>
      </c>
      <c r="C46" s="330" t="s">
        <v>196</v>
      </c>
      <c r="D46" s="44"/>
      <c r="E46">
        <f>ROW() - ROW(Table52[[#Headers],[Position]])</f>
        <v>45</v>
      </c>
    </row>
    <row r="47" spans="1:5">
      <c r="A47" s="44" t="s">
        <v>289</v>
      </c>
      <c r="B47" s="333" t="s">
        <v>290</v>
      </c>
      <c r="C47" s="330" t="s">
        <v>196</v>
      </c>
      <c r="D47" s="44"/>
      <c r="E47">
        <f>ROW() - ROW(Table52[[#Headers],[Position]])</f>
        <v>46</v>
      </c>
    </row>
    <row r="48" spans="1:5">
      <c r="A48" s="319" t="s">
        <v>291</v>
      </c>
      <c r="B48" s="333" t="s">
        <v>292</v>
      </c>
      <c r="C48" s="330" t="s">
        <v>196</v>
      </c>
      <c r="D48" s="44"/>
      <c r="E48">
        <f>ROW() - ROW(Table52[[#Headers],[Position]])</f>
        <v>47</v>
      </c>
    </row>
    <row r="49" spans="1:5">
      <c r="A49" s="319" t="s">
        <v>293</v>
      </c>
      <c r="B49" s="333"/>
      <c r="C49" s="330" t="s">
        <v>196</v>
      </c>
      <c r="D49" s="44"/>
      <c r="E49">
        <f>ROW() - ROW(Table52[[#Headers],[Position]])</f>
        <v>48</v>
      </c>
    </row>
    <row r="50" spans="1:5">
      <c r="A50" s="319" t="s">
        <v>294</v>
      </c>
      <c r="B50" s="333" t="s">
        <v>295</v>
      </c>
      <c r="C50" s="330" t="s">
        <v>196</v>
      </c>
      <c r="D50" s="44"/>
      <c r="E50">
        <f>ROW() - ROW(Table52[[#Headers],[Position]])</f>
        <v>49</v>
      </c>
    </row>
    <row r="51" spans="1:5">
      <c r="A51" s="44" t="s">
        <v>296</v>
      </c>
      <c r="B51" s="333" t="s">
        <v>297</v>
      </c>
      <c r="C51" s="330" t="s">
        <v>196</v>
      </c>
      <c r="D51" s="44"/>
      <c r="E51">
        <f>ROW() - ROW(Table52[[#Headers],[Position]])</f>
        <v>50</v>
      </c>
    </row>
    <row r="52" spans="1:5">
      <c r="A52" s="319" t="s">
        <v>298</v>
      </c>
      <c r="B52" s="333" t="s">
        <v>299</v>
      </c>
      <c r="C52" s="330" t="s">
        <v>196</v>
      </c>
      <c r="D52" s="44"/>
      <c r="E52">
        <f>ROW() - ROW(Table52[[#Headers],[Position]])</f>
        <v>51</v>
      </c>
    </row>
    <row r="53" spans="1:5">
      <c r="A53" s="44" t="s">
        <v>300</v>
      </c>
      <c r="B53" s="333" t="s">
        <v>301</v>
      </c>
      <c r="C53" s="330" t="s">
        <v>196</v>
      </c>
      <c r="D53" s="44"/>
      <c r="E53">
        <f>ROW() - ROW(Table52[[#Headers],[Position]])</f>
        <v>52</v>
      </c>
    </row>
    <row r="54" spans="1:5">
      <c r="A54" s="319" t="s">
        <v>302</v>
      </c>
      <c r="B54" s="333" t="s">
        <v>303</v>
      </c>
      <c r="C54" s="330" t="s">
        <v>196</v>
      </c>
      <c r="D54" s="44"/>
      <c r="E54">
        <f>ROW() - ROW(Table52[[#Headers],[Position]])</f>
        <v>53</v>
      </c>
    </row>
    <row r="55" spans="1:5">
      <c r="A55" s="44" t="s">
        <v>304</v>
      </c>
      <c r="B55" s="333" t="s">
        <v>305</v>
      </c>
      <c r="C55" s="330" t="s">
        <v>196</v>
      </c>
      <c r="D55" s="44"/>
      <c r="E55">
        <f>ROW() - ROW(Table52[[#Headers],[Position]])</f>
        <v>54</v>
      </c>
    </row>
    <row r="56" spans="1:5">
      <c r="A56" s="44" t="s">
        <v>306</v>
      </c>
      <c r="B56" s="333" t="s">
        <v>307</v>
      </c>
      <c r="C56" s="330" t="s">
        <v>196</v>
      </c>
      <c r="D56" s="44"/>
      <c r="E56">
        <f>ROW() - ROW(Table52[[#Headers],[Position]])</f>
        <v>55</v>
      </c>
    </row>
    <row r="57" spans="1:5">
      <c r="A57" s="44" t="s">
        <v>308</v>
      </c>
      <c r="B57" s="333" t="s">
        <v>309</v>
      </c>
      <c r="C57" s="330" t="s">
        <v>196</v>
      </c>
      <c r="D57" s="44"/>
      <c r="E57">
        <f>ROW() - ROW(Table52[[#Headers],[Position]])</f>
        <v>56</v>
      </c>
    </row>
    <row r="58" spans="1:5">
      <c r="A58" s="319" t="s">
        <v>310</v>
      </c>
      <c r="B58" s="333" t="s">
        <v>311</v>
      </c>
      <c r="C58" s="330" t="s">
        <v>196</v>
      </c>
      <c r="D58" s="44"/>
      <c r="E58">
        <f>ROW() - ROW(Table52[[#Headers],[Position]])</f>
        <v>57</v>
      </c>
    </row>
    <row r="59" spans="1:5">
      <c r="A59" s="44" t="s">
        <v>312</v>
      </c>
      <c r="B59" s="333" t="s">
        <v>313</v>
      </c>
      <c r="C59" s="330" t="s">
        <v>196</v>
      </c>
      <c r="D59" s="44"/>
      <c r="E59">
        <f>ROW() - ROW(Table52[[#Headers],[Position]])</f>
        <v>58</v>
      </c>
    </row>
    <row r="60" spans="1:5">
      <c r="A60" s="44" t="s">
        <v>314</v>
      </c>
      <c r="B60" s="333" t="s">
        <v>315</v>
      </c>
      <c r="C60" s="330" t="s">
        <v>196</v>
      </c>
      <c r="D60" s="44"/>
      <c r="E60">
        <f>ROW() - ROW(Table52[[#Headers],[Position]])</f>
        <v>59</v>
      </c>
    </row>
    <row r="61" spans="1:5">
      <c r="A61" s="319" t="s">
        <v>316</v>
      </c>
      <c r="B61" s="333" t="s">
        <v>317</v>
      </c>
      <c r="C61" s="330" t="s">
        <v>196</v>
      </c>
      <c r="D61" s="44"/>
      <c r="E61">
        <f>ROW() - ROW(Table52[[#Headers],[Position]])</f>
        <v>60</v>
      </c>
    </row>
    <row r="62" spans="1:5">
      <c r="A62" s="44" t="s">
        <v>318</v>
      </c>
      <c r="B62" s="333" t="s">
        <v>319</v>
      </c>
      <c r="C62" s="330" t="s">
        <v>196</v>
      </c>
      <c r="D62" s="44"/>
      <c r="E62">
        <f>ROW() - ROW(Table52[[#Headers],[Position]])</f>
        <v>61</v>
      </c>
    </row>
    <row r="63" spans="1:5">
      <c r="A63" s="44" t="s">
        <v>320</v>
      </c>
      <c r="B63" s="333" t="s">
        <v>321</v>
      </c>
      <c r="C63" s="330" t="s">
        <v>196</v>
      </c>
      <c r="D63" s="44"/>
      <c r="E63">
        <f>ROW() - ROW(Table52[[#Headers],[Position]])</f>
        <v>62</v>
      </c>
    </row>
    <row r="64" spans="1:5">
      <c r="A64" s="44" t="s">
        <v>322</v>
      </c>
      <c r="B64" s="333" t="s">
        <v>323</v>
      </c>
      <c r="C64" s="330" t="s">
        <v>196</v>
      </c>
      <c r="D64" s="44"/>
      <c r="E64">
        <f>ROW() - ROW(Table52[[#Headers],[Position]])</f>
        <v>63</v>
      </c>
    </row>
    <row r="65" spans="1:5">
      <c r="A65" s="203" t="s">
        <v>318</v>
      </c>
      <c r="B65" s="46" t="s">
        <v>324</v>
      </c>
      <c r="C65" s="330" t="s">
        <v>196</v>
      </c>
      <c r="E65">
        <v>71</v>
      </c>
    </row>
    <row r="66" spans="1:5">
      <c r="A66" s="302" t="s">
        <v>325</v>
      </c>
      <c r="B66" s="46">
        <v>3254361994</v>
      </c>
      <c r="C66" s="330" t="s">
        <v>196</v>
      </c>
      <c r="E66">
        <v>72</v>
      </c>
    </row>
    <row r="67" spans="1:5">
      <c r="A67" s="105" t="s">
        <v>326</v>
      </c>
      <c r="B67" s="46">
        <v>8016745410</v>
      </c>
      <c r="C67" s="362" t="s">
        <v>196</v>
      </c>
      <c r="E67">
        <v>73</v>
      </c>
    </row>
    <row r="68" spans="1:5">
      <c r="A68" s="44" t="s">
        <v>327</v>
      </c>
      <c r="B68" s="333" t="s">
        <v>328</v>
      </c>
      <c r="C68" s="44" t="s">
        <v>329</v>
      </c>
      <c r="D68" s="44"/>
    </row>
    <row r="69" spans="1:5">
      <c r="A69" s="319" t="s">
        <v>330</v>
      </c>
      <c r="B69" s="195" t="s">
        <v>331</v>
      </c>
      <c r="C69" s="330" t="s">
        <v>332</v>
      </c>
      <c r="D69" s="330" t="s">
        <v>333</v>
      </c>
      <c r="E69">
        <v>1</v>
      </c>
    </row>
    <row r="70" spans="1:5">
      <c r="A70" s="44" t="s">
        <v>334</v>
      </c>
      <c r="B70" s="195" t="s">
        <v>335</v>
      </c>
      <c r="C70" s="330" t="s">
        <v>332</v>
      </c>
      <c r="D70" s="330"/>
      <c r="E70">
        <v>2</v>
      </c>
    </row>
    <row r="71" spans="1:5">
      <c r="A71" s="224" t="s">
        <v>336</v>
      </c>
      <c r="B71" s="201" t="s">
        <v>337</v>
      </c>
      <c r="C71" s="330" t="s">
        <v>332</v>
      </c>
      <c r="D71" s="330"/>
      <c r="E71">
        <v>3</v>
      </c>
    </row>
    <row r="72" spans="1:5">
      <c r="A72" s="224" t="s">
        <v>338</v>
      </c>
      <c r="B72" s="177" t="s">
        <v>339</v>
      </c>
      <c r="C72" s="330" t="s">
        <v>332</v>
      </c>
      <c r="D72" s="330"/>
      <c r="E72">
        <v>4</v>
      </c>
    </row>
    <row r="73" spans="1:5">
      <c r="A73" s="319" t="s">
        <v>340</v>
      </c>
      <c r="B73" s="303" t="s">
        <v>341</v>
      </c>
      <c r="C73" s="330" t="s">
        <v>332</v>
      </c>
      <c r="D73" s="44"/>
      <c r="E73">
        <v>5</v>
      </c>
    </row>
    <row r="74" spans="1:5">
      <c r="A74" s="44" t="s">
        <v>342</v>
      </c>
      <c r="B74" s="333" t="s">
        <v>343</v>
      </c>
      <c r="C74" s="330" t="s">
        <v>332</v>
      </c>
      <c r="D74" s="44"/>
      <c r="E74">
        <v>6</v>
      </c>
    </row>
    <row r="75" spans="1:5">
      <c r="A75" s="44" t="s">
        <v>344</v>
      </c>
      <c r="B75" s="333" t="s">
        <v>345</v>
      </c>
      <c r="C75" s="330" t="s">
        <v>332</v>
      </c>
      <c r="D75" s="44"/>
      <c r="E75">
        <v>7</v>
      </c>
    </row>
    <row r="76" spans="1:5">
      <c r="A76" s="44" t="s">
        <v>346</v>
      </c>
      <c r="B76" s="303" t="s">
        <v>347</v>
      </c>
      <c r="C76" s="330" t="s">
        <v>332</v>
      </c>
      <c r="D76" s="44" t="s">
        <v>348</v>
      </c>
      <c r="E76">
        <v>8</v>
      </c>
    </row>
    <row r="77" spans="1:5">
      <c r="A77" s="297" t="s">
        <v>349</v>
      </c>
      <c r="B77" s="333" t="s">
        <v>350</v>
      </c>
      <c r="C77" s="330" t="s">
        <v>332</v>
      </c>
      <c r="D77" s="44"/>
      <c r="E77">
        <v>9</v>
      </c>
    </row>
    <row r="78" spans="1:5">
      <c r="A78" s="44" t="s">
        <v>351</v>
      </c>
      <c r="B78" s="46" t="s">
        <v>352</v>
      </c>
      <c r="C78" s="330" t="s">
        <v>332</v>
      </c>
      <c r="D78" s="44"/>
      <c r="E78">
        <v>10</v>
      </c>
    </row>
    <row r="79" spans="1:5">
      <c r="A79" s="224" t="s">
        <v>353</v>
      </c>
      <c r="B79" s="177" t="s">
        <v>354</v>
      </c>
      <c r="C79" s="330" t="s">
        <v>332</v>
      </c>
      <c r="D79" s="330"/>
      <c r="E79">
        <v>11</v>
      </c>
    </row>
    <row r="80" spans="1:5">
      <c r="A80" s="44" t="s">
        <v>355</v>
      </c>
      <c r="B80" s="303" t="s">
        <v>356</v>
      </c>
      <c r="C80" s="330" t="s">
        <v>332</v>
      </c>
      <c r="D80" s="44"/>
      <c r="E80">
        <v>12</v>
      </c>
    </row>
    <row r="81" spans="1:5">
      <c r="A81" s="44" t="s">
        <v>357</v>
      </c>
      <c r="B81" s="333" t="s">
        <v>358</v>
      </c>
      <c r="C81" s="330" t="s">
        <v>332</v>
      </c>
      <c r="D81" s="44"/>
      <c r="E81">
        <v>13</v>
      </c>
    </row>
    <row r="82" spans="1:5">
      <c r="A82" s="44" t="s">
        <v>348</v>
      </c>
      <c r="B82" s="333" t="s">
        <v>359</v>
      </c>
      <c r="C82" s="330" t="s">
        <v>332</v>
      </c>
      <c r="D82" s="44" t="s">
        <v>360</v>
      </c>
      <c r="E82">
        <v>14</v>
      </c>
    </row>
    <row r="83" spans="1:5">
      <c r="A83" s="224" t="s">
        <v>361</v>
      </c>
      <c r="B83" s="177" t="s">
        <v>362</v>
      </c>
      <c r="C83" s="330" t="s">
        <v>332</v>
      </c>
      <c r="D83" s="330"/>
      <c r="E83">
        <v>15</v>
      </c>
    </row>
    <row r="84" spans="1:5">
      <c r="A84" s="297" t="s">
        <v>363</v>
      </c>
      <c r="B84" s="303" t="s">
        <v>364</v>
      </c>
      <c r="C84" s="330" t="s">
        <v>332</v>
      </c>
      <c r="D84" s="44"/>
      <c r="E84">
        <v>16</v>
      </c>
    </row>
    <row r="85" spans="1:5">
      <c r="A85" s="297" t="s">
        <v>365</v>
      </c>
      <c r="B85" s="333" t="s">
        <v>366</v>
      </c>
      <c r="C85" s="330" t="s">
        <v>332</v>
      </c>
      <c r="D85" s="44" t="s">
        <v>367</v>
      </c>
      <c r="E85">
        <v>17</v>
      </c>
    </row>
    <row r="86" spans="1:5">
      <c r="A86" s="297" t="s">
        <v>368</v>
      </c>
      <c r="B86" s="201">
        <v>3857872212</v>
      </c>
      <c r="C86" s="330" t="s">
        <v>332</v>
      </c>
      <c r="D86" s="330"/>
      <c r="E86">
        <v>18</v>
      </c>
    </row>
    <row r="87" spans="1:5">
      <c r="A87" s="297" t="s">
        <v>369</v>
      </c>
      <c r="B87" s="201">
        <v>3854479343</v>
      </c>
      <c r="C87" s="330" t="s">
        <v>332</v>
      </c>
      <c r="D87" s="44"/>
      <c r="E87">
        <v>19</v>
      </c>
    </row>
    <row r="88" spans="1:5">
      <c r="A88" s="297" t="s">
        <v>370</v>
      </c>
      <c r="B88" s="201">
        <v>2532409813</v>
      </c>
      <c r="C88" s="330" t="s">
        <v>332</v>
      </c>
      <c r="D88" s="44"/>
      <c r="E88">
        <v>20</v>
      </c>
    </row>
    <row r="89" spans="1:5">
      <c r="A89" s="297" t="s">
        <v>371</v>
      </c>
      <c r="B89" s="308">
        <v>8013008032</v>
      </c>
      <c r="C89" s="330" t="s">
        <v>332</v>
      </c>
      <c r="D89" s="44"/>
      <c r="E89">
        <v>21</v>
      </c>
    </row>
    <row r="90" spans="1:5">
      <c r="A90" s="224" t="s">
        <v>372</v>
      </c>
      <c r="B90" s="177" t="s">
        <v>373</v>
      </c>
      <c r="C90" s="330" t="s">
        <v>332</v>
      </c>
      <c r="D90" s="330"/>
      <c r="E90">
        <v>22</v>
      </c>
    </row>
    <row r="91" spans="1:5">
      <c r="A91" s="44" t="s">
        <v>374</v>
      </c>
      <c r="B91" s="308" t="s">
        <v>375</v>
      </c>
      <c r="C91" s="330" t="s">
        <v>332</v>
      </c>
      <c r="D91" s="44"/>
      <c r="E91">
        <v>23</v>
      </c>
    </row>
    <row r="92" spans="1:5">
      <c r="A92" s="309" t="s">
        <v>376</v>
      </c>
      <c r="B92" s="307" t="s">
        <v>377</v>
      </c>
      <c r="C92" s="330" t="s">
        <v>332</v>
      </c>
      <c r="D92" s="44"/>
      <c r="E92">
        <v>24</v>
      </c>
    </row>
    <row r="93" spans="1:5">
      <c r="A93" s="224" t="s">
        <v>378</v>
      </c>
      <c r="B93" s="177" t="s">
        <v>379</v>
      </c>
      <c r="C93" s="330" t="s">
        <v>332</v>
      </c>
      <c r="D93" s="330"/>
      <c r="E93">
        <v>25</v>
      </c>
    </row>
    <row r="94" spans="1:5">
      <c r="A94" s="309" t="s">
        <v>380</v>
      </c>
      <c r="B94" s="307" t="s">
        <v>381</v>
      </c>
      <c r="C94" s="330" t="s">
        <v>332</v>
      </c>
      <c r="D94" s="44"/>
      <c r="E94">
        <v>26</v>
      </c>
    </row>
    <row r="95" spans="1:5">
      <c r="A95" s="44" t="s">
        <v>382</v>
      </c>
      <c r="B95" s="333" t="s">
        <v>383</v>
      </c>
      <c r="C95" s="330" t="s">
        <v>332</v>
      </c>
      <c r="D95" s="44"/>
      <c r="E95">
        <v>27</v>
      </c>
    </row>
    <row r="96" spans="1:5">
      <c r="A96" s="44" t="s">
        <v>384</v>
      </c>
      <c r="B96" s="333" t="s">
        <v>385</v>
      </c>
      <c r="C96" s="330" t="s">
        <v>332</v>
      </c>
      <c r="D96" s="44"/>
      <c r="E96">
        <v>28</v>
      </c>
    </row>
    <row r="97" spans="1:5">
      <c r="A97" s="309" t="s">
        <v>386</v>
      </c>
      <c r="B97" s="177" t="s">
        <v>387</v>
      </c>
      <c r="C97" s="330" t="s">
        <v>332</v>
      </c>
      <c r="D97" s="330"/>
      <c r="E97">
        <v>29</v>
      </c>
    </row>
    <row r="98" spans="1:5">
      <c r="A98" s="297" t="s">
        <v>388</v>
      </c>
      <c r="B98" s="201" t="s">
        <v>389</v>
      </c>
      <c r="C98" s="330" t="s">
        <v>332</v>
      </c>
      <c r="D98" s="44"/>
      <c r="E98">
        <v>30</v>
      </c>
    </row>
    <row r="99" spans="1:5">
      <c r="A99" s="297" t="s">
        <v>390</v>
      </c>
      <c r="B99" s="201" t="s">
        <v>391</v>
      </c>
      <c r="C99" s="330" t="s">
        <v>332</v>
      </c>
      <c r="D99" s="44"/>
      <c r="E99">
        <v>31</v>
      </c>
    </row>
    <row r="100" spans="1:5">
      <c r="A100" s="297" t="s">
        <v>392</v>
      </c>
      <c r="B100" s="333" t="s">
        <v>393</v>
      </c>
      <c r="C100" s="330" t="s">
        <v>332</v>
      </c>
      <c r="D100" s="44"/>
      <c r="E100">
        <v>32</v>
      </c>
    </row>
    <row r="101" spans="1:5">
      <c r="A101" s="224" t="s">
        <v>394</v>
      </c>
      <c r="B101" s="177" t="s">
        <v>395</v>
      </c>
      <c r="C101" s="330" t="s">
        <v>332</v>
      </c>
      <c r="D101" s="330"/>
      <c r="E101">
        <v>33</v>
      </c>
    </row>
    <row r="102" spans="1:5">
      <c r="A102" s="297" t="s">
        <v>396</v>
      </c>
      <c r="B102" s="201">
        <v>3852991096</v>
      </c>
      <c r="C102" s="330" t="s">
        <v>332</v>
      </c>
      <c r="D102" s="44"/>
      <c r="E102">
        <v>34</v>
      </c>
    </row>
    <row r="103" spans="1:5">
      <c r="A103" s="297" t="s">
        <v>397</v>
      </c>
      <c r="B103" s="201" t="s">
        <v>398</v>
      </c>
      <c r="C103" s="330" t="s">
        <v>332</v>
      </c>
      <c r="D103" s="44"/>
      <c r="E103">
        <v>35</v>
      </c>
    </row>
    <row r="104" spans="1:5">
      <c r="A104" s="203" t="s">
        <v>399</v>
      </c>
      <c r="B104" s="46" t="s">
        <v>400</v>
      </c>
      <c r="C104" s="330" t="s">
        <v>332</v>
      </c>
      <c r="E104">
        <v>36</v>
      </c>
    </row>
    <row r="105" spans="1:5">
      <c r="A105" s="203" t="s">
        <v>401</v>
      </c>
      <c r="B105" s="305" t="s">
        <v>402</v>
      </c>
      <c r="C105" s="330" t="s">
        <v>332</v>
      </c>
      <c r="D105" s="35"/>
      <c r="E105">
        <v>37</v>
      </c>
    </row>
    <row r="106" spans="1:5">
      <c r="A106" t="s">
        <v>403</v>
      </c>
      <c r="B106" s="300" t="s">
        <v>404</v>
      </c>
      <c r="C106" s="330" t="s">
        <v>332</v>
      </c>
      <c r="E106">
        <v>38</v>
      </c>
    </row>
    <row r="107" spans="1:5">
      <c r="A107" s="203" t="s">
        <v>405</v>
      </c>
      <c r="B107" s="46" t="s">
        <v>406</v>
      </c>
      <c r="C107" s="330" t="s">
        <v>332</v>
      </c>
      <c r="E107">
        <v>39</v>
      </c>
    </row>
    <row r="108" spans="1:5">
      <c r="A108" s="36" t="s">
        <v>407</v>
      </c>
      <c r="B108" s="46" t="s">
        <v>408</v>
      </c>
      <c r="C108" s="330" t="s">
        <v>332</v>
      </c>
      <c r="E108">
        <v>40</v>
      </c>
    </row>
    <row r="109" spans="1:5">
      <c r="A109" s="36" t="s">
        <v>409</v>
      </c>
      <c r="B109" s="300" t="s">
        <v>410</v>
      </c>
      <c r="C109" s="330" t="s">
        <v>332</v>
      </c>
      <c r="E109">
        <v>41</v>
      </c>
    </row>
    <row r="110" spans="1:5">
      <c r="A110" t="s">
        <v>411</v>
      </c>
      <c r="B110" s="46" t="s">
        <v>412</v>
      </c>
      <c r="C110" s="330" t="s">
        <v>332</v>
      </c>
      <c r="E110">
        <v>42</v>
      </c>
    </row>
    <row r="111" spans="1:5">
      <c r="A111" s="299" t="s">
        <v>413</v>
      </c>
      <c r="B111" s="312">
        <v>3854997797</v>
      </c>
      <c r="C111" s="330" t="s">
        <v>332</v>
      </c>
      <c r="D111" t="s">
        <v>414</v>
      </c>
      <c r="E111">
        <v>43</v>
      </c>
    </row>
    <row r="112" spans="1:5">
      <c r="A112" t="s">
        <v>415</v>
      </c>
      <c r="B112" s="46" t="s">
        <v>416</v>
      </c>
      <c r="C112" s="330" t="s">
        <v>332</v>
      </c>
      <c r="E112">
        <v>44</v>
      </c>
    </row>
    <row r="113" spans="1:5">
      <c r="A113" s="299" t="s">
        <v>417</v>
      </c>
      <c r="B113" s="300" t="s">
        <v>418</v>
      </c>
      <c r="C113" s="330" t="s">
        <v>332</v>
      </c>
      <c r="E113">
        <v>45</v>
      </c>
    </row>
    <row r="114" spans="1:5">
      <c r="A114" t="s">
        <v>419</v>
      </c>
      <c r="B114" s="46" t="s">
        <v>420</v>
      </c>
      <c r="C114" s="330" t="s">
        <v>332</v>
      </c>
      <c r="E114">
        <v>46</v>
      </c>
    </row>
    <row r="115" spans="1:5">
      <c r="A115" t="s">
        <v>421</v>
      </c>
      <c r="B115" s="46" t="s">
        <v>422</v>
      </c>
      <c r="C115" s="330" t="s">
        <v>332</v>
      </c>
      <c r="E115">
        <v>47</v>
      </c>
    </row>
    <row r="116" spans="1:5">
      <c r="A116" t="s">
        <v>423</v>
      </c>
      <c r="B116" s="46" t="s">
        <v>424</v>
      </c>
      <c r="C116" s="330" t="s">
        <v>332</v>
      </c>
      <c r="E116">
        <v>48</v>
      </c>
    </row>
    <row r="117" spans="1:5">
      <c r="A117" s="203" t="s">
        <v>425</v>
      </c>
      <c r="B117" s="46" t="s">
        <v>426</v>
      </c>
      <c r="C117" s="330" t="s">
        <v>332</v>
      </c>
      <c r="E117">
        <v>49</v>
      </c>
    </row>
    <row r="118" spans="1:5">
      <c r="A118" t="s">
        <v>427</v>
      </c>
      <c r="B118" s="46" t="s">
        <v>428</v>
      </c>
      <c r="C118" s="330" t="s">
        <v>332</v>
      </c>
      <c r="E118">
        <v>50</v>
      </c>
    </row>
    <row r="119" spans="1:5">
      <c r="A119" t="s">
        <v>429</v>
      </c>
      <c r="B119" s="46" t="s">
        <v>430</v>
      </c>
      <c r="C119" s="330" t="s">
        <v>332</v>
      </c>
      <c r="E119">
        <v>51</v>
      </c>
    </row>
    <row r="120" spans="1:5">
      <c r="A120" s="299" t="s">
        <v>431</v>
      </c>
      <c r="B120" s="305" t="s">
        <v>432</v>
      </c>
      <c r="C120" s="330" t="s">
        <v>332</v>
      </c>
      <c r="E120">
        <v>52</v>
      </c>
    </row>
    <row r="121" spans="1:5">
      <c r="A121" t="s">
        <v>433</v>
      </c>
      <c r="B121" s="46" t="s">
        <v>434</v>
      </c>
      <c r="C121" s="330" t="s">
        <v>332</v>
      </c>
      <c r="E121">
        <v>53</v>
      </c>
    </row>
    <row r="122" spans="1:5">
      <c r="A122" t="s">
        <v>435</v>
      </c>
      <c r="B122" s="46" t="s">
        <v>436</v>
      </c>
      <c r="C122" s="330" t="s">
        <v>332</v>
      </c>
      <c r="D122" t="s">
        <v>437</v>
      </c>
      <c r="E122">
        <v>54</v>
      </c>
    </row>
    <row r="123" spans="1:5">
      <c r="A123" t="s">
        <v>438</v>
      </c>
      <c r="B123" s="305" t="s">
        <v>439</v>
      </c>
      <c r="C123" s="330" t="s">
        <v>332</v>
      </c>
      <c r="E123">
        <v>55</v>
      </c>
    </row>
    <row r="124" spans="1:5">
      <c r="A124" t="s">
        <v>438</v>
      </c>
      <c r="B124" s="46" t="s">
        <v>439</v>
      </c>
      <c r="C124" s="330" t="s">
        <v>332</v>
      </c>
      <c r="E124">
        <v>56</v>
      </c>
    </row>
    <row r="125" spans="1:5">
      <c r="A125" t="s">
        <v>440</v>
      </c>
      <c r="B125" s="46" t="s">
        <v>441</v>
      </c>
      <c r="C125" s="330" t="s">
        <v>332</v>
      </c>
      <c r="E125">
        <v>57</v>
      </c>
    </row>
    <row r="126" spans="1:5">
      <c r="A126" s="203" t="s">
        <v>442</v>
      </c>
      <c r="B126" s="46" t="s">
        <v>443</v>
      </c>
      <c r="C126" s="330" t="s">
        <v>332</v>
      </c>
      <c r="E126">
        <v>58</v>
      </c>
    </row>
    <row r="127" spans="1:5">
      <c r="A127" s="322" t="s">
        <v>440</v>
      </c>
      <c r="B127" s="46" t="s">
        <v>441</v>
      </c>
      <c r="C127" s="362" t="s">
        <v>332</v>
      </c>
      <c r="E127">
        <v>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FF6F-403A-4691-979A-F90E824228A9}">
  <dimension ref="A1:AI294"/>
  <sheetViews>
    <sheetView workbookViewId="0">
      <selection activeCell="B2" sqref="B2"/>
    </sheetView>
  </sheetViews>
  <sheetFormatPr defaultRowHeight="15"/>
  <cols>
    <col min="1" max="1" width="22.7109375" bestFit="1" customWidth="1"/>
    <col min="2" max="2" width="11.85546875" bestFit="1" customWidth="1"/>
    <col min="3" max="3" width="27.85546875" bestFit="1" customWidth="1"/>
    <col min="4" max="4" width="10.85546875" bestFit="1" customWidth="1"/>
    <col min="5" max="5" width="17.42578125" style="639" bestFit="1" customWidth="1"/>
    <col min="6" max="6" width="10.28515625" bestFit="1" customWidth="1"/>
    <col min="7" max="7" width="20.140625" bestFit="1" customWidth="1"/>
    <col min="8" max="8" width="7.7109375" bestFit="1" customWidth="1"/>
    <col min="9" max="10" width="8.140625" bestFit="1" customWidth="1"/>
    <col min="11" max="11" width="5.7109375" bestFit="1" customWidth="1"/>
    <col min="12" max="12" width="16" bestFit="1" customWidth="1"/>
    <col min="13" max="13" width="16.28515625" bestFit="1" customWidth="1"/>
    <col min="14" max="14" width="23.5703125" customWidth="1"/>
  </cols>
  <sheetData>
    <row r="1" spans="1:35" ht="57.75" customHeight="1">
      <c r="A1" s="634" t="s">
        <v>444</v>
      </c>
      <c r="B1" s="635" t="s">
        <v>445</v>
      </c>
      <c r="C1" s="636" t="s">
        <v>189</v>
      </c>
      <c r="D1" s="636" t="s">
        <v>446</v>
      </c>
      <c r="E1" s="638" t="s">
        <v>447</v>
      </c>
      <c r="F1" s="636" t="s">
        <v>448</v>
      </c>
      <c r="G1" s="636" t="s">
        <v>193</v>
      </c>
      <c r="H1" s="636" t="s">
        <v>449</v>
      </c>
      <c r="I1" s="636" t="s">
        <v>450</v>
      </c>
      <c r="J1" s="636" t="s">
        <v>451</v>
      </c>
      <c r="K1" s="636" t="s">
        <v>452</v>
      </c>
      <c r="L1" s="636" t="s">
        <v>453</v>
      </c>
      <c r="M1" s="636" t="s">
        <v>454</v>
      </c>
      <c r="N1" s="637" t="s">
        <v>455</v>
      </c>
      <c r="O1" s="1149"/>
      <c r="P1" s="1149"/>
      <c r="Q1" s="1149"/>
      <c r="R1" s="1149"/>
      <c r="S1" s="1149"/>
      <c r="T1" s="1149"/>
      <c r="U1" s="1149"/>
      <c r="V1" s="1149"/>
      <c r="W1" s="1149"/>
      <c r="X1" s="1149"/>
      <c r="Y1" s="1149"/>
      <c r="Z1" s="1149"/>
      <c r="AA1" s="1149"/>
      <c r="AB1" s="1149"/>
      <c r="AC1" s="1149"/>
      <c r="AD1" s="1149"/>
      <c r="AE1" s="1149"/>
      <c r="AF1" s="1149"/>
      <c r="AG1" s="1149"/>
      <c r="AH1" s="1149"/>
      <c r="AI1" s="1149"/>
    </row>
    <row r="2" spans="1:35">
      <c r="B2" t="e">
        <f>IF(PrepList!#REF!="","",PrepList!#REF!)</f>
        <v>#REF!</v>
      </c>
      <c r="C2" t="e">
        <f>_xlfn.XLOOKUP(D2,PrepList!F:F,PrepList!E:E)</f>
        <v>#REF!</v>
      </c>
      <c r="D2" t="e">
        <f>IF(PrepList!#REF!="","",PrepList!#REF!)</f>
        <v>#REF!</v>
      </c>
      <c r="E2" s="639" t="e">
        <f>IF(PrepList!#REF!="","",PrepList!#REF!)</f>
        <v>#REF!</v>
      </c>
      <c r="F2" t="e">
        <f>IF(PrepList!#REF!="","",PrepList!#REF!)</f>
        <v>#REF!</v>
      </c>
      <c r="G2" t="e">
        <f>IF(PrepList!#REF!="","",PrepList!#REF!)</f>
        <v>#REF!</v>
      </c>
      <c r="H2" t="e">
        <f>IF(PrepList!#REF!="","",PrepList!#REF!)</f>
        <v>#REF!</v>
      </c>
      <c r="I2" t="e">
        <f>IF(PrepList!#REF!="","",PrepList!#REF!)</f>
        <v>#REF!</v>
      </c>
      <c r="J2" t="e">
        <f>IF(PrepList!#REF!="","",PrepList!#REF!)</f>
        <v>#REF!</v>
      </c>
      <c r="L2" t="e">
        <f>IF(PrepList!#REF!="","",PrepList!#REF!)</f>
        <v>#REF!</v>
      </c>
      <c r="N2" t="e">
        <f>IF(PrepList!#REF!="","",PrepList!#REF!)</f>
        <v>#REF!</v>
      </c>
    </row>
    <row r="3" spans="1:35">
      <c r="B3" t="e">
        <f>IF(PrepList!#REF!="","",PrepList!#REF!)</f>
        <v>#REF!</v>
      </c>
      <c r="C3" t="e">
        <f>_xlfn.XLOOKUP(D3,PrepList!F:F,PrepList!E:E)</f>
        <v>#REF!</v>
      </c>
      <c r="D3" t="e">
        <f>IF(PrepList!#REF!="","",PrepList!#REF!)</f>
        <v>#REF!</v>
      </c>
      <c r="E3" s="639" t="e">
        <f>IF(PrepList!#REF!="","",PrepList!#REF!)</f>
        <v>#REF!</v>
      </c>
      <c r="F3" t="e">
        <f>IF(PrepList!#REF!="","",PrepList!#REF!)</f>
        <v>#REF!</v>
      </c>
      <c r="G3" t="e">
        <f>IF(PrepList!#REF!="","",PrepList!#REF!)</f>
        <v>#REF!</v>
      </c>
      <c r="H3" t="e">
        <f>IF(PrepList!#REF!="","",PrepList!#REF!)</f>
        <v>#REF!</v>
      </c>
      <c r="I3" t="e">
        <f>IF(PrepList!#REF!="","",PrepList!#REF!)</f>
        <v>#REF!</v>
      </c>
      <c r="J3" t="e">
        <f>IF(PrepList!#REF!="","",PrepList!#REF!)</f>
        <v>#REF!</v>
      </c>
      <c r="L3" t="e">
        <f>IF(PrepList!#REF!="","",PrepList!#REF!)</f>
        <v>#REF!</v>
      </c>
      <c r="N3" t="e">
        <f>IF(PrepList!#REF!="","",PrepList!#REF!)</f>
        <v>#REF!</v>
      </c>
    </row>
    <row r="4" spans="1:35">
      <c r="B4" t="e">
        <f>IF(PrepList!#REF!="","",PrepList!#REF!)</f>
        <v>#REF!</v>
      </c>
      <c r="C4" t="e">
        <f>_xlfn.XLOOKUP(D4,PrepList!F:F,PrepList!E:E)</f>
        <v>#REF!</v>
      </c>
      <c r="D4" t="e">
        <f>IF(PrepList!#REF!="","",PrepList!#REF!)</f>
        <v>#REF!</v>
      </c>
      <c r="E4" s="639" t="e">
        <f>IF(PrepList!#REF!="","",PrepList!#REF!)</f>
        <v>#REF!</v>
      </c>
      <c r="F4" t="e">
        <f>IF(PrepList!#REF!="","",PrepList!#REF!)</f>
        <v>#REF!</v>
      </c>
      <c r="G4" t="e">
        <f>IF(PrepList!#REF!="","",PrepList!#REF!)</f>
        <v>#REF!</v>
      </c>
      <c r="H4" t="e">
        <f>IF(PrepList!#REF!="","",PrepList!#REF!)</f>
        <v>#REF!</v>
      </c>
      <c r="I4" t="e">
        <f>IF(PrepList!#REF!="","",PrepList!#REF!)</f>
        <v>#REF!</v>
      </c>
      <c r="J4" t="e">
        <f>IF(PrepList!#REF!="","",PrepList!#REF!)</f>
        <v>#REF!</v>
      </c>
      <c r="L4" t="e">
        <f>IF(PrepList!#REF!="","",PrepList!#REF!)</f>
        <v>#REF!</v>
      </c>
      <c r="N4" t="e">
        <f>IF(PrepList!#REF!="","",PrepList!#REF!)</f>
        <v>#REF!</v>
      </c>
    </row>
    <row r="5" spans="1:35">
      <c r="B5" t="e">
        <f>IF(PrepList!#REF!="","",PrepList!#REF!)</f>
        <v>#REF!</v>
      </c>
      <c r="C5" t="e">
        <f>_xlfn.XLOOKUP(D5,PrepList!F:F,PrepList!E:E)</f>
        <v>#REF!</v>
      </c>
      <c r="D5" t="e">
        <f>IF(PrepList!#REF!="","",PrepList!#REF!)</f>
        <v>#REF!</v>
      </c>
      <c r="E5" s="639" t="e">
        <f>IF(PrepList!#REF!="","",PrepList!#REF!)</f>
        <v>#REF!</v>
      </c>
      <c r="F5" t="e">
        <f>IF(PrepList!#REF!="","",PrepList!#REF!)</f>
        <v>#REF!</v>
      </c>
      <c r="G5" t="e">
        <f>IF(PrepList!#REF!="","",PrepList!#REF!)</f>
        <v>#REF!</v>
      </c>
      <c r="H5" t="e">
        <f>IF(PrepList!#REF!="","",PrepList!#REF!)</f>
        <v>#REF!</v>
      </c>
      <c r="I5" t="e">
        <f>IF(PrepList!#REF!="","",PrepList!#REF!)</f>
        <v>#REF!</v>
      </c>
      <c r="J5" t="e">
        <f>IF(PrepList!#REF!="","",PrepList!#REF!)</f>
        <v>#REF!</v>
      </c>
      <c r="L5" t="e">
        <f>IF(PrepList!#REF!="","",PrepList!#REF!)</f>
        <v>#REF!</v>
      </c>
      <c r="N5" t="e">
        <f>IF(PrepList!#REF!="","",PrepList!#REF!)</f>
        <v>#REF!</v>
      </c>
    </row>
    <row r="6" spans="1:35">
      <c r="B6" t="e">
        <f>IF(PrepList!#REF!="","",PrepList!#REF!)</f>
        <v>#REF!</v>
      </c>
      <c r="C6" t="e">
        <f>_xlfn.XLOOKUP(D6,PrepList!F:F,PrepList!E:E)</f>
        <v>#REF!</v>
      </c>
      <c r="D6" t="e">
        <f>IF(PrepList!#REF!="","",PrepList!#REF!)</f>
        <v>#REF!</v>
      </c>
      <c r="E6" s="639" t="e">
        <f>IF(PrepList!#REF!="","",PrepList!#REF!)</f>
        <v>#REF!</v>
      </c>
      <c r="F6" t="e">
        <f>IF(PrepList!#REF!="","",PrepList!#REF!)</f>
        <v>#REF!</v>
      </c>
      <c r="G6" t="e">
        <f>IF(PrepList!#REF!="","",PrepList!#REF!)</f>
        <v>#REF!</v>
      </c>
      <c r="H6" t="e">
        <f>IF(PrepList!#REF!="","",PrepList!#REF!)</f>
        <v>#REF!</v>
      </c>
      <c r="I6" t="e">
        <f>IF(PrepList!#REF!="","",PrepList!#REF!)</f>
        <v>#REF!</v>
      </c>
      <c r="J6" t="e">
        <f>IF(PrepList!#REF!="","",PrepList!#REF!)</f>
        <v>#REF!</v>
      </c>
      <c r="L6" t="e">
        <f>IF(PrepList!#REF!="","",PrepList!#REF!)</f>
        <v>#REF!</v>
      </c>
      <c r="N6" t="e">
        <f>IF(PrepList!#REF!="","",PrepList!#REF!)</f>
        <v>#REF!</v>
      </c>
    </row>
    <row r="7" spans="1:35">
      <c r="B7" t="e">
        <f>IF(PrepList!#REF!="","",PrepList!#REF!)</f>
        <v>#REF!</v>
      </c>
      <c r="C7" t="e">
        <f>_xlfn.XLOOKUP(D7,PrepList!F:F,PrepList!E:E)</f>
        <v>#REF!</v>
      </c>
      <c r="D7" t="e">
        <f>IF(PrepList!#REF!="","",PrepList!#REF!)</f>
        <v>#REF!</v>
      </c>
      <c r="E7" s="639" t="e">
        <f>IF(PrepList!#REF!="","",PrepList!#REF!)</f>
        <v>#REF!</v>
      </c>
      <c r="F7" t="e">
        <f>IF(PrepList!#REF!="","",PrepList!#REF!)</f>
        <v>#REF!</v>
      </c>
      <c r="G7" t="e">
        <f>IF(PrepList!#REF!="","",PrepList!#REF!)</f>
        <v>#REF!</v>
      </c>
      <c r="H7" t="e">
        <f>IF(PrepList!#REF!="","",PrepList!#REF!)</f>
        <v>#REF!</v>
      </c>
      <c r="I7" t="e">
        <f>IF(PrepList!#REF!="","",PrepList!#REF!)</f>
        <v>#REF!</v>
      </c>
      <c r="J7" t="e">
        <f>IF(PrepList!#REF!="","",PrepList!#REF!)</f>
        <v>#REF!</v>
      </c>
      <c r="L7" t="e">
        <f>IF(PrepList!#REF!="","",PrepList!#REF!)</f>
        <v>#REF!</v>
      </c>
      <c r="N7" t="e">
        <f>IF(PrepList!#REF!="","",PrepList!#REF!)</f>
        <v>#REF!</v>
      </c>
    </row>
    <row r="8" spans="1:35">
      <c r="B8" t="e">
        <f>IF(PrepList!#REF!="","",PrepList!#REF!)</f>
        <v>#REF!</v>
      </c>
      <c r="C8" t="e">
        <f>_xlfn.XLOOKUP(D8,PrepList!F:F,PrepList!E:E)</f>
        <v>#REF!</v>
      </c>
      <c r="D8" t="e">
        <f>IF(PrepList!#REF!="","",PrepList!#REF!)</f>
        <v>#REF!</v>
      </c>
      <c r="E8" s="639" t="e">
        <f>IF(PrepList!#REF!="","",PrepList!#REF!)</f>
        <v>#REF!</v>
      </c>
      <c r="F8" t="e">
        <f>IF(PrepList!#REF!="","",PrepList!#REF!)</f>
        <v>#REF!</v>
      </c>
      <c r="G8" t="e">
        <f>IF(PrepList!#REF!="","",PrepList!#REF!)</f>
        <v>#REF!</v>
      </c>
      <c r="H8" t="e">
        <f>IF(PrepList!#REF!="","",PrepList!#REF!)</f>
        <v>#REF!</v>
      </c>
      <c r="I8" t="e">
        <f>IF(PrepList!#REF!="","",PrepList!#REF!)</f>
        <v>#REF!</v>
      </c>
      <c r="J8" t="e">
        <f>IF(PrepList!#REF!="","",PrepList!#REF!)</f>
        <v>#REF!</v>
      </c>
      <c r="L8" t="e">
        <f>IF(PrepList!#REF!="","",PrepList!#REF!)</f>
        <v>#REF!</v>
      </c>
      <c r="N8" t="e">
        <f>IF(PrepList!#REF!="","",PrepList!#REF!)</f>
        <v>#REF!</v>
      </c>
    </row>
    <row r="9" spans="1:35">
      <c r="B9" t="e">
        <f>IF(PrepList!#REF!="","",PrepList!#REF!)</f>
        <v>#REF!</v>
      </c>
      <c r="C9" t="e">
        <f>_xlfn.XLOOKUP(D9,PrepList!F:F,PrepList!E:E)</f>
        <v>#REF!</v>
      </c>
      <c r="D9" t="e">
        <f>IF(PrepList!#REF!="","",PrepList!#REF!)</f>
        <v>#REF!</v>
      </c>
      <c r="E9" s="639" t="e">
        <f>IF(PrepList!#REF!="","",PrepList!#REF!)</f>
        <v>#REF!</v>
      </c>
      <c r="F9" t="e">
        <f>IF(PrepList!#REF!="","",PrepList!#REF!)</f>
        <v>#REF!</v>
      </c>
      <c r="G9" t="e">
        <f>IF(PrepList!#REF!="","",PrepList!#REF!)</f>
        <v>#REF!</v>
      </c>
      <c r="H9" t="e">
        <f>IF(PrepList!#REF!="","",PrepList!#REF!)</f>
        <v>#REF!</v>
      </c>
      <c r="I9" t="e">
        <f>IF(PrepList!#REF!="","",PrepList!#REF!)</f>
        <v>#REF!</v>
      </c>
      <c r="J9" t="e">
        <f>IF(PrepList!#REF!="","",PrepList!#REF!)</f>
        <v>#REF!</v>
      </c>
      <c r="L9" t="e">
        <f>IF(PrepList!#REF!="","",PrepList!#REF!)</f>
        <v>#REF!</v>
      </c>
      <c r="N9" t="e">
        <f>IF(PrepList!#REF!="","",PrepList!#REF!)</f>
        <v>#REF!</v>
      </c>
    </row>
    <row r="10" spans="1:35">
      <c r="B10" t="e">
        <f>IF(PrepList!#REF!="","",PrepList!#REF!)</f>
        <v>#REF!</v>
      </c>
      <c r="C10" t="e">
        <f>_xlfn.XLOOKUP(D10,PrepList!F:F,PrepList!E:E)</f>
        <v>#REF!</v>
      </c>
      <c r="D10" t="e">
        <f>IF(PrepList!#REF!="","",PrepList!#REF!)</f>
        <v>#REF!</v>
      </c>
      <c r="E10" s="639" t="e">
        <f>IF(PrepList!#REF!="","",PrepList!#REF!)</f>
        <v>#REF!</v>
      </c>
      <c r="F10" t="e">
        <f>IF(PrepList!#REF!="","",PrepList!#REF!)</f>
        <v>#REF!</v>
      </c>
      <c r="G10" t="e">
        <f>IF(PrepList!#REF!="","",PrepList!#REF!)</f>
        <v>#REF!</v>
      </c>
      <c r="H10" t="e">
        <f>IF(PrepList!#REF!="","",PrepList!#REF!)</f>
        <v>#REF!</v>
      </c>
      <c r="I10" t="e">
        <f>IF(PrepList!#REF!="","",PrepList!#REF!)</f>
        <v>#REF!</v>
      </c>
      <c r="J10" t="e">
        <f>IF(PrepList!#REF!="","",PrepList!#REF!)</f>
        <v>#REF!</v>
      </c>
      <c r="L10" t="e">
        <f>IF(PrepList!#REF!="","",PrepList!#REF!)</f>
        <v>#REF!</v>
      </c>
      <c r="N10" t="e">
        <f>IF(PrepList!#REF!="","",PrepList!#REF!)</f>
        <v>#REF!</v>
      </c>
    </row>
    <row r="11" spans="1:35">
      <c r="B11" t="e">
        <f>IF(PrepList!#REF!="","",PrepList!#REF!)</f>
        <v>#REF!</v>
      </c>
      <c r="C11" t="e">
        <f>_xlfn.XLOOKUP(D11,PrepList!F:F,PrepList!E:E)</f>
        <v>#REF!</v>
      </c>
      <c r="D11" t="e">
        <f>IF(PrepList!#REF!="","",PrepList!#REF!)</f>
        <v>#REF!</v>
      </c>
      <c r="E11" s="639" t="e">
        <f>IF(PrepList!#REF!="","",PrepList!#REF!)</f>
        <v>#REF!</v>
      </c>
      <c r="F11" t="e">
        <f>IF(PrepList!#REF!="","",PrepList!#REF!)</f>
        <v>#REF!</v>
      </c>
      <c r="G11" t="e">
        <f>IF(PrepList!#REF!="","",PrepList!#REF!)</f>
        <v>#REF!</v>
      </c>
      <c r="H11" t="e">
        <f>IF(PrepList!#REF!="","",PrepList!#REF!)</f>
        <v>#REF!</v>
      </c>
      <c r="I11" t="e">
        <f>IF(PrepList!#REF!="","",PrepList!#REF!)</f>
        <v>#REF!</v>
      </c>
      <c r="J11" t="e">
        <f>IF(PrepList!#REF!="","",PrepList!#REF!)</f>
        <v>#REF!</v>
      </c>
      <c r="L11" t="e">
        <f>IF(PrepList!#REF!="","",PrepList!#REF!)</f>
        <v>#REF!</v>
      </c>
      <c r="N11" t="e">
        <f>IF(PrepList!#REF!="","",PrepList!#REF!)</f>
        <v>#REF!</v>
      </c>
    </row>
    <row r="12" spans="1:35">
      <c r="B12" t="e">
        <f>IF(PrepList!#REF!="","",PrepList!#REF!)</f>
        <v>#REF!</v>
      </c>
      <c r="C12" t="e">
        <f>_xlfn.XLOOKUP(D12,PrepList!F:F,PrepList!E:E)</f>
        <v>#REF!</v>
      </c>
      <c r="D12" t="e">
        <f>IF(PrepList!#REF!="","",PrepList!#REF!)</f>
        <v>#REF!</v>
      </c>
      <c r="E12" s="639" t="e">
        <f>IF(PrepList!#REF!="","",PrepList!#REF!)</f>
        <v>#REF!</v>
      </c>
      <c r="F12" t="e">
        <f>IF(PrepList!#REF!="","",PrepList!#REF!)</f>
        <v>#REF!</v>
      </c>
      <c r="G12" t="e">
        <f>IF(PrepList!#REF!="","",PrepList!#REF!)</f>
        <v>#REF!</v>
      </c>
      <c r="H12" t="e">
        <f>IF(PrepList!#REF!="","",PrepList!#REF!)</f>
        <v>#REF!</v>
      </c>
      <c r="I12" t="e">
        <f>IF(PrepList!#REF!="","",PrepList!#REF!)</f>
        <v>#REF!</v>
      </c>
      <c r="J12" t="e">
        <f>IF(PrepList!#REF!="","",PrepList!#REF!)</f>
        <v>#REF!</v>
      </c>
      <c r="L12" t="e">
        <f>IF(PrepList!#REF!="","",PrepList!#REF!)</f>
        <v>#REF!</v>
      </c>
      <c r="N12" t="e">
        <f>IF(PrepList!#REF!="","",PrepList!#REF!)</f>
        <v>#REF!</v>
      </c>
    </row>
    <row r="13" spans="1:35">
      <c r="B13" t="e">
        <f>IF(PrepList!#REF!="","",PrepList!#REF!)</f>
        <v>#REF!</v>
      </c>
      <c r="C13" t="e">
        <f>_xlfn.XLOOKUP(D13,PrepList!F:F,PrepList!E:E)</f>
        <v>#REF!</v>
      </c>
      <c r="D13" t="e">
        <f>IF(PrepList!#REF!="","",PrepList!#REF!)</f>
        <v>#REF!</v>
      </c>
      <c r="E13" s="639" t="e">
        <f>IF(PrepList!#REF!="","",PrepList!#REF!)</f>
        <v>#REF!</v>
      </c>
      <c r="F13" t="e">
        <f>IF(PrepList!#REF!="","",PrepList!#REF!)</f>
        <v>#REF!</v>
      </c>
      <c r="G13" t="e">
        <f>IF(PrepList!#REF!="","",PrepList!#REF!)</f>
        <v>#REF!</v>
      </c>
      <c r="H13" t="e">
        <f>IF(PrepList!#REF!="","",PrepList!#REF!)</f>
        <v>#REF!</v>
      </c>
      <c r="I13" t="e">
        <f>IF(PrepList!#REF!="","",PrepList!#REF!)</f>
        <v>#REF!</v>
      </c>
      <c r="J13" t="e">
        <f>IF(PrepList!#REF!="","",PrepList!#REF!)</f>
        <v>#REF!</v>
      </c>
      <c r="L13" t="e">
        <f>IF(PrepList!#REF!="","",PrepList!#REF!)</f>
        <v>#REF!</v>
      </c>
      <c r="N13" t="e">
        <f>IF(PrepList!#REF!="","",PrepList!#REF!)</f>
        <v>#REF!</v>
      </c>
    </row>
    <row r="14" spans="1:35">
      <c r="B14" t="e">
        <f>IF(PrepList!#REF!="","",PrepList!#REF!)</f>
        <v>#REF!</v>
      </c>
      <c r="C14" t="e">
        <f>_xlfn.XLOOKUP(D14,PrepList!F:F,PrepList!E:E)</f>
        <v>#REF!</v>
      </c>
      <c r="D14" t="e">
        <f>IF(PrepList!#REF!="","",PrepList!#REF!)</f>
        <v>#REF!</v>
      </c>
      <c r="E14" s="639" t="e">
        <f>IF(PrepList!#REF!="","",PrepList!#REF!)</f>
        <v>#REF!</v>
      </c>
      <c r="F14" t="e">
        <f>IF(PrepList!#REF!="","",PrepList!#REF!)</f>
        <v>#REF!</v>
      </c>
      <c r="G14" t="e">
        <f>IF(PrepList!#REF!="","",PrepList!#REF!)</f>
        <v>#REF!</v>
      </c>
      <c r="H14" t="e">
        <f>IF(PrepList!#REF!="","",PrepList!#REF!)</f>
        <v>#REF!</v>
      </c>
      <c r="I14" t="e">
        <f>IF(PrepList!#REF!="","",PrepList!#REF!)</f>
        <v>#REF!</v>
      </c>
      <c r="J14" t="e">
        <f>IF(PrepList!#REF!="","",PrepList!#REF!)</f>
        <v>#REF!</v>
      </c>
      <c r="L14" t="e">
        <f>IF(PrepList!#REF!="","",PrepList!#REF!)</f>
        <v>#REF!</v>
      </c>
      <c r="N14" t="e">
        <f>IF(PrepList!#REF!="","",PrepList!#REF!)</f>
        <v>#REF!</v>
      </c>
    </row>
    <row r="15" spans="1:35">
      <c r="B15" t="e">
        <f>IF(PrepList!#REF!="","",PrepList!#REF!)</f>
        <v>#REF!</v>
      </c>
      <c r="C15" t="e">
        <f>_xlfn.XLOOKUP(D15,PrepList!F:F,PrepList!E:E)</f>
        <v>#REF!</v>
      </c>
      <c r="D15" t="e">
        <f>IF(PrepList!#REF!="","",PrepList!#REF!)</f>
        <v>#REF!</v>
      </c>
      <c r="E15" s="639" t="e">
        <f>IF(PrepList!#REF!="","",PrepList!#REF!)</f>
        <v>#REF!</v>
      </c>
      <c r="F15" t="e">
        <f>IF(PrepList!#REF!="","",PrepList!#REF!)</f>
        <v>#REF!</v>
      </c>
      <c r="G15" t="e">
        <f>IF(PrepList!#REF!="","",PrepList!#REF!)</f>
        <v>#REF!</v>
      </c>
      <c r="H15" t="e">
        <f>IF(PrepList!#REF!="","",PrepList!#REF!)</f>
        <v>#REF!</v>
      </c>
      <c r="I15" t="e">
        <f>IF(PrepList!#REF!="","",PrepList!#REF!)</f>
        <v>#REF!</v>
      </c>
      <c r="J15" t="e">
        <f>IF(PrepList!#REF!="","",PrepList!#REF!)</f>
        <v>#REF!</v>
      </c>
      <c r="L15" t="e">
        <f>IF(PrepList!#REF!="","",PrepList!#REF!)</f>
        <v>#REF!</v>
      </c>
      <c r="N15" t="e">
        <f>IF(PrepList!#REF!="","",PrepList!#REF!)</f>
        <v>#REF!</v>
      </c>
    </row>
    <row r="16" spans="1:35">
      <c r="B16" t="e">
        <f>IF(PrepList!#REF!="","",PrepList!#REF!)</f>
        <v>#REF!</v>
      </c>
      <c r="C16" t="e">
        <f>_xlfn.XLOOKUP(D16,PrepList!F:F,PrepList!E:E)</f>
        <v>#REF!</v>
      </c>
      <c r="D16" t="e">
        <f>IF(PrepList!#REF!="","",PrepList!#REF!)</f>
        <v>#REF!</v>
      </c>
      <c r="E16" s="639" t="e">
        <f>IF(PrepList!#REF!="","",PrepList!#REF!)</f>
        <v>#REF!</v>
      </c>
      <c r="F16" t="e">
        <f>IF(PrepList!#REF!="","",PrepList!#REF!)</f>
        <v>#REF!</v>
      </c>
      <c r="G16" t="e">
        <f>IF(PrepList!#REF!="","",PrepList!#REF!)</f>
        <v>#REF!</v>
      </c>
      <c r="H16" t="e">
        <f>IF(PrepList!#REF!="","",PrepList!#REF!)</f>
        <v>#REF!</v>
      </c>
      <c r="I16" t="e">
        <f>IF(PrepList!#REF!="","",PrepList!#REF!)</f>
        <v>#REF!</v>
      </c>
      <c r="J16" t="e">
        <f>IF(PrepList!#REF!="","",PrepList!#REF!)</f>
        <v>#REF!</v>
      </c>
      <c r="L16" t="e">
        <f>IF(PrepList!#REF!="","",PrepList!#REF!)</f>
        <v>#REF!</v>
      </c>
      <c r="N16" t="e">
        <f>IF(PrepList!#REF!="","",PrepList!#REF!)</f>
        <v>#REF!</v>
      </c>
    </row>
    <row r="17" spans="2:14">
      <c r="B17" t="e">
        <f>IF(PrepList!#REF!="","",PrepList!#REF!)</f>
        <v>#REF!</v>
      </c>
      <c r="C17" t="e">
        <f>_xlfn.XLOOKUP(D17,PrepList!F:F,PrepList!E:E)</f>
        <v>#REF!</v>
      </c>
      <c r="D17" t="e">
        <f>IF(PrepList!#REF!="","",PrepList!#REF!)</f>
        <v>#REF!</v>
      </c>
      <c r="E17" s="639" t="e">
        <f>IF(PrepList!#REF!="","",PrepList!#REF!)</f>
        <v>#REF!</v>
      </c>
      <c r="F17" t="e">
        <f>IF(PrepList!#REF!="","",PrepList!#REF!)</f>
        <v>#REF!</v>
      </c>
      <c r="G17" t="e">
        <f>IF(PrepList!#REF!="","",PrepList!#REF!)</f>
        <v>#REF!</v>
      </c>
      <c r="H17" t="e">
        <f>IF(PrepList!#REF!="","",PrepList!#REF!)</f>
        <v>#REF!</v>
      </c>
      <c r="I17" t="e">
        <f>IF(PrepList!#REF!="","",PrepList!#REF!)</f>
        <v>#REF!</v>
      </c>
      <c r="J17" t="e">
        <f>IF(PrepList!#REF!="","",PrepList!#REF!)</f>
        <v>#REF!</v>
      </c>
      <c r="L17" t="e">
        <f>IF(PrepList!#REF!="","",PrepList!#REF!)</f>
        <v>#REF!</v>
      </c>
      <c r="N17" t="e">
        <f>IF(PrepList!#REF!="","",PrepList!#REF!)</f>
        <v>#REF!</v>
      </c>
    </row>
    <row r="18" spans="2:14">
      <c r="B18" t="e">
        <f>IF(PrepList!#REF!="","",PrepList!#REF!)</f>
        <v>#REF!</v>
      </c>
      <c r="C18" t="e">
        <f>_xlfn.XLOOKUP(D18,PrepList!F:F,PrepList!E:E)</f>
        <v>#REF!</v>
      </c>
      <c r="D18" t="e">
        <f>IF(PrepList!#REF!="","",PrepList!#REF!)</f>
        <v>#REF!</v>
      </c>
      <c r="E18" s="639" t="e">
        <f>IF(PrepList!#REF!="","",PrepList!#REF!)</f>
        <v>#REF!</v>
      </c>
      <c r="F18" t="e">
        <f>IF(PrepList!#REF!="","",PrepList!#REF!)</f>
        <v>#REF!</v>
      </c>
      <c r="G18" t="e">
        <f>IF(PrepList!#REF!="","",PrepList!#REF!)</f>
        <v>#REF!</v>
      </c>
      <c r="H18" t="e">
        <f>IF(PrepList!#REF!="","",PrepList!#REF!)</f>
        <v>#REF!</v>
      </c>
      <c r="I18" t="e">
        <f>IF(PrepList!#REF!="","",PrepList!#REF!)</f>
        <v>#REF!</v>
      </c>
      <c r="J18" t="e">
        <f>IF(PrepList!#REF!="","",PrepList!#REF!)</f>
        <v>#REF!</v>
      </c>
      <c r="L18" t="e">
        <f>IF(PrepList!#REF!="","",PrepList!#REF!)</f>
        <v>#REF!</v>
      </c>
      <c r="N18" t="e">
        <f>IF(PrepList!#REF!="","",PrepList!#REF!)</f>
        <v>#REF!</v>
      </c>
    </row>
    <row r="19" spans="2:14">
      <c r="B19" t="e">
        <f>IF(PrepList!#REF!="","",PrepList!#REF!)</f>
        <v>#REF!</v>
      </c>
      <c r="C19" t="e">
        <f>_xlfn.XLOOKUP(D19,PrepList!F:F,PrepList!E:E)</f>
        <v>#REF!</v>
      </c>
      <c r="D19" t="e">
        <f>IF(PrepList!#REF!="","",PrepList!#REF!)</f>
        <v>#REF!</v>
      </c>
      <c r="E19" s="639" t="e">
        <f>IF(PrepList!#REF!="","",PrepList!#REF!)</f>
        <v>#REF!</v>
      </c>
      <c r="F19" t="e">
        <f>IF(PrepList!#REF!="","",PrepList!#REF!)</f>
        <v>#REF!</v>
      </c>
      <c r="G19" t="e">
        <f>IF(PrepList!#REF!="","",PrepList!#REF!)</f>
        <v>#REF!</v>
      </c>
      <c r="H19" t="e">
        <f>IF(PrepList!#REF!="","",PrepList!#REF!)</f>
        <v>#REF!</v>
      </c>
      <c r="I19" t="e">
        <f>IF(PrepList!#REF!="","",PrepList!#REF!)</f>
        <v>#REF!</v>
      </c>
      <c r="J19" t="e">
        <f>IF(PrepList!#REF!="","",PrepList!#REF!)</f>
        <v>#REF!</v>
      </c>
      <c r="L19" t="e">
        <f>IF(PrepList!#REF!="","",PrepList!#REF!)</f>
        <v>#REF!</v>
      </c>
      <c r="N19" t="e">
        <f>IF(PrepList!#REF!="","",PrepList!#REF!)</f>
        <v>#REF!</v>
      </c>
    </row>
    <row r="20" spans="2:14">
      <c r="B20" t="e">
        <f>IF(PrepList!#REF!="","",PrepList!#REF!)</f>
        <v>#REF!</v>
      </c>
      <c r="C20" t="e">
        <f>_xlfn.XLOOKUP(D20,PrepList!F:F,PrepList!E:E)</f>
        <v>#REF!</v>
      </c>
      <c r="D20" t="e">
        <f>IF(PrepList!#REF!="","",PrepList!#REF!)</f>
        <v>#REF!</v>
      </c>
      <c r="E20" s="639" t="e">
        <f>IF(PrepList!#REF!="","",PrepList!#REF!)</f>
        <v>#REF!</v>
      </c>
      <c r="F20" t="e">
        <f>IF(PrepList!#REF!="","",PrepList!#REF!)</f>
        <v>#REF!</v>
      </c>
      <c r="G20" t="e">
        <f>IF(PrepList!#REF!="","",PrepList!#REF!)</f>
        <v>#REF!</v>
      </c>
      <c r="H20" t="e">
        <f>IF(PrepList!#REF!="","",PrepList!#REF!)</f>
        <v>#REF!</v>
      </c>
      <c r="I20" t="e">
        <f>IF(PrepList!#REF!="","",PrepList!#REF!)</f>
        <v>#REF!</v>
      </c>
      <c r="J20" t="e">
        <f>IF(PrepList!#REF!="","",PrepList!#REF!)</f>
        <v>#REF!</v>
      </c>
      <c r="L20" t="e">
        <f>IF(PrepList!#REF!="","",PrepList!#REF!)</f>
        <v>#REF!</v>
      </c>
      <c r="N20" t="e">
        <f>IF(PrepList!#REF!="","",PrepList!#REF!)</f>
        <v>#REF!</v>
      </c>
    </row>
    <row r="21" spans="2:14">
      <c r="B21" t="e">
        <f>IF(PrepList!#REF!="","",PrepList!#REF!)</f>
        <v>#REF!</v>
      </c>
      <c r="C21" t="e">
        <f>_xlfn.XLOOKUP(D21,PrepList!F:F,PrepList!E:E)</f>
        <v>#REF!</v>
      </c>
      <c r="D21" t="e">
        <f>IF(PrepList!#REF!="","",PrepList!#REF!)</f>
        <v>#REF!</v>
      </c>
      <c r="E21" s="639" t="e">
        <f>IF(PrepList!#REF!="","",PrepList!#REF!)</f>
        <v>#REF!</v>
      </c>
      <c r="F21" t="e">
        <f>IF(PrepList!#REF!="","",PrepList!#REF!)</f>
        <v>#REF!</v>
      </c>
      <c r="G21" t="e">
        <f>IF(PrepList!#REF!="","",PrepList!#REF!)</f>
        <v>#REF!</v>
      </c>
      <c r="H21" t="e">
        <f>IF(PrepList!#REF!="","",PrepList!#REF!)</f>
        <v>#REF!</v>
      </c>
      <c r="I21" t="e">
        <f>IF(PrepList!#REF!="","",PrepList!#REF!)</f>
        <v>#REF!</v>
      </c>
      <c r="J21" t="e">
        <f>IF(PrepList!#REF!="","",PrepList!#REF!)</f>
        <v>#REF!</v>
      </c>
      <c r="L21" t="e">
        <f>IF(PrepList!#REF!="","",PrepList!#REF!)</f>
        <v>#REF!</v>
      </c>
      <c r="N21" t="e">
        <f>IF(PrepList!#REF!="","",PrepList!#REF!)</f>
        <v>#REF!</v>
      </c>
    </row>
    <row r="22" spans="2:14">
      <c r="B22" t="e">
        <f>IF(PrepList!#REF!="","",PrepList!#REF!)</f>
        <v>#REF!</v>
      </c>
      <c r="C22" t="e">
        <f>_xlfn.XLOOKUP(D22,PrepList!F:F,PrepList!E:E)</f>
        <v>#REF!</v>
      </c>
      <c r="D22" t="e">
        <f>IF(PrepList!#REF!="","",PrepList!#REF!)</f>
        <v>#REF!</v>
      </c>
      <c r="E22" s="639" t="e">
        <f>IF(PrepList!#REF!="","",PrepList!#REF!)</f>
        <v>#REF!</v>
      </c>
      <c r="F22" t="e">
        <f>IF(PrepList!#REF!="","",PrepList!#REF!)</f>
        <v>#REF!</v>
      </c>
      <c r="G22" t="e">
        <f>IF(PrepList!#REF!="","",PrepList!#REF!)</f>
        <v>#REF!</v>
      </c>
      <c r="H22" t="e">
        <f>IF(PrepList!#REF!="","",PrepList!#REF!)</f>
        <v>#REF!</v>
      </c>
      <c r="I22" t="e">
        <f>IF(PrepList!#REF!="","",PrepList!#REF!)</f>
        <v>#REF!</v>
      </c>
      <c r="J22" t="e">
        <f>IF(PrepList!#REF!="","",PrepList!#REF!)</f>
        <v>#REF!</v>
      </c>
      <c r="L22" t="e">
        <f>IF(PrepList!#REF!="","",PrepList!#REF!)</f>
        <v>#REF!</v>
      </c>
      <c r="N22" t="e">
        <f>IF(PrepList!#REF!="","",PrepList!#REF!)</f>
        <v>#REF!</v>
      </c>
    </row>
    <row r="23" spans="2:14">
      <c r="B23" t="e">
        <f>IF(PrepList!#REF!="","",PrepList!#REF!)</f>
        <v>#REF!</v>
      </c>
      <c r="C23" t="e">
        <f>_xlfn.XLOOKUP(D23,PrepList!F:F,PrepList!E:E)</f>
        <v>#REF!</v>
      </c>
      <c r="D23" t="e">
        <f>IF(PrepList!#REF!="","",PrepList!#REF!)</f>
        <v>#REF!</v>
      </c>
      <c r="E23" s="639" t="e">
        <f>IF(PrepList!#REF!="","",PrepList!#REF!)</f>
        <v>#REF!</v>
      </c>
      <c r="F23" t="e">
        <f>IF(PrepList!#REF!="","",PrepList!#REF!)</f>
        <v>#REF!</v>
      </c>
      <c r="G23" t="e">
        <f>IF(PrepList!#REF!="","",PrepList!#REF!)</f>
        <v>#REF!</v>
      </c>
      <c r="H23" t="e">
        <f>IF(PrepList!#REF!="","",PrepList!#REF!)</f>
        <v>#REF!</v>
      </c>
      <c r="I23" t="e">
        <f>IF(PrepList!#REF!="","",PrepList!#REF!)</f>
        <v>#REF!</v>
      </c>
      <c r="J23" t="e">
        <f>IF(PrepList!#REF!="","",PrepList!#REF!)</f>
        <v>#REF!</v>
      </c>
      <c r="L23" t="e">
        <f>IF(PrepList!#REF!="","",PrepList!#REF!)</f>
        <v>#REF!</v>
      </c>
      <c r="N23" t="e">
        <f>IF(PrepList!#REF!="","",PrepList!#REF!)</f>
        <v>#REF!</v>
      </c>
    </row>
    <row r="24" spans="2:14">
      <c r="B24" t="e">
        <f>IF(PrepList!#REF!="","",PrepList!#REF!)</f>
        <v>#REF!</v>
      </c>
      <c r="C24" t="e">
        <f>_xlfn.XLOOKUP(D24,PrepList!F:F,PrepList!E:E)</f>
        <v>#REF!</v>
      </c>
      <c r="D24" t="e">
        <f>IF(PrepList!#REF!="","",PrepList!#REF!)</f>
        <v>#REF!</v>
      </c>
      <c r="E24" s="639" t="e">
        <f>IF(PrepList!#REF!="","",PrepList!#REF!)</f>
        <v>#REF!</v>
      </c>
      <c r="F24" t="e">
        <f>IF(PrepList!#REF!="","",PrepList!#REF!)</f>
        <v>#REF!</v>
      </c>
      <c r="G24" t="e">
        <f>IF(PrepList!#REF!="","",PrepList!#REF!)</f>
        <v>#REF!</v>
      </c>
      <c r="H24" t="e">
        <f>IF(PrepList!#REF!="","",PrepList!#REF!)</f>
        <v>#REF!</v>
      </c>
      <c r="I24" t="e">
        <f>IF(PrepList!#REF!="","",PrepList!#REF!)</f>
        <v>#REF!</v>
      </c>
      <c r="J24" t="e">
        <f>IF(PrepList!#REF!="","",PrepList!#REF!)</f>
        <v>#REF!</v>
      </c>
      <c r="L24" t="e">
        <f>IF(PrepList!#REF!="","",PrepList!#REF!)</f>
        <v>#REF!</v>
      </c>
      <c r="N24" t="e">
        <f>IF(PrepList!#REF!="","",PrepList!#REF!)</f>
        <v>#REF!</v>
      </c>
    </row>
    <row r="25" spans="2:14">
      <c r="B25" t="e">
        <f>IF(PrepList!#REF!="","",PrepList!#REF!)</f>
        <v>#REF!</v>
      </c>
      <c r="C25" t="e">
        <f>_xlfn.XLOOKUP(D25,PrepList!F:F,PrepList!E:E)</f>
        <v>#REF!</v>
      </c>
      <c r="D25" t="e">
        <f>IF(PrepList!#REF!="","",PrepList!#REF!)</f>
        <v>#REF!</v>
      </c>
      <c r="E25" s="639" t="e">
        <f>IF(PrepList!#REF!="","",PrepList!#REF!)</f>
        <v>#REF!</v>
      </c>
      <c r="F25" t="e">
        <f>IF(PrepList!#REF!="","",PrepList!#REF!)</f>
        <v>#REF!</v>
      </c>
      <c r="G25" t="e">
        <f>IF(PrepList!#REF!="","",PrepList!#REF!)</f>
        <v>#REF!</v>
      </c>
      <c r="H25" t="e">
        <f>IF(PrepList!#REF!="","",PrepList!#REF!)</f>
        <v>#REF!</v>
      </c>
      <c r="I25" t="e">
        <f>IF(PrepList!#REF!="","",PrepList!#REF!)</f>
        <v>#REF!</v>
      </c>
      <c r="J25" t="e">
        <f>IF(PrepList!#REF!="","",PrepList!#REF!)</f>
        <v>#REF!</v>
      </c>
      <c r="L25" t="e">
        <f>IF(PrepList!#REF!="","",PrepList!#REF!)</f>
        <v>#REF!</v>
      </c>
      <c r="N25" t="e">
        <f>IF(PrepList!#REF!="","",PrepList!#REF!)</f>
        <v>#REF!</v>
      </c>
    </row>
    <row r="26" spans="2:14">
      <c r="B26" t="e">
        <f>IF(PrepList!#REF!="","",PrepList!#REF!)</f>
        <v>#REF!</v>
      </c>
      <c r="C26" t="e">
        <f>_xlfn.XLOOKUP(D26,PrepList!F:F,PrepList!E:E)</f>
        <v>#REF!</v>
      </c>
      <c r="D26" t="e">
        <f>IF(PrepList!#REF!="","",PrepList!#REF!)</f>
        <v>#REF!</v>
      </c>
      <c r="E26" s="639" t="e">
        <f>IF(PrepList!#REF!="","",PrepList!#REF!)</f>
        <v>#REF!</v>
      </c>
      <c r="F26" t="e">
        <f>IF(PrepList!#REF!="","",PrepList!#REF!)</f>
        <v>#REF!</v>
      </c>
      <c r="G26" t="e">
        <f>IF(PrepList!#REF!="","",PrepList!#REF!)</f>
        <v>#REF!</v>
      </c>
      <c r="H26" t="e">
        <f>IF(PrepList!#REF!="","",PrepList!#REF!)</f>
        <v>#REF!</v>
      </c>
      <c r="I26" t="e">
        <f>IF(PrepList!#REF!="","",PrepList!#REF!)</f>
        <v>#REF!</v>
      </c>
      <c r="J26" t="e">
        <f>IF(PrepList!#REF!="","",PrepList!#REF!)</f>
        <v>#REF!</v>
      </c>
      <c r="L26" t="e">
        <f>IF(PrepList!#REF!="","",PrepList!#REF!)</f>
        <v>#REF!</v>
      </c>
      <c r="N26" t="e">
        <f>IF(PrepList!#REF!="","",PrepList!#REF!)</f>
        <v>#REF!</v>
      </c>
    </row>
    <row r="27" spans="2:14">
      <c r="B27" t="e">
        <f>IF(PrepList!#REF!="","",PrepList!#REF!)</f>
        <v>#REF!</v>
      </c>
      <c r="C27" t="e">
        <f>_xlfn.XLOOKUP(D27,PrepList!F:F,PrepList!E:E)</f>
        <v>#REF!</v>
      </c>
      <c r="D27" t="e">
        <f>IF(PrepList!#REF!="","",PrepList!#REF!)</f>
        <v>#REF!</v>
      </c>
      <c r="E27" s="639" t="e">
        <f>IF(PrepList!#REF!="","",PrepList!#REF!)</f>
        <v>#REF!</v>
      </c>
      <c r="F27" t="e">
        <f>IF(PrepList!#REF!="","",PrepList!#REF!)</f>
        <v>#REF!</v>
      </c>
      <c r="G27" t="e">
        <f>IF(PrepList!#REF!="","",PrepList!#REF!)</f>
        <v>#REF!</v>
      </c>
      <c r="H27" t="e">
        <f>IF(PrepList!#REF!="","",PrepList!#REF!)</f>
        <v>#REF!</v>
      </c>
      <c r="I27" t="e">
        <f>IF(PrepList!#REF!="","",PrepList!#REF!)</f>
        <v>#REF!</v>
      </c>
      <c r="J27" t="e">
        <f>IF(PrepList!#REF!="","",PrepList!#REF!)</f>
        <v>#REF!</v>
      </c>
      <c r="L27" t="e">
        <f>IF(PrepList!#REF!="","",PrepList!#REF!)</f>
        <v>#REF!</v>
      </c>
      <c r="N27" t="e">
        <f>IF(PrepList!#REF!="","",PrepList!#REF!)</f>
        <v>#REF!</v>
      </c>
    </row>
    <row r="28" spans="2:14">
      <c r="B28" t="e">
        <f>IF(PrepList!#REF!="","",PrepList!#REF!)</f>
        <v>#REF!</v>
      </c>
      <c r="C28" t="e">
        <f>_xlfn.XLOOKUP(D28,PrepList!F:F,PrepList!E:E)</f>
        <v>#REF!</v>
      </c>
      <c r="D28" t="e">
        <f>IF(PrepList!#REF!="","",PrepList!#REF!)</f>
        <v>#REF!</v>
      </c>
      <c r="E28" s="639" t="e">
        <f>IF(PrepList!#REF!="","",PrepList!#REF!)</f>
        <v>#REF!</v>
      </c>
      <c r="F28" t="e">
        <f>IF(PrepList!#REF!="","",PrepList!#REF!)</f>
        <v>#REF!</v>
      </c>
      <c r="G28" t="e">
        <f>IF(PrepList!#REF!="","",PrepList!#REF!)</f>
        <v>#REF!</v>
      </c>
      <c r="H28" t="e">
        <f>IF(PrepList!#REF!="","",PrepList!#REF!)</f>
        <v>#REF!</v>
      </c>
      <c r="I28" t="e">
        <f>IF(PrepList!#REF!="","",PrepList!#REF!)</f>
        <v>#REF!</v>
      </c>
      <c r="J28" t="e">
        <f>IF(PrepList!#REF!="","",PrepList!#REF!)</f>
        <v>#REF!</v>
      </c>
      <c r="L28" t="e">
        <f>IF(PrepList!#REF!="","",PrepList!#REF!)</f>
        <v>#REF!</v>
      </c>
      <c r="N28" t="e">
        <f>IF(PrepList!#REF!="","",PrepList!#REF!)</f>
        <v>#REF!</v>
      </c>
    </row>
    <row r="29" spans="2:14">
      <c r="B29" t="e">
        <f>IF(PrepList!#REF!="","",PrepList!#REF!)</f>
        <v>#REF!</v>
      </c>
      <c r="C29" t="e">
        <f>_xlfn.XLOOKUP(D29,PrepList!F:F,PrepList!E:E)</f>
        <v>#REF!</v>
      </c>
      <c r="D29" t="e">
        <f>IF(PrepList!#REF!="","",PrepList!#REF!)</f>
        <v>#REF!</v>
      </c>
      <c r="E29" s="639" t="e">
        <f>IF(PrepList!#REF!="","",PrepList!#REF!)</f>
        <v>#REF!</v>
      </c>
      <c r="F29" t="e">
        <f>IF(PrepList!#REF!="","",PrepList!#REF!)</f>
        <v>#REF!</v>
      </c>
      <c r="G29" t="e">
        <f>IF(PrepList!#REF!="","",PrepList!#REF!)</f>
        <v>#REF!</v>
      </c>
      <c r="H29" t="e">
        <f>IF(PrepList!#REF!="","",PrepList!#REF!)</f>
        <v>#REF!</v>
      </c>
      <c r="I29" t="e">
        <f>IF(PrepList!#REF!="","",PrepList!#REF!)</f>
        <v>#REF!</v>
      </c>
      <c r="J29" t="e">
        <f>IF(PrepList!#REF!="","",PrepList!#REF!)</f>
        <v>#REF!</v>
      </c>
      <c r="L29" t="e">
        <f>IF(PrepList!#REF!="","",PrepList!#REF!)</f>
        <v>#REF!</v>
      </c>
      <c r="N29" t="e">
        <f>IF(PrepList!#REF!="","",PrepList!#REF!)</f>
        <v>#REF!</v>
      </c>
    </row>
    <row r="30" spans="2:14">
      <c r="B30" t="e">
        <f>IF(PrepList!#REF!="","",PrepList!#REF!)</f>
        <v>#REF!</v>
      </c>
      <c r="C30" t="e">
        <f>_xlfn.XLOOKUP(D30,PrepList!F:F,PrepList!E:E)</f>
        <v>#REF!</v>
      </c>
      <c r="D30" t="e">
        <f>IF(PrepList!#REF!="","",PrepList!#REF!)</f>
        <v>#REF!</v>
      </c>
      <c r="E30" s="639" t="e">
        <f>IF(PrepList!#REF!="","",PrepList!#REF!)</f>
        <v>#REF!</v>
      </c>
      <c r="F30" t="e">
        <f>IF(PrepList!#REF!="","",PrepList!#REF!)</f>
        <v>#REF!</v>
      </c>
      <c r="G30" t="e">
        <f>IF(PrepList!#REF!="","",PrepList!#REF!)</f>
        <v>#REF!</v>
      </c>
      <c r="H30" t="e">
        <f>IF(PrepList!#REF!="","",PrepList!#REF!)</f>
        <v>#REF!</v>
      </c>
      <c r="I30" t="e">
        <f>IF(PrepList!#REF!="","",PrepList!#REF!)</f>
        <v>#REF!</v>
      </c>
      <c r="J30" t="e">
        <f>IF(PrepList!#REF!="","",PrepList!#REF!)</f>
        <v>#REF!</v>
      </c>
      <c r="L30" t="e">
        <f>IF(PrepList!#REF!="","",PrepList!#REF!)</f>
        <v>#REF!</v>
      </c>
      <c r="N30" t="e">
        <f>IF(PrepList!#REF!="","",PrepList!#REF!)</f>
        <v>#REF!</v>
      </c>
    </row>
    <row r="31" spans="2:14">
      <c r="B31" t="e">
        <f>IF(PrepList!#REF!="","",PrepList!#REF!)</f>
        <v>#REF!</v>
      </c>
      <c r="C31" t="e">
        <f>_xlfn.XLOOKUP(D31,PrepList!F:F,PrepList!E:E)</f>
        <v>#REF!</v>
      </c>
      <c r="D31" t="e">
        <f>IF(PrepList!#REF!="","",PrepList!#REF!)</f>
        <v>#REF!</v>
      </c>
      <c r="E31" s="639" t="e">
        <f>IF(PrepList!#REF!="","",PrepList!#REF!)</f>
        <v>#REF!</v>
      </c>
      <c r="F31" t="e">
        <f>IF(PrepList!#REF!="","",PrepList!#REF!)</f>
        <v>#REF!</v>
      </c>
      <c r="G31" t="e">
        <f>IF(PrepList!#REF!="","",PrepList!#REF!)</f>
        <v>#REF!</v>
      </c>
      <c r="H31" t="e">
        <f>IF(PrepList!#REF!="","",PrepList!#REF!)</f>
        <v>#REF!</v>
      </c>
      <c r="I31" t="e">
        <f>IF(PrepList!#REF!="","",PrepList!#REF!)</f>
        <v>#REF!</v>
      </c>
      <c r="J31" t="e">
        <f>IF(PrepList!#REF!="","",PrepList!#REF!)</f>
        <v>#REF!</v>
      </c>
      <c r="L31" t="e">
        <f>IF(PrepList!#REF!="","",PrepList!#REF!)</f>
        <v>#REF!</v>
      </c>
      <c r="N31" t="e">
        <f>IF(PrepList!#REF!="","",PrepList!#REF!)</f>
        <v>#REF!</v>
      </c>
    </row>
    <row r="32" spans="2:14">
      <c r="B32" t="e">
        <f>IF(PrepList!#REF!="","",PrepList!#REF!)</f>
        <v>#REF!</v>
      </c>
      <c r="C32" t="e">
        <f>_xlfn.XLOOKUP(D32,PrepList!F:F,PrepList!E:E)</f>
        <v>#REF!</v>
      </c>
      <c r="D32" t="e">
        <f>IF(PrepList!#REF!="","",PrepList!#REF!)</f>
        <v>#REF!</v>
      </c>
      <c r="E32" s="639" t="e">
        <f>IF(PrepList!#REF!="","",PrepList!#REF!)</f>
        <v>#REF!</v>
      </c>
      <c r="F32" t="e">
        <f>IF(PrepList!#REF!="","",PrepList!#REF!)</f>
        <v>#REF!</v>
      </c>
      <c r="G32" t="e">
        <f>IF(PrepList!#REF!="","",PrepList!#REF!)</f>
        <v>#REF!</v>
      </c>
      <c r="H32" t="e">
        <f>IF(PrepList!#REF!="","",PrepList!#REF!)</f>
        <v>#REF!</v>
      </c>
      <c r="I32" t="e">
        <f>IF(PrepList!#REF!="","",PrepList!#REF!)</f>
        <v>#REF!</v>
      </c>
      <c r="J32" t="e">
        <f>IF(PrepList!#REF!="","",PrepList!#REF!)</f>
        <v>#REF!</v>
      </c>
      <c r="L32" t="e">
        <f>IF(PrepList!#REF!="","",PrepList!#REF!)</f>
        <v>#REF!</v>
      </c>
      <c r="N32" t="e">
        <f>IF(PrepList!#REF!="","",PrepList!#REF!)</f>
        <v>#REF!</v>
      </c>
    </row>
    <row r="33" spans="2:14">
      <c r="B33" t="e">
        <f>IF(PrepList!#REF!="","",PrepList!#REF!)</f>
        <v>#REF!</v>
      </c>
      <c r="C33" t="e">
        <f>_xlfn.XLOOKUP(D33,PrepList!F:F,PrepList!E:E)</f>
        <v>#REF!</v>
      </c>
      <c r="D33" t="e">
        <f>IF(PrepList!#REF!="","",PrepList!#REF!)</f>
        <v>#REF!</v>
      </c>
      <c r="E33" s="639" t="e">
        <f>IF(PrepList!#REF!="","",PrepList!#REF!)</f>
        <v>#REF!</v>
      </c>
      <c r="F33" t="e">
        <f>IF(PrepList!#REF!="","",PrepList!#REF!)</f>
        <v>#REF!</v>
      </c>
      <c r="G33" t="e">
        <f>IF(PrepList!#REF!="","",PrepList!#REF!)</f>
        <v>#REF!</v>
      </c>
      <c r="H33" t="e">
        <f>IF(PrepList!#REF!="","",PrepList!#REF!)</f>
        <v>#REF!</v>
      </c>
      <c r="I33" t="e">
        <f>IF(PrepList!#REF!="","",PrepList!#REF!)</f>
        <v>#REF!</v>
      </c>
      <c r="J33" t="e">
        <f>IF(PrepList!#REF!="","",PrepList!#REF!)</f>
        <v>#REF!</v>
      </c>
      <c r="L33" t="e">
        <f>IF(PrepList!#REF!="","",PrepList!#REF!)</f>
        <v>#REF!</v>
      </c>
      <c r="N33" t="e">
        <f>IF(PrepList!#REF!="","",PrepList!#REF!)</f>
        <v>#REF!</v>
      </c>
    </row>
    <row r="34" spans="2:14">
      <c r="B34" t="e">
        <f>IF(PrepList!#REF!="","",PrepList!#REF!)</f>
        <v>#REF!</v>
      </c>
      <c r="C34" t="e">
        <f>_xlfn.XLOOKUP(D34,PrepList!F:F,PrepList!E:E)</f>
        <v>#REF!</v>
      </c>
      <c r="D34" t="e">
        <f>IF(PrepList!#REF!="","",PrepList!#REF!)</f>
        <v>#REF!</v>
      </c>
      <c r="E34" s="639" t="e">
        <f>IF(PrepList!#REF!="","",PrepList!#REF!)</f>
        <v>#REF!</v>
      </c>
      <c r="F34" t="e">
        <f>IF(PrepList!#REF!="","",PrepList!#REF!)</f>
        <v>#REF!</v>
      </c>
      <c r="G34" t="e">
        <f>IF(PrepList!#REF!="","",PrepList!#REF!)</f>
        <v>#REF!</v>
      </c>
      <c r="H34" t="e">
        <f>IF(PrepList!#REF!="","",PrepList!#REF!)</f>
        <v>#REF!</v>
      </c>
      <c r="I34" t="e">
        <f>IF(PrepList!#REF!="","",PrepList!#REF!)</f>
        <v>#REF!</v>
      </c>
      <c r="J34" t="e">
        <f>IF(PrepList!#REF!="","",PrepList!#REF!)</f>
        <v>#REF!</v>
      </c>
      <c r="L34" t="e">
        <f>IF(PrepList!#REF!="","",PrepList!#REF!)</f>
        <v>#REF!</v>
      </c>
      <c r="N34" t="e">
        <f>IF(PrepList!#REF!="","",PrepList!#REF!)</f>
        <v>#REF!</v>
      </c>
    </row>
    <row r="35" spans="2:14">
      <c r="B35" t="e">
        <f>IF(PrepList!#REF!="","",PrepList!#REF!)</f>
        <v>#REF!</v>
      </c>
      <c r="C35" t="e">
        <f>_xlfn.XLOOKUP(D35,PrepList!F:F,PrepList!E:E)</f>
        <v>#REF!</v>
      </c>
      <c r="D35" t="e">
        <f>IF(PrepList!#REF!="","",PrepList!#REF!)</f>
        <v>#REF!</v>
      </c>
      <c r="E35" s="639" t="e">
        <f>IF(PrepList!#REF!="","",PrepList!#REF!)</f>
        <v>#REF!</v>
      </c>
      <c r="F35" t="e">
        <f>IF(PrepList!#REF!="","",PrepList!#REF!)</f>
        <v>#REF!</v>
      </c>
      <c r="G35" t="e">
        <f>IF(PrepList!#REF!="","",PrepList!#REF!)</f>
        <v>#REF!</v>
      </c>
      <c r="H35" t="e">
        <f>IF(PrepList!#REF!="","",PrepList!#REF!)</f>
        <v>#REF!</v>
      </c>
      <c r="I35" t="e">
        <f>IF(PrepList!#REF!="","",PrepList!#REF!)</f>
        <v>#REF!</v>
      </c>
      <c r="J35" t="e">
        <f>IF(PrepList!#REF!="","",PrepList!#REF!)</f>
        <v>#REF!</v>
      </c>
      <c r="L35" t="e">
        <f>IF(PrepList!#REF!="","",PrepList!#REF!)</f>
        <v>#REF!</v>
      </c>
      <c r="N35" t="e">
        <f>IF(PrepList!#REF!="","",PrepList!#REF!)</f>
        <v>#REF!</v>
      </c>
    </row>
    <row r="36" spans="2:14">
      <c r="B36" t="e">
        <f>IF(PrepList!#REF!="","",PrepList!#REF!)</f>
        <v>#REF!</v>
      </c>
      <c r="C36" t="e">
        <f>_xlfn.XLOOKUP(D36,PrepList!F:F,PrepList!E:E)</f>
        <v>#REF!</v>
      </c>
      <c r="D36" t="e">
        <f>IF(PrepList!#REF!="","",PrepList!#REF!)</f>
        <v>#REF!</v>
      </c>
      <c r="E36" s="639" t="e">
        <f>IF(PrepList!#REF!="","",PrepList!#REF!)</f>
        <v>#REF!</v>
      </c>
      <c r="F36" t="e">
        <f>IF(PrepList!#REF!="","",PrepList!#REF!)</f>
        <v>#REF!</v>
      </c>
      <c r="G36" t="e">
        <f>IF(PrepList!#REF!="","",PrepList!#REF!)</f>
        <v>#REF!</v>
      </c>
      <c r="H36" t="e">
        <f>IF(PrepList!#REF!="","",PrepList!#REF!)</f>
        <v>#REF!</v>
      </c>
      <c r="I36" t="e">
        <f>IF(PrepList!#REF!="","",PrepList!#REF!)</f>
        <v>#REF!</v>
      </c>
      <c r="J36" t="e">
        <f>IF(PrepList!#REF!="","",PrepList!#REF!)</f>
        <v>#REF!</v>
      </c>
      <c r="L36" t="e">
        <f>IF(PrepList!#REF!="","",PrepList!#REF!)</f>
        <v>#REF!</v>
      </c>
      <c r="N36" t="e">
        <f>IF(PrepList!#REF!="","",PrepList!#REF!)</f>
        <v>#REF!</v>
      </c>
    </row>
    <row r="37" spans="2:14">
      <c r="B37" t="e">
        <f>IF(PrepList!#REF!="","",PrepList!#REF!)</f>
        <v>#REF!</v>
      </c>
      <c r="C37" t="e">
        <f>_xlfn.XLOOKUP(D37,PrepList!F:F,PrepList!E:E)</f>
        <v>#REF!</v>
      </c>
      <c r="D37" t="e">
        <f>IF(PrepList!#REF!="","",PrepList!#REF!)</f>
        <v>#REF!</v>
      </c>
      <c r="E37" s="639" t="e">
        <f>IF(PrepList!#REF!="","",PrepList!#REF!)</f>
        <v>#REF!</v>
      </c>
      <c r="F37" t="e">
        <f>IF(PrepList!#REF!="","",PrepList!#REF!)</f>
        <v>#REF!</v>
      </c>
      <c r="G37" t="e">
        <f>IF(PrepList!#REF!="","",PrepList!#REF!)</f>
        <v>#REF!</v>
      </c>
      <c r="H37" t="e">
        <f>IF(PrepList!#REF!="","",PrepList!#REF!)</f>
        <v>#REF!</v>
      </c>
      <c r="I37" t="e">
        <f>IF(PrepList!#REF!="","",PrepList!#REF!)</f>
        <v>#REF!</v>
      </c>
      <c r="J37" t="e">
        <f>IF(PrepList!#REF!="","",PrepList!#REF!)</f>
        <v>#REF!</v>
      </c>
      <c r="L37" t="e">
        <f>IF(PrepList!#REF!="","",PrepList!#REF!)</f>
        <v>#REF!</v>
      </c>
      <c r="N37" t="e">
        <f>IF(PrepList!#REF!="","",PrepList!#REF!)</f>
        <v>#REF!</v>
      </c>
    </row>
    <row r="38" spans="2:14">
      <c r="B38" t="e">
        <f>IF(PrepList!#REF!="","",PrepList!#REF!)</f>
        <v>#REF!</v>
      </c>
      <c r="C38" t="e">
        <f>_xlfn.XLOOKUP(D38,PrepList!F:F,PrepList!E:E)</f>
        <v>#REF!</v>
      </c>
      <c r="D38" t="e">
        <f>IF(PrepList!#REF!="","",PrepList!#REF!)</f>
        <v>#REF!</v>
      </c>
      <c r="E38" s="639" t="e">
        <f>IF(PrepList!#REF!="","",PrepList!#REF!)</f>
        <v>#REF!</v>
      </c>
      <c r="F38" t="e">
        <f>IF(PrepList!#REF!="","",PrepList!#REF!)</f>
        <v>#REF!</v>
      </c>
      <c r="G38" t="e">
        <f>IF(PrepList!#REF!="","",PrepList!#REF!)</f>
        <v>#REF!</v>
      </c>
      <c r="H38" t="e">
        <f>IF(PrepList!#REF!="","",PrepList!#REF!)</f>
        <v>#REF!</v>
      </c>
      <c r="I38" t="e">
        <f>IF(PrepList!#REF!="","",PrepList!#REF!)</f>
        <v>#REF!</v>
      </c>
      <c r="J38" t="e">
        <f>IF(PrepList!#REF!="","",PrepList!#REF!)</f>
        <v>#REF!</v>
      </c>
      <c r="L38" t="e">
        <f>IF(PrepList!#REF!="","",PrepList!#REF!)</f>
        <v>#REF!</v>
      </c>
      <c r="N38" t="e">
        <f>IF(PrepList!#REF!="","",PrepList!#REF!)</f>
        <v>#REF!</v>
      </c>
    </row>
    <row r="39" spans="2:14">
      <c r="B39" t="e">
        <f>IF(PrepList!#REF!="","",PrepList!#REF!)</f>
        <v>#REF!</v>
      </c>
      <c r="C39" t="e">
        <f>_xlfn.XLOOKUP(D39,PrepList!F:F,PrepList!E:E)</f>
        <v>#REF!</v>
      </c>
      <c r="D39" t="e">
        <f>IF(PrepList!#REF!="","",PrepList!#REF!)</f>
        <v>#REF!</v>
      </c>
      <c r="E39" s="639" t="e">
        <f>IF(PrepList!#REF!="","",PrepList!#REF!)</f>
        <v>#REF!</v>
      </c>
      <c r="F39" t="e">
        <f>IF(PrepList!#REF!="","",PrepList!#REF!)</f>
        <v>#REF!</v>
      </c>
      <c r="G39" t="e">
        <f>IF(PrepList!#REF!="","",PrepList!#REF!)</f>
        <v>#REF!</v>
      </c>
      <c r="H39" t="e">
        <f>IF(PrepList!#REF!="","",PrepList!#REF!)</f>
        <v>#REF!</v>
      </c>
      <c r="I39" t="e">
        <f>IF(PrepList!#REF!="","",PrepList!#REF!)</f>
        <v>#REF!</v>
      </c>
      <c r="J39" t="e">
        <f>IF(PrepList!#REF!="","",PrepList!#REF!)</f>
        <v>#REF!</v>
      </c>
      <c r="L39" t="e">
        <f>IF(PrepList!#REF!="","",PrepList!#REF!)</f>
        <v>#REF!</v>
      </c>
      <c r="N39" t="e">
        <f>IF(PrepList!#REF!="","",PrepList!#REF!)</f>
        <v>#REF!</v>
      </c>
    </row>
    <row r="40" spans="2:14">
      <c r="B40" t="e">
        <f>IF(PrepList!#REF!="","",PrepList!#REF!)</f>
        <v>#REF!</v>
      </c>
      <c r="C40" t="e">
        <f>_xlfn.XLOOKUP(D40,PrepList!F:F,PrepList!E:E)</f>
        <v>#REF!</v>
      </c>
      <c r="D40" t="e">
        <f>IF(PrepList!#REF!="","",PrepList!#REF!)</f>
        <v>#REF!</v>
      </c>
      <c r="E40" s="639" t="e">
        <f>IF(PrepList!#REF!="","",PrepList!#REF!)</f>
        <v>#REF!</v>
      </c>
      <c r="F40" t="e">
        <f>IF(PrepList!#REF!="","",PrepList!#REF!)</f>
        <v>#REF!</v>
      </c>
      <c r="G40" t="e">
        <f>IF(PrepList!#REF!="","",PrepList!#REF!)</f>
        <v>#REF!</v>
      </c>
      <c r="H40" t="e">
        <f>IF(PrepList!#REF!="","",PrepList!#REF!)</f>
        <v>#REF!</v>
      </c>
      <c r="I40" t="e">
        <f>IF(PrepList!#REF!="","",PrepList!#REF!)</f>
        <v>#REF!</v>
      </c>
      <c r="J40" t="e">
        <f>IF(PrepList!#REF!="","",PrepList!#REF!)</f>
        <v>#REF!</v>
      </c>
      <c r="L40" t="e">
        <f>IF(PrepList!#REF!="","",PrepList!#REF!)</f>
        <v>#REF!</v>
      </c>
      <c r="N40" t="e">
        <f>IF(PrepList!#REF!="","",PrepList!#REF!)</f>
        <v>#REF!</v>
      </c>
    </row>
    <row r="41" spans="2:14">
      <c r="B41" t="e">
        <f>IF(PrepList!#REF!="","",PrepList!#REF!)</f>
        <v>#REF!</v>
      </c>
      <c r="C41" t="e">
        <f>_xlfn.XLOOKUP(D41,PrepList!F:F,PrepList!E:E)</f>
        <v>#REF!</v>
      </c>
      <c r="D41" t="e">
        <f>IF(PrepList!#REF!="","",PrepList!#REF!)</f>
        <v>#REF!</v>
      </c>
      <c r="E41" s="639" t="e">
        <f>IF(PrepList!#REF!="","",PrepList!#REF!)</f>
        <v>#REF!</v>
      </c>
      <c r="F41" t="e">
        <f>IF(PrepList!#REF!="","",PrepList!#REF!)</f>
        <v>#REF!</v>
      </c>
      <c r="G41" t="e">
        <f>IF(PrepList!#REF!="","",PrepList!#REF!)</f>
        <v>#REF!</v>
      </c>
      <c r="H41" t="e">
        <f>IF(PrepList!#REF!="","",PrepList!#REF!)</f>
        <v>#REF!</v>
      </c>
      <c r="I41" t="e">
        <f>IF(PrepList!#REF!="","",PrepList!#REF!)</f>
        <v>#REF!</v>
      </c>
      <c r="J41" t="e">
        <f>IF(PrepList!#REF!="","",PrepList!#REF!)</f>
        <v>#REF!</v>
      </c>
      <c r="L41" t="e">
        <f>IF(PrepList!#REF!="","",PrepList!#REF!)</f>
        <v>#REF!</v>
      </c>
      <c r="N41" t="e">
        <f>IF(PrepList!#REF!="","",PrepList!#REF!)</f>
        <v>#REF!</v>
      </c>
    </row>
    <row r="42" spans="2:14">
      <c r="B42" t="e">
        <f>IF(PrepList!#REF!="","",PrepList!#REF!)</f>
        <v>#REF!</v>
      </c>
      <c r="C42" t="e">
        <f>_xlfn.XLOOKUP(D42,PrepList!F:F,PrepList!E:E)</f>
        <v>#REF!</v>
      </c>
      <c r="D42" t="e">
        <f>IF(PrepList!#REF!="","",PrepList!#REF!)</f>
        <v>#REF!</v>
      </c>
      <c r="E42" s="639" t="e">
        <f>IF(PrepList!#REF!="","",PrepList!#REF!)</f>
        <v>#REF!</v>
      </c>
      <c r="F42" t="e">
        <f>IF(PrepList!#REF!="","",PrepList!#REF!)</f>
        <v>#REF!</v>
      </c>
      <c r="G42" t="e">
        <f>IF(PrepList!#REF!="","",PrepList!#REF!)</f>
        <v>#REF!</v>
      </c>
      <c r="H42" t="e">
        <f>IF(PrepList!#REF!="","",PrepList!#REF!)</f>
        <v>#REF!</v>
      </c>
      <c r="I42" t="e">
        <f>IF(PrepList!#REF!="","",PrepList!#REF!)</f>
        <v>#REF!</v>
      </c>
      <c r="J42" t="e">
        <f>IF(PrepList!#REF!="","",PrepList!#REF!)</f>
        <v>#REF!</v>
      </c>
      <c r="L42" t="e">
        <f>IF(PrepList!#REF!="","",PrepList!#REF!)</f>
        <v>#REF!</v>
      </c>
      <c r="N42" t="e">
        <f>IF(PrepList!#REF!="","",PrepList!#REF!)</f>
        <v>#REF!</v>
      </c>
    </row>
    <row r="43" spans="2:14">
      <c r="B43" t="e">
        <f>IF(PrepList!#REF!="","",PrepList!#REF!)</f>
        <v>#REF!</v>
      </c>
      <c r="C43" t="e">
        <f>_xlfn.XLOOKUP(D43,PrepList!F:F,PrepList!E:E)</f>
        <v>#REF!</v>
      </c>
      <c r="D43" t="e">
        <f>IF(PrepList!#REF!="","",PrepList!#REF!)</f>
        <v>#REF!</v>
      </c>
      <c r="E43" s="639" t="e">
        <f>IF(PrepList!#REF!="","",PrepList!#REF!)</f>
        <v>#REF!</v>
      </c>
      <c r="F43" t="e">
        <f>IF(PrepList!#REF!="","",PrepList!#REF!)</f>
        <v>#REF!</v>
      </c>
      <c r="G43" t="e">
        <f>IF(PrepList!#REF!="","",PrepList!#REF!)</f>
        <v>#REF!</v>
      </c>
      <c r="H43" t="e">
        <f>IF(PrepList!#REF!="","",PrepList!#REF!)</f>
        <v>#REF!</v>
      </c>
      <c r="I43" t="e">
        <f>IF(PrepList!#REF!="","",PrepList!#REF!)</f>
        <v>#REF!</v>
      </c>
      <c r="J43" t="e">
        <f>IF(PrepList!#REF!="","",PrepList!#REF!)</f>
        <v>#REF!</v>
      </c>
      <c r="L43" t="e">
        <f>IF(PrepList!#REF!="","",PrepList!#REF!)</f>
        <v>#REF!</v>
      </c>
      <c r="N43" t="e">
        <f>IF(PrepList!#REF!="","",PrepList!#REF!)</f>
        <v>#REF!</v>
      </c>
    </row>
    <row r="44" spans="2:14">
      <c r="B44" t="e">
        <f>IF(PrepList!#REF!="","",PrepList!#REF!)</f>
        <v>#REF!</v>
      </c>
      <c r="C44" t="e">
        <f>_xlfn.XLOOKUP(D44,PrepList!F:F,PrepList!E:E)</f>
        <v>#REF!</v>
      </c>
      <c r="D44" t="e">
        <f>IF(PrepList!#REF!="","",PrepList!#REF!)</f>
        <v>#REF!</v>
      </c>
      <c r="E44" s="639" t="e">
        <f>IF(PrepList!#REF!="","",PrepList!#REF!)</f>
        <v>#REF!</v>
      </c>
      <c r="F44" t="e">
        <f>IF(PrepList!#REF!="","",PrepList!#REF!)</f>
        <v>#REF!</v>
      </c>
      <c r="G44" t="e">
        <f>IF(PrepList!#REF!="","",PrepList!#REF!)</f>
        <v>#REF!</v>
      </c>
      <c r="H44" t="e">
        <f>IF(PrepList!#REF!="","",PrepList!#REF!)</f>
        <v>#REF!</v>
      </c>
      <c r="I44" t="e">
        <f>IF(PrepList!#REF!="","",PrepList!#REF!)</f>
        <v>#REF!</v>
      </c>
      <c r="J44" t="e">
        <f>IF(PrepList!#REF!="","",PrepList!#REF!)</f>
        <v>#REF!</v>
      </c>
      <c r="L44" t="e">
        <f>IF(PrepList!#REF!="","",PrepList!#REF!)</f>
        <v>#REF!</v>
      </c>
      <c r="N44" t="e">
        <f>IF(PrepList!#REF!="","",PrepList!#REF!)</f>
        <v>#REF!</v>
      </c>
    </row>
    <row r="45" spans="2:14">
      <c r="B45" t="e">
        <f>IF(PrepList!#REF!="","",PrepList!#REF!)</f>
        <v>#REF!</v>
      </c>
      <c r="C45" t="e">
        <f>_xlfn.XLOOKUP(D45,PrepList!F:F,PrepList!E:E)</f>
        <v>#REF!</v>
      </c>
      <c r="D45" t="e">
        <f>IF(PrepList!#REF!="","",PrepList!#REF!)</f>
        <v>#REF!</v>
      </c>
      <c r="E45" s="639" t="e">
        <f>IF(PrepList!#REF!="","",PrepList!#REF!)</f>
        <v>#REF!</v>
      </c>
      <c r="F45" t="e">
        <f>IF(PrepList!#REF!="","",PrepList!#REF!)</f>
        <v>#REF!</v>
      </c>
      <c r="G45" t="e">
        <f>IF(PrepList!#REF!="","",PrepList!#REF!)</f>
        <v>#REF!</v>
      </c>
      <c r="H45" t="e">
        <f>IF(PrepList!#REF!="","",PrepList!#REF!)</f>
        <v>#REF!</v>
      </c>
      <c r="I45" t="e">
        <f>IF(PrepList!#REF!="","",PrepList!#REF!)</f>
        <v>#REF!</v>
      </c>
      <c r="J45" t="e">
        <f>IF(PrepList!#REF!="","",PrepList!#REF!)</f>
        <v>#REF!</v>
      </c>
      <c r="L45" t="e">
        <f>IF(PrepList!#REF!="","",PrepList!#REF!)</f>
        <v>#REF!</v>
      </c>
      <c r="N45" t="e">
        <f>IF(PrepList!#REF!="","",PrepList!#REF!)</f>
        <v>#REF!</v>
      </c>
    </row>
    <row r="46" spans="2:14">
      <c r="B46" t="e">
        <f>IF(PrepList!#REF!="","",PrepList!#REF!)</f>
        <v>#REF!</v>
      </c>
      <c r="C46" t="e">
        <f>_xlfn.XLOOKUP(D46,PrepList!F:F,PrepList!E:E)</f>
        <v>#REF!</v>
      </c>
      <c r="D46" t="e">
        <f>IF(PrepList!#REF!="","",PrepList!#REF!)</f>
        <v>#REF!</v>
      </c>
      <c r="E46" s="639" t="e">
        <f>IF(PrepList!#REF!="","",PrepList!#REF!)</f>
        <v>#REF!</v>
      </c>
      <c r="F46" t="e">
        <f>IF(PrepList!#REF!="","",PrepList!#REF!)</f>
        <v>#REF!</v>
      </c>
      <c r="G46" t="e">
        <f>IF(PrepList!#REF!="","",PrepList!#REF!)</f>
        <v>#REF!</v>
      </c>
      <c r="H46" t="e">
        <f>IF(PrepList!#REF!="","",PrepList!#REF!)</f>
        <v>#REF!</v>
      </c>
      <c r="I46" t="e">
        <f>IF(PrepList!#REF!="","",PrepList!#REF!)</f>
        <v>#REF!</v>
      </c>
      <c r="J46" t="e">
        <f>IF(PrepList!#REF!="","",PrepList!#REF!)</f>
        <v>#REF!</v>
      </c>
      <c r="L46" t="e">
        <f>IF(PrepList!#REF!="","",PrepList!#REF!)</f>
        <v>#REF!</v>
      </c>
      <c r="N46" t="e">
        <f>IF(PrepList!#REF!="","",PrepList!#REF!)</f>
        <v>#REF!</v>
      </c>
    </row>
    <row r="47" spans="2:14">
      <c r="B47" t="e">
        <f>IF(PrepList!#REF!="","",PrepList!#REF!)</f>
        <v>#REF!</v>
      </c>
      <c r="C47" t="e">
        <f>_xlfn.XLOOKUP(D47,PrepList!F:F,PrepList!E:E)</f>
        <v>#REF!</v>
      </c>
      <c r="D47" t="e">
        <f>IF(PrepList!#REF!="","",PrepList!#REF!)</f>
        <v>#REF!</v>
      </c>
      <c r="E47" s="639" t="e">
        <f>IF(PrepList!#REF!="","",PrepList!#REF!)</f>
        <v>#REF!</v>
      </c>
      <c r="F47" t="e">
        <f>IF(PrepList!#REF!="","",PrepList!#REF!)</f>
        <v>#REF!</v>
      </c>
      <c r="G47" t="e">
        <f>IF(PrepList!#REF!="","",PrepList!#REF!)</f>
        <v>#REF!</v>
      </c>
      <c r="H47" t="e">
        <f>IF(PrepList!#REF!="","",PrepList!#REF!)</f>
        <v>#REF!</v>
      </c>
      <c r="I47" t="e">
        <f>IF(PrepList!#REF!="","",PrepList!#REF!)</f>
        <v>#REF!</v>
      </c>
      <c r="J47" t="e">
        <f>IF(PrepList!#REF!="","",PrepList!#REF!)</f>
        <v>#REF!</v>
      </c>
      <c r="L47" t="e">
        <f>IF(PrepList!#REF!="","",PrepList!#REF!)</f>
        <v>#REF!</v>
      </c>
      <c r="N47" t="e">
        <f>IF(PrepList!#REF!="","",PrepList!#REF!)</f>
        <v>#REF!</v>
      </c>
    </row>
    <row r="48" spans="2:14">
      <c r="B48" t="e">
        <f>IF(PrepList!#REF!="","",PrepList!#REF!)</f>
        <v>#REF!</v>
      </c>
      <c r="C48" t="e">
        <f>_xlfn.XLOOKUP(D48,PrepList!F:F,PrepList!E:E)</f>
        <v>#REF!</v>
      </c>
      <c r="D48" t="e">
        <f>IF(PrepList!#REF!="","",PrepList!#REF!)</f>
        <v>#REF!</v>
      </c>
      <c r="E48" s="639" t="e">
        <f>IF(PrepList!#REF!="","",PrepList!#REF!)</f>
        <v>#REF!</v>
      </c>
      <c r="F48" t="e">
        <f>IF(PrepList!#REF!="","",PrepList!#REF!)</f>
        <v>#REF!</v>
      </c>
      <c r="G48" t="e">
        <f>IF(PrepList!#REF!="","",PrepList!#REF!)</f>
        <v>#REF!</v>
      </c>
      <c r="H48" t="e">
        <f>IF(PrepList!#REF!="","",PrepList!#REF!)</f>
        <v>#REF!</v>
      </c>
      <c r="I48" t="e">
        <f>IF(PrepList!#REF!="","",PrepList!#REF!)</f>
        <v>#REF!</v>
      </c>
      <c r="J48" t="e">
        <f>IF(PrepList!#REF!="","",PrepList!#REF!)</f>
        <v>#REF!</v>
      </c>
      <c r="L48" t="e">
        <f>IF(PrepList!#REF!="","",PrepList!#REF!)</f>
        <v>#REF!</v>
      </c>
      <c r="N48" t="e">
        <f>IF(PrepList!#REF!="","",PrepList!#REF!)</f>
        <v>#REF!</v>
      </c>
    </row>
    <row r="49" spans="2:14">
      <c r="B49" t="e">
        <f>IF(PrepList!#REF!="","",PrepList!#REF!)</f>
        <v>#REF!</v>
      </c>
      <c r="C49" t="e">
        <f>_xlfn.XLOOKUP(D49,PrepList!F:F,PrepList!E:E)</f>
        <v>#REF!</v>
      </c>
      <c r="D49" t="e">
        <f>IF(PrepList!#REF!="","",PrepList!#REF!)</f>
        <v>#REF!</v>
      </c>
      <c r="E49" s="639" t="e">
        <f>IF(PrepList!#REF!="","",PrepList!#REF!)</f>
        <v>#REF!</v>
      </c>
      <c r="F49" t="e">
        <f>IF(PrepList!#REF!="","",PrepList!#REF!)</f>
        <v>#REF!</v>
      </c>
      <c r="G49" t="e">
        <f>IF(PrepList!#REF!="","",PrepList!#REF!)</f>
        <v>#REF!</v>
      </c>
      <c r="H49" t="e">
        <f>IF(PrepList!#REF!="","",PrepList!#REF!)</f>
        <v>#REF!</v>
      </c>
      <c r="I49" t="e">
        <f>IF(PrepList!#REF!="","",PrepList!#REF!)</f>
        <v>#REF!</v>
      </c>
      <c r="J49" t="e">
        <f>IF(PrepList!#REF!="","",PrepList!#REF!)</f>
        <v>#REF!</v>
      </c>
      <c r="L49" t="e">
        <f>IF(PrepList!#REF!="","",PrepList!#REF!)</f>
        <v>#REF!</v>
      </c>
      <c r="N49" t="e">
        <f>IF(PrepList!#REF!="","",PrepList!#REF!)</f>
        <v>#REF!</v>
      </c>
    </row>
    <row r="50" spans="2:14">
      <c r="B50" t="e">
        <f>IF(PrepList!#REF!="","",PrepList!#REF!)</f>
        <v>#REF!</v>
      </c>
      <c r="C50" t="e">
        <f>_xlfn.XLOOKUP(D50,PrepList!F:F,PrepList!E:E)</f>
        <v>#REF!</v>
      </c>
      <c r="D50" t="e">
        <f>IF(PrepList!#REF!="","",PrepList!#REF!)</f>
        <v>#REF!</v>
      </c>
      <c r="E50" s="639" t="e">
        <f>IF(PrepList!#REF!="","",PrepList!#REF!)</f>
        <v>#REF!</v>
      </c>
      <c r="F50" t="e">
        <f>IF(PrepList!#REF!="","",PrepList!#REF!)</f>
        <v>#REF!</v>
      </c>
      <c r="G50" t="e">
        <f>IF(PrepList!#REF!="","",PrepList!#REF!)</f>
        <v>#REF!</v>
      </c>
      <c r="H50" t="e">
        <f>IF(PrepList!#REF!="","",PrepList!#REF!)</f>
        <v>#REF!</v>
      </c>
      <c r="I50" t="e">
        <f>IF(PrepList!#REF!="","",PrepList!#REF!)</f>
        <v>#REF!</v>
      </c>
      <c r="J50" t="e">
        <f>IF(PrepList!#REF!="","",PrepList!#REF!)</f>
        <v>#REF!</v>
      </c>
      <c r="L50" t="e">
        <f>IF(PrepList!#REF!="","",PrepList!#REF!)</f>
        <v>#REF!</v>
      </c>
      <c r="N50" t="e">
        <f>IF(PrepList!#REF!="","",PrepList!#REF!)</f>
        <v>#REF!</v>
      </c>
    </row>
    <row r="51" spans="2:14">
      <c r="B51" t="e">
        <f>IF(PrepList!#REF!="","",PrepList!#REF!)</f>
        <v>#REF!</v>
      </c>
      <c r="C51" t="e">
        <f>_xlfn.XLOOKUP(D51,PrepList!F:F,PrepList!E:E)</f>
        <v>#REF!</v>
      </c>
      <c r="D51" t="e">
        <f>IF(PrepList!#REF!="","",PrepList!#REF!)</f>
        <v>#REF!</v>
      </c>
      <c r="E51" s="639" t="e">
        <f>IF(PrepList!#REF!="","",PrepList!#REF!)</f>
        <v>#REF!</v>
      </c>
      <c r="F51" t="e">
        <f>IF(PrepList!#REF!="","",PrepList!#REF!)</f>
        <v>#REF!</v>
      </c>
      <c r="G51" t="e">
        <f>IF(PrepList!#REF!="","",PrepList!#REF!)</f>
        <v>#REF!</v>
      </c>
      <c r="H51" t="e">
        <f>IF(PrepList!#REF!="","",PrepList!#REF!)</f>
        <v>#REF!</v>
      </c>
      <c r="I51" t="e">
        <f>IF(PrepList!#REF!="","",PrepList!#REF!)</f>
        <v>#REF!</v>
      </c>
      <c r="J51" t="e">
        <f>IF(PrepList!#REF!="","",PrepList!#REF!)</f>
        <v>#REF!</v>
      </c>
      <c r="L51" t="e">
        <f>IF(PrepList!#REF!="","",PrepList!#REF!)</f>
        <v>#REF!</v>
      </c>
      <c r="N51" t="e">
        <f>IF(PrepList!#REF!="","",PrepList!#REF!)</f>
        <v>#REF!</v>
      </c>
    </row>
    <row r="52" spans="2:14">
      <c r="B52" t="e">
        <f>IF(PrepList!#REF!="","",PrepList!#REF!)</f>
        <v>#REF!</v>
      </c>
      <c r="C52" t="e">
        <f>_xlfn.XLOOKUP(D52,PrepList!F:F,PrepList!E:E)</f>
        <v>#REF!</v>
      </c>
      <c r="D52" t="e">
        <f>IF(PrepList!#REF!="","",PrepList!#REF!)</f>
        <v>#REF!</v>
      </c>
      <c r="E52" s="639" t="e">
        <f>IF(PrepList!#REF!="","",PrepList!#REF!)</f>
        <v>#REF!</v>
      </c>
      <c r="F52" t="e">
        <f>IF(PrepList!#REF!="","",PrepList!#REF!)</f>
        <v>#REF!</v>
      </c>
      <c r="G52" t="e">
        <f>IF(PrepList!#REF!="","",PrepList!#REF!)</f>
        <v>#REF!</v>
      </c>
      <c r="H52" t="e">
        <f>IF(PrepList!#REF!="","",PrepList!#REF!)</f>
        <v>#REF!</v>
      </c>
      <c r="I52" t="e">
        <f>IF(PrepList!#REF!="","",PrepList!#REF!)</f>
        <v>#REF!</v>
      </c>
      <c r="J52" t="e">
        <f>IF(PrepList!#REF!="","",PrepList!#REF!)</f>
        <v>#REF!</v>
      </c>
      <c r="L52" t="e">
        <f>IF(PrepList!#REF!="","",PrepList!#REF!)</f>
        <v>#REF!</v>
      </c>
      <c r="N52" t="e">
        <f>IF(PrepList!#REF!="","",PrepList!#REF!)</f>
        <v>#REF!</v>
      </c>
    </row>
    <row r="53" spans="2:14">
      <c r="B53" t="e">
        <f>IF(PrepList!#REF!="","",PrepList!#REF!)</f>
        <v>#REF!</v>
      </c>
      <c r="C53" t="e">
        <f>_xlfn.XLOOKUP(D53,PrepList!F:F,PrepList!E:E)</f>
        <v>#REF!</v>
      </c>
      <c r="D53" t="e">
        <f>IF(PrepList!#REF!="","",PrepList!#REF!)</f>
        <v>#REF!</v>
      </c>
      <c r="E53" s="639" t="e">
        <f>IF(PrepList!#REF!="","",PrepList!#REF!)</f>
        <v>#REF!</v>
      </c>
      <c r="F53" t="e">
        <f>IF(PrepList!#REF!="","",PrepList!#REF!)</f>
        <v>#REF!</v>
      </c>
      <c r="G53" t="e">
        <f>IF(PrepList!#REF!="","",PrepList!#REF!)</f>
        <v>#REF!</v>
      </c>
      <c r="H53" t="e">
        <f>IF(PrepList!#REF!="","",PrepList!#REF!)</f>
        <v>#REF!</v>
      </c>
      <c r="I53" t="e">
        <f>IF(PrepList!#REF!="","",PrepList!#REF!)</f>
        <v>#REF!</v>
      </c>
      <c r="J53" t="e">
        <f>IF(PrepList!#REF!="","",PrepList!#REF!)</f>
        <v>#REF!</v>
      </c>
      <c r="L53" t="e">
        <f>IF(PrepList!#REF!="","",PrepList!#REF!)</f>
        <v>#REF!</v>
      </c>
      <c r="N53" t="e">
        <f>IF(PrepList!#REF!="","",PrepList!#REF!)</f>
        <v>#REF!</v>
      </c>
    </row>
    <row r="54" spans="2:14">
      <c r="B54" t="e">
        <f>IF(PrepList!#REF!="","",PrepList!#REF!)</f>
        <v>#REF!</v>
      </c>
      <c r="C54" t="e">
        <f>_xlfn.XLOOKUP(D54,PrepList!F:F,PrepList!E:E)</f>
        <v>#REF!</v>
      </c>
      <c r="D54" t="e">
        <f>IF(PrepList!#REF!="","",PrepList!#REF!)</f>
        <v>#REF!</v>
      </c>
      <c r="E54" s="639" t="e">
        <f>IF(PrepList!#REF!="","",PrepList!#REF!)</f>
        <v>#REF!</v>
      </c>
      <c r="F54" t="e">
        <f>IF(PrepList!#REF!="","",PrepList!#REF!)</f>
        <v>#REF!</v>
      </c>
      <c r="G54" t="e">
        <f>IF(PrepList!#REF!="","",PrepList!#REF!)</f>
        <v>#REF!</v>
      </c>
      <c r="H54" t="e">
        <f>IF(PrepList!#REF!="","",PrepList!#REF!)</f>
        <v>#REF!</v>
      </c>
      <c r="I54" t="e">
        <f>IF(PrepList!#REF!="","",PrepList!#REF!)</f>
        <v>#REF!</v>
      </c>
      <c r="J54" t="e">
        <f>IF(PrepList!#REF!="","",PrepList!#REF!)</f>
        <v>#REF!</v>
      </c>
      <c r="L54" t="e">
        <f>IF(PrepList!#REF!="","",PrepList!#REF!)</f>
        <v>#REF!</v>
      </c>
      <c r="N54" t="e">
        <f>IF(PrepList!#REF!="","",PrepList!#REF!)</f>
        <v>#REF!</v>
      </c>
    </row>
    <row r="55" spans="2:14">
      <c r="B55" t="e">
        <f>IF(PrepList!#REF!="","",PrepList!#REF!)</f>
        <v>#REF!</v>
      </c>
      <c r="C55" t="e">
        <f>_xlfn.XLOOKUP(D55,PrepList!F:F,PrepList!E:E)</f>
        <v>#REF!</v>
      </c>
      <c r="D55" t="e">
        <f>IF(PrepList!#REF!="","",PrepList!#REF!)</f>
        <v>#REF!</v>
      </c>
      <c r="E55" s="639" t="e">
        <f>IF(PrepList!#REF!="","",PrepList!#REF!)</f>
        <v>#REF!</v>
      </c>
      <c r="F55" t="e">
        <f>IF(PrepList!#REF!="","",PrepList!#REF!)</f>
        <v>#REF!</v>
      </c>
      <c r="G55" t="e">
        <f>IF(PrepList!#REF!="","",PrepList!#REF!)</f>
        <v>#REF!</v>
      </c>
      <c r="H55" t="e">
        <f>IF(PrepList!#REF!="","",PrepList!#REF!)</f>
        <v>#REF!</v>
      </c>
      <c r="I55" t="e">
        <f>IF(PrepList!#REF!="","",PrepList!#REF!)</f>
        <v>#REF!</v>
      </c>
      <c r="J55" t="e">
        <f>IF(PrepList!#REF!="","",PrepList!#REF!)</f>
        <v>#REF!</v>
      </c>
      <c r="L55" t="e">
        <f>IF(PrepList!#REF!="","",PrepList!#REF!)</f>
        <v>#REF!</v>
      </c>
      <c r="N55" t="e">
        <f>IF(PrepList!#REF!="","",PrepList!#REF!)</f>
        <v>#REF!</v>
      </c>
    </row>
    <row r="56" spans="2:14">
      <c r="B56" t="e">
        <f>IF(PrepList!#REF!="","",PrepList!#REF!)</f>
        <v>#REF!</v>
      </c>
      <c r="C56" t="e">
        <f>_xlfn.XLOOKUP(D56,PrepList!F:F,PrepList!E:E)</f>
        <v>#REF!</v>
      </c>
      <c r="D56" t="e">
        <f>IF(PrepList!#REF!="","",PrepList!#REF!)</f>
        <v>#REF!</v>
      </c>
      <c r="E56" s="639" t="e">
        <f>IF(PrepList!#REF!="","",PrepList!#REF!)</f>
        <v>#REF!</v>
      </c>
      <c r="F56" t="e">
        <f>IF(PrepList!#REF!="","",PrepList!#REF!)</f>
        <v>#REF!</v>
      </c>
      <c r="G56" t="e">
        <f>IF(PrepList!#REF!="","",PrepList!#REF!)</f>
        <v>#REF!</v>
      </c>
      <c r="H56" t="e">
        <f>IF(PrepList!#REF!="","",PrepList!#REF!)</f>
        <v>#REF!</v>
      </c>
      <c r="I56" t="e">
        <f>IF(PrepList!#REF!="","",PrepList!#REF!)</f>
        <v>#REF!</v>
      </c>
      <c r="J56" t="e">
        <f>IF(PrepList!#REF!="","",PrepList!#REF!)</f>
        <v>#REF!</v>
      </c>
      <c r="L56" t="e">
        <f>IF(PrepList!#REF!="","",PrepList!#REF!)</f>
        <v>#REF!</v>
      </c>
      <c r="N56" t="e">
        <f>IF(PrepList!#REF!="","",PrepList!#REF!)</f>
        <v>#REF!</v>
      </c>
    </row>
    <row r="57" spans="2:14">
      <c r="B57" t="e">
        <f>IF(PrepList!#REF!="","",PrepList!#REF!)</f>
        <v>#REF!</v>
      </c>
      <c r="C57" t="e">
        <f>_xlfn.XLOOKUP(D57,PrepList!F:F,PrepList!E:E)</f>
        <v>#REF!</v>
      </c>
      <c r="D57" t="e">
        <f>IF(PrepList!#REF!="","",PrepList!#REF!)</f>
        <v>#REF!</v>
      </c>
      <c r="E57" s="639" t="e">
        <f>IF(PrepList!#REF!="","",PrepList!#REF!)</f>
        <v>#REF!</v>
      </c>
      <c r="F57" t="e">
        <f>IF(PrepList!#REF!="","",PrepList!#REF!)</f>
        <v>#REF!</v>
      </c>
      <c r="G57" t="e">
        <f>IF(PrepList!#REF!="","",PrepList!#REF!)</f>
        <v>#REF!</v>
      </c>
      <c r="H57" t="e">
        <f>IF(PrepList!#REF!="","",PrepList!#REF!)</f>
        <v>#REF!</v>
      </c>
      <c r="I57" t="e">
        <f>IF(PrepList!#REF!="","",PrepList!#REF!)</f>
        <v>#REF!</v>
      </c>
      <c r="J57" t="e">
        <f>IF(PrepList!#REF!="","",PrepList!#REF!)</f>
        <v>#REF!</v>
      </c>
      <c r="L57" t="e">
        <f>IF(PrepList!#REF!="","",PrepList!#REF!)</f>
        <v>#REF!</v>
      </c>
      <c r="N57" t="e">
        <f>IF(PrepList!#REF!="","",PrepList!#REF!)</f>
        <v>#REF!</v>
      </c>
    </row>
    <row r="58" spans="2:14">
      <c r="B58" t="e">
        <f>IF(PrepList!#REF!="","",PrepList!#REF!)</f>
        <v>#REF!</v>
      </c>
      <c r="C58" t="e">
        <f>_xlfn.XLOOKUP(D58,PrepList!F:F,PrepList!E:E)</f>
        <v>#REF!</v>
      </c>
      <c r="D58" t="e">
        <f>IF(PrepList!#REF!="","",PrepList!#REF!)</f>
        <v>#REF!</v>
      </c>
      <c r="E58" s="639" t="e">
        <f>IF(PrepList!#REF!="","",PrepList!#REF!)</f>
        <v>#REF!</v>
      </c>
      <c r="F58" t="e">
        <f>IF(PrepList!#REF!="","",PrepList!#REF!)</f>
        <v>#REF!</v>
      </c>
      <c r="G58" t="e">
        <f>IF(PrepList!#REF!="","",PrepList!#REF!)</f>
        <v>#REF!</v>
      </c>
      <c r="H58" t="e">
        <f>IF(PrepList!#REF!="","",PrepList!#REF!)</f>
        <v>#REF!</v>
      </c>
      <c r="I58" t="e">
        <f>IF(PrepList!#REF!="","",PrepList!#REF!)</f>
        <v>#REF!</v>
      </c>
      <c r="J58" t="e">
        <f>IF(PrepList!#REF!="","",PrepList!#REF!)</f>
        <v>#REF!</v>
      </c>
      <c r="L58" t="e">
        <f>IF(PrepList!#REF!="","",PrepList!#REF!)</f>
        <v>#REF!</v>
      </c>
      <c r="N58" t="e">
        <f>IF(PrepList!#REF!="","",PrepList!#REF!)</f>
        <v>#REF!</v>
      </c>
    </row>
    <row r="59" spans="2:14">
      <c r="B59" t="e">
        <f>IF(PrepList!#REF!="","",PrepList!#REF!)</f>
        <v>#REF!</v>
      </c>
      <c r="C59" t="e">
        <f>_xlfn.XLOOKUP(D59,PrepList!F:F,PrepList!E:E)</f>
        <v>#REF!</v>
      </c>
      <c r="D59" t="e">
        <f>IF(PrepList!#REF!="","",PrepList!#REF!)</f>
        <v>#REF!</v>
      </c>
      <c r="E59" s="639" t="e">
        <f>IF(PrepList!#REF!="","",PrepList!#REF!)</f>
        <v>#REF!</v>
      </c>
      <c r="F59" t="e">
        <f>IF(PrepList!#REF!="","",PrepList!#REF!)</f>
        <v>#REF!</v>
      </c>
      <c r="G59" t="e">
        <f>IF(PrepList!#REF!="","",PrepList!#REF!)</f>
        <v>#REF!</v>
      </c>
      <c r="H59" t="e">
        <f>IF(PrepList!#REF!="","",PrepList!#REF!)</f>
        <v>#REF!</v>
      </c>
      <c r="I59" t="e">
        <f>IF(PrepList!#REF!="","",PrepList!#REF!)</f>
        <v>#REF!</v>
      </c>
      <c r="J59" t="e">
        <f>IF(PrepList!#REF!="","",PrepList!#REF!)</f>
        <v>#REF!</v>
      </c>
      <c r="L59" t="e">
        <f>IF(PrepList!#REF!="","",PrepList!#REF!)</f>
        <v>#REF!</v>
      </c>
      <c r="N59" t="e">
        <f>IF(PrepList!#REF!="","",PrepList!#REF!)</f>
        <v>#REF!</v>
      </c>
    </row>
    <row r="60" spans="2:14">
      <c r="B60" t="e">
        <f>IF(PrepList!#REF!="","",PrepList!#REF!)</f>
        <v>#REF!</v>
      </c>
      <c r="C60" t="e">
        <f>_xlfn.XLOOKUP(D60,PrepList!F:F,PrepList!E:E)</f>
        <v>#REF!</v>
      </c>
      <c r="D60" t="e">
        <f>IF(PrepList!#REF!="","",PrepList!#REF!)</f>
        <v>#REF!</v>
      </c>
      <c r="E60" s="639" t="e">
        <f>IF(PrepList!#REF!="","",PrepList!#REF!)</f>
        <v>#REF!</v>
      </c>
      <c r="F60" t="e">
        <f>IF(PrepList!#REF!="","",PrepList!#REF!)</f>
        <v>#REF!</v>
      </c>
      <c r="G60" t="e">
        <f>IF(PrepList!#REF!="","",PrepList!#REF!)</f>
        <v>#REF!</v>
      </c>
      <c r="H60" t="e">
        <f>IF(PrepList!#REF!="","",PrepList!#REF!)</f>
        <v>#REF!</v>
      </c>
      <c r="I60" t="e">
        <f>IF(PrepList!#REF!="","",PrepList!#REF!)</f>
        <v>#REF!</v>
      </c>
      <c r="J60" t="e">
        <f>IF(PrepList!#REF!="","",PrepList!#REF!)</f>
        <v>#REF!</v>
      </c>
      <c r="L60" t="e">
        <f>IF(PrepList!#REF!="","",PrepList!#REF!)</f>
        <v>#REF!</v>
      </c>
      <c r="N60" t="e">
        <f>IF(PrepList!#REF!="","",PrepList!#REF!)</f>
        <v>#REF!</v>
      </c>
    </row>
    <row r="61" spans="2:14">
      <c r="B61" t="e">
        <f>IF(PrepList!#REF!="","",PrepList!#REF!)</f>
        <v>#REF!</v>
      </c>
      <c r="C61" t="e">
        <f>_xlfn.XLOOKUP(D61,PrepList!F:F,PrepList!E:E)</f>
        <v>#REF!</v>
      </c>
      <c r="D61" t="e">
        <f>IF(PrepList!#REF!="","",PrepList!#REF!)</f>
        <v>#REF!</v>
      </c>
      <c r="E61" s="639" t="e">
        <f>IF(PrepList!#REF!="","",PrepList!#REF!)</f>
        <v>#REF!</v>
      </c>
      <c r="F61" t="e">
        <f>IF(PrepList!#REF!="","",PrepList!#REF!)</f>
        <v>#REF!</v>
      </c>
      <c r="G61" t="e">
        <f>IF(PrepList!#REF!="","",PrepList!#REF!)</f>
        <v>#REF!</v>
      </c>
      <c r="H61" t="e">
        <f>IF(PrepList!#REF!="","",PrepList!#REF!)</f>
        <v>#REF!</v>
      </c>
      <c r="I61" t="e">
        <f>IF(PrepList!#REF!="","",PrepList!#REF!)</f>
        <v>#REF!</v>
      </c>
      <c r="J61" t="e">
        <f>IF(PrepList!#REF!="","",PrepList!#REF!)</f>
        <v>#REF!</v>
      </c>
      <c r="L61" t="e">
        <f>IF(PrepList!#REF!="","",PrepList!#REF!)</f>
        <v>#REF!</v>
      </c>
      <c r="N61" t="e">
        <f>IF(PrepList!#REF!="","",PrepList!#REF!)</f>
        <v>#REF!</v>
      </c>
    </row>
    <row r="62" spans="2:14">
      <c r="B62" t="e">
        <f>IF(PrepList!#REF!="","",PrepList!#REF!)</f>
        <v>#REF!</v>
      </c>
      <c r="C62" t="e">
        <f>_xlfn.XLOOKUP(D62,PrepList!F:F,PrepList!E:E)</f>
        <v>#REF!</v>
      </c>
      <c r="D62" t="e">
        <f>IF(PrepList!#REF!="","",PrepList!#REF!)</f>
        <v>#REF!</v>
      </c>
      <c r="E62" s="639" t="e">
        <f>IF(PrepList!#REF!="","",PrepList!#REF!)</f>
        <v>#REF!</v>
      </c>
      <c r="F62" t="e">
        <f>IF(PrepList!#REF!="","",PrepList!#REF!)</f>
        <v>#REF!</v>
      </c>
      <c r="G62" t="e">
        <f>IF(PrepList!#REF!="","",PrepList!#REF!)</f>
        <v>#REF!</v>
      </c>
      <c r="H62" t="e">
        <f>IF(PrepList!#REF!="","",PrepList!#REF!)</f>
        <v>#REF!</v>
      </c>
      <c r="I62" t="e">
        <f>IF(PrepList!#REF!="","",PrepList!#REF!)</f>
        <v>#REF!</v>
      </c>
      <c r="J62" t="e">
        <f>IF(PrepList!#REF!="","",PrepList!#REF!)</f>
        <v>#REF!</v>
      </c>
      <c r="L62" t="e">
        <f>IF(PrepList!#REF!="","",PrepList!#REF!)</f>
        <v>#REF!</v>
      </c>
      <c r="N62" t="e">
        <f>IF(PrepList!#REF!="","",PrepList!#REF!)</f>
        <v>#REF!</v>
      </c>
    </row>
    <row r="63" spans="2:14">
      <c r="B63" t="e">
        <f>IF(PrepList!#REF!="","",PrepList!#REF!)</f>
        <v>#REF!</v>
      </c>
      <c r="C63" t="e">
        <f>_xlfn.XLOOKUP(D63,PrepList!F:F,PrepList!E:E)</f>
        <v>#REF!</v>
      </c>
      <c r="D63" t="e">
        <f>IF(PrepList!#REF!="","",PrepList!#REF!)</f>
        <v>#REF!</v>
      </c>
      <c r="E63" s="639" t="e">
        <f>IF(PrepList!#REF!="","",PrepList!#REF!)</f>
        <v>#REF!</v>
      </c>
      <c r="F63" t="e">
        <f>IF(PrepList!#REF!="","",PrepList!#REF!)</f>
        <v>#REF!</v>
      </c>
      <c r="G63" t="e">
        <f>IF(PrepList!#REF!="","",PrepList!#REF!)</f>
        <v>#REF!</v>
      </c>
      <c r="H63" t="e">
        <f>IF(PrepList!#REF!="","",PrepList!#REF!)</f>
        <v>#REF!</v>
      </c>
      <c r="I63" t="e">
        <f>IF(PrepList!#REF!="","",PrepList!#REF!)</f>
        <v>#REF!</v>
      </c>
      <c r="J63" t="e">
        <f>IF(PrepList!#REF!="","",PrepList!#REF!)</f>
        <v>#REF!</v>
      </c>
      <c r="L63" t="e">
        <f>IF(PrepList!#REF!="","",PrepList!#REF!)</f>
        <v>#REF!</v>
      </c>
      <c r="N63" t="e">
        <f>IF(PrepList!#REF!="","",PrepList!#REF!)</f>
        <v>#REF!</v>
      </c>
    </row>
    <row r="64" spans="2:14">
      <c r="B64" t="e">
        <f>IF(PrepList!#REF!="","",PrepList!#REF!)</f>
        <v>#REF!</v>
      </c>
      <c r="C64" t="e">
        <f>_xlfn.XLOOKUP(D64,PrepList!F:F,PrepList!E:E)</f>
        <v>#REF!</v>
      </c>
      <c r="D64" t="e">
        <f>IF(PrepList!#REF!="","",PrepList!#REF!)</f>
        <v>#REF!</v>
      </c>
      <c r="E64" s="639" t="e">
        <f>IF(PrepList!#REF!="","",PrepList!#REF!)</f>
        <v>#REF!</v>
      </c>
      <c r="F64" t="e">
        <f>IF(PrepList!#REF!="","",PrepList!#REF!)</f>
        <v>#REF!</v>
      </c>
      <c r="G64" t="e">
        <f>IF(PrepList!#REF!="","",PrepList!#REF!)</f>
        <v>#REF!</v>
      </c>
      <c r="H64" t="e">
        <f>IF(PrepList!#REF!="","",PrepList!#REF!)</f>
        <v>#REF!</v>
      </c>
      <c r="I64" t="e">
        <f>IF(PrepList!#REF!="","",PrepList!#REF!)</f>
        <v>#REF!</v>
      </c>
      <c r="J64" t="e">
        <f>IF(PrepList!#REF!="","",PrepList!#REF!)</f>
        <v>#REF!</v>
      </c>
      <c r="L64" t="e">
        <f>IF(PrepList!#REF!="","",PrepList!#REF!)</f>
        <v>#REF!</v>
      </c>
      <c r="N64" t="e">
        <f>IF(PrepList!#REF!="","",PrepList!#REF!)</f>
        <v>#REF!</v>
      </c>
    </row>
    <row r="65" spans="2:14">
      <c r="B65" t="e">
        <f>IF(PrepList!#REF!="","",PrepList!#REF!)</f>
        <v>#REF!</v>
      </c>
      <c r="C65" t="e">
        <f>_xlfn.XLOOKUP(D65,PrepList!F:F,PrepList!E:E)</f>
        <v>#REF!</v>
      </c>
      <c r="D65" t="e">
        <f>IF(PrepList!#REF!="","",PrepList!#REF!)</f>
        <v>#REF!</v>
      </c>
      <c r="E65" s="639" t="e">
        <f>IF(PrepList!#REF!="","",PrepList!#REF!)</f>
        <v>#REF!</v>
      </c>
      <c r="F65" t="e">
        <f>IF(PrepList!#REF!="","",PrepList!#REF!)</f>
        <v>#REF!</v>
      </c>
      <c r="G65" t="e">
        <f>IF(PrepList!#REF!="","",PrepList!#REF!)</f>
        <v>#REF!</v>
      </c>
      <c r="H65" t="e">
        <f>IF(PrepList!#REF!="","",PrepList!#REF!)</f>
        <v>#REF!</v>
      </c>
      <c r="I65" t="e">
        <f>IF(PrepList!#REF!="","",PrepList!#REF!)</f>
        <v>#REF!</v>
      </c>
      <c r="J65" t="e">
        <f>IF(PrepList!#REF!="","",PrepList!#REF!)</f>
        <v>#REF!</v>
      </c>
      <c r="L65" t="e">
        <f>IF(PrepList!#REF!="","",PrepList!#REF!)</f>
        <v>#REF!</v>
      </c>
      <c r="N65" t="e">
        <f>IF(PrepList!#REF!="","",PrepList!#REF!)</f>
        <v>#REF!</v>
      </c>
    </row>
    <row r="66" spans="2:14">
      <c r="B66" t="e">
        <f>IF(PrepList!#REF!="","",PrepList!#REF!)</f>
        <v>#REF!</v>
      </c>
      <c r="C66" t="e">
        <f>_xlfn.XLOOKUP(D66,PrepList!F:F,PrepList!E:E)</f>
        <v>#REF!</v>
      </c>
      <c r="D66" t="e">
        <f>IF(PrepList!#REF!="","",PrepList!#REF!)</f>
        <v>#REF!</v>
      </c>
      <c r="E66" s="639" t="e">
        <f>IF(PrepList!#REF!="","",PrepList!#REF!)</f>
        <v>#REF!</v>
      </c>
      <c r="F66" t="e">
        <f>IF(PrepList!#REF!="","",PrepList!#REF!)</f>
        <v>#REF!</v>
      </c>
      <c r="G66" t="e">
        <f>IF(PrepList!#REF!="","",PrepList!#REF!)</f>
        <v>#REF!</v>
      </c>
      <c r="H66" t="e">
        <f>IF(PrepList!#REF!="","",PrepList!#REF!)</f>
        <v>#REF!</v>
      </c>
      <c r="I66" t="e">
        <f>IF(PrepList!#REF!="","",PrepList!#REF!)</f>
        <v>#REF!</v>
      </c>
      <c r="J66" t="e">
        <f>IF(PrepList!#REF!="","",PrepList!#REF!)</f>
        <v>#REF!</v>
      </c>
      <c r="L66" t="e">
        <f>IF(PrepList!#REF!="","",PrepList!#REF!)</f>
        <v>#REF!</v>
      </c>
      <c r="N66" t="e">
        <f>IF(PrepList!#REF!="","",PrepList!#REF!)</f>
        <v>#REF!</v>
      </c>
    </row>
    <row r="67" spans="2:14">
      <c r="B67" t="e">
        <f>IF(PrepList!#REF!="","",PrepList!#REF!)</f>
        <v>#REF!</v>
      </c>
      <c r="C67" t="e">
        <f>_xlfn.XLOOKUP(D67,PrepList!F:F,PrepList!E:E)</f>
        <v>#REF!</v>
      </c>
      <c r="D67" t="e">
        <f>IF(PrepList!#REF!="","",PrepList!#REF!)</f>
        <v>#REF!</v>
      </c>
      <c r="E67" s="639" t="e">
        <f>IF(PrepList!#REF!="","",PrepList!#REF!)</f>
        <v>#REF!</v>
      </c>
      <c r="F67" t="e">
        <f>IF(PrepList!#REF!="","",PrepList!#REF!)</f>
        <v>#REF!</v>
      </c>
      <c r="G67" t="e">
        <f>IF(PrepList!#REF!="","",PrepList!#REF!)</f>
        <v>#REF!</v>
      </c>
      <c r="H67" t="e">
        <f>IF(PrepList!#REF!="","",PrepList!#REF!)</f>
        <v>#REF!</v>
      </c>
      <c r="I67" t="e">
        <f>IF(PrepList!#REF!="","",PrepList!#REF!)</f>
        <v>#REF!</v>
      </c>
      <c r="J67" t="e">
        <f>IF(PrepList!#REF!="","",PrepList!#REF!)</f>
        <v>#REF!</v>
      </c>
      <c r="L67" t="e">
        <f>IF(PrepList!#REF!="","",PrepList!#REF!)</f>
        <v>#REF!</v>
      </c>
      <c r="N67" t="e">
        <f>IF(PrepList!#REF!="","",PrepList!#REF!)</f>
        <v>#REF!</v>
      </c>
    </row>
    <row r="68" spans="2:14">
      <c r="B68" t="e">
        <f>IF(PrepList!#REF!="","",PrepList!#REF!)</f>
        <v>#REF!</v>
      </c>
      <c r="C68" t="e">
        <f>_xlfn.XLOOKUP(D68,PrepList!F:F,PrepList!E:E)</f>
        <v>#REF!</v>
      </c>
      <c r="D68" t="e">
        <f>IF(PrepList!#REF!="","",PrepList!#REF!)</f>
        <v>#REF!</v>
      </c>
      <c r="E68" s="639" t="e">
        <f>IF(PrepList!#REF!="","",PrepList!#REF!)</f>
        <v>#REF!</v>
      </c>
      <c r="F68" t="e">
        <f>IF(PrepList!#REF!="","",PrepList!#REF!)</f>
        <v>#REF!</v>
      </c>
      <c r="G68" t="e">
        <f>IF(PrepList!#REF!="","",PrepList!#REF!)</f>
        <v>#REF!</v>
      </c>
      <c r="H68" t="e">
        <f>IF(PrepList!#REF!="","",PrepList!#REF!)</f>
        <v>#REF!</v>
      </c>
      <c r="I68" t="e">
        <f>IF(PrepList!#REF!="","",PrepList!#REF!)</f>
        <v>#REF!</v>
      </c>
      <c r="J68" t="e">
        <f>IF(PrepList!#REF!="","",PrepList!#REF!)</f>
        <v>#REF!</v>
      </c>
      <c r="L68" t="e">
        <f>IF(PrepList!#REF!="","",PrepList!#REF!)</f>
        <v>#REF!</v>
      </c>
      <c r="N68" t="e">
        <f>IF(PrepList!#REF!="","",PrepList!#REF!)</f>
        <v>#REF!</v>
      </c>
    </row>
    <row r="69" spans="2:14">
      <c r="B69" t="e">
        <f>IF(PrepList!#REF!="","",PrepList!#REF!)</f>
        <v>#REF!</v>
      </c>
      <c r="C69" t="e">
        <f>_xlfn.XLOOKUP(D69,PrepList!F:F,PrepList!E:E)</f>
        <v>#REF!</v>
      </c>
      <c r="D69" t="e">
        <f>IF(PrepList!#REF!="","",PrepList!#REF!)</f>
        <v>#REF!</v>
      </c>
      <c r="E69" s="639" t="e">
        <f>IF(PrepList!#REF!="","",PrepList!#REF!)</f>
        <v>#REF!</v>
      </c>
      <c r="F69" t="e">
        <f>IF(PrepList!#REF!="","",PrepList!#REF!)</f>
        <v>#REF!</v>
      </c>
      <c r="G69" t="e">
        <f>IF(PrepList!#REF!="","",PrepList!#REF!)</f>
        <v>#REF!</v>
      </c>
      <c r="H69" t="e">
        <f>IF(PrepList!#REF!="","",PrepList!#REF!)</f>
        <v>#REF!</v>
      </c>
      <c r="I69" t="e">
        <f>IF(PrepList!#REF!="","",PrepList!#REF!)</f>
        <v>#REF!</v>
      </c>
      <c r="J69" t="e">
        <f>IF(PrepList!#REF!="","",PrepList!#REF!)</f>
        <v>#REF!</v>
      </c>
      <c r="L69" t="e">
        <f>IF(PrepList!#REF!="","",PrepList!#REF!)</f>
        <v>#REF!</v>
      </c>
      <c r="N69" t="e">
        <f>IF(PrepList!#REF!="","",PrepList!#REF!)</f>
        <v>#REF!</v>
      </c>
    </row>
    <row r="70" spans="2:14">
      <c r="B70" t="e">
        <f>IF(PrepList!#REF!="","",PrepList!#REF!)</f>
        <v>#REF!</v>
      </c>
      <c r="C70" t="e">
        <f>_xlfn.XLOOKUP(D70,PrepList!F:F,PrepList!E:E)</f>
        <v>#REF!</v>
      </c>
      <c r="D70" t="e">
        <f>IF(PrepList!#REF!="","",PrepList!#REF!)</f>
        <v>#REF!</v>
      </c>
      <c r="E70" s="639" t="e">
        <f>IF(PrepList!#REF!="","",PrepList!#REF!)</f>
        <v>#REF!</v>
      </c>
      <c r="F70" t="e">
        <f>IF(PrepList!#REF!="","",PrepList!#REF!)</f>
        <v>#REF!</v>
      </c>
      <c r="G70" t="e">
        <f>IF(PrepList!#REF!="","",PrepList!#REF!)</f>
        <v>#REF!</v>
      </c>
      <c r="H70" t="e">
        <f>IF(PrepList!#REF!="","",PrepList!#REF!)</f>
        <v>#REF!</v>
      </c>
      <c r="I70" t="e">
        <f>IF(PrepList!#REF!="","",PrepList!#REF!)</f>
        <v>#REF!</v>
      </c>
      <c r="J70" t="e">
        <f>IF(PrepList!#REF!="","",PrepList!#REF!)</f>
        <v>#REF!</v>
      </c>
      <c r="L70" t="e">
        <f>IF(PrepList!#REF!="","",PrepList!#REF!)</f>
        <v>#REF!</v>
      </c>
      <c r="N70" t="e">
        <f>IF(PrepList!#REF!="","",PrepList!#REF!)</f>
        <v>#REF!</v>
      </c>
    </row>
    <row r="71" spans="2:14">
      <c r="B71" t="e">
        <f>IF(PrepList!#REF!="","",PrepList!#REF!)</f>
        <v>#REF!</v>
      </c>
      <c r="C71" t="e">
        <f>_xlfn.XLOOKUP(D71,PrepList!F:F,PrepList!E:E)</f>
        <v>#REF!</v>
      </c>
      <c r="D71" t="e">
        <f>IF(PrepList!#REF!="","",PrepList!#REF!)</f>
        <v>#REF!</v>
      </c>
      <c r="E71" s="639" t="e">
        <f>IF(PrepList!#REF!="","",PrepList!#REF!)</f>
        <v>#REF!</v>
      </c>
      <c r="F71" t="e">
        <f>IF(PrepList!#REF!="","",PrepList!#REF!)</f>
        <v>#REF!</v>
      </c>
      <c r="G71" t="e">
        <f>IF(PrepList!#REF!="","",PrepList!#REF!)</f>
        <v>#REF!</v>
      </c>
      <c r="H71" t="e">
        <f>IF(PrepList!#REF!="","",PrepList!#REF!)</f>
        <v>#REF!</v>
      </c>
      <c r="I71" t="e">
        <f>IF(PrepList!#REF!="","",PrepList!#REF!)</f>
        <v>#REF!</v>
      </c>
      <c r="J71" t="e">
        <f>IF(PrepList!#REF!="","",PrepList!#REF!)</f>
        <v>#REF!</v>
      </c>
      <c r="L71" t="e">
        <f>IF(PrepList!#REF!="","",PrepList!#REF!)</f>
        <v>#REF!</v>
      </c>
      <c r="N71" t="e">
        <f>IF(PrepList!#REF!="","",PrepList!#REF!)</f>
        <v>#REF!</v>
      </c>
    </row>
    <row r="72" spans="2:14">
      <c r="B72" t="e">
        <f>IF(PrepList!#REF!="","",PrepList!#REF!)</f>
        <v>#REF!</v>
      </c>
      <c r="C72" t="e">
        <f>_xlfn.XLOOKUP(D72,PrepList!F:F,PrepList!E:E)</f>
        <v>#REF!</v>
      </c>
      <c r="D72" t="e">
        <f>IF(PrepList!#REF!="","",PrepList!#REF!)</f>
        <v>#REF!</v>
      </c>
      <c r="E72" s="639" t="e">
        <f>IF(PrepList!#REF!="","",PrepList!#REF!)</f>
        <v>#REF!</v>
      </c>
      <c r="F72" t="e">
        <f>IF(PrepList!#REF!="","",PrepList!#REF!)</f>
        <v>#REF!</v>
      </c>
      <c r="G72" t="e">
        <f>IF(PrepList!#REF!="","",PrepList!#REF!)</f>
        <v>#REF!</v>
      </c>
      <c r="H72" t="e">
        <f>IF(PrepList!#REF!="","",PrepList!#REF!)</f>
        <v>#REF!</v>
      </c>
      <c r="I72" t="e">
        <f>IF(PrepList!#REF!="","",PrepList!#REF!)</f>
        <v>#REF!</v>
      </c>
      <c r="J72" t="e">
        <f>IF(PrepList!#REF!="","",PrepList!#REF!)</f>
        <v>#REF!</v>
      </c>
      <c r="L72" t="e">
        <f>IF(PrepList!#REF!="","",PrepList!#REF!)</f>
        <v>#REF!</v>
      </c>
      <c r="N72" t="e">
        <f>IF(PrepList!#REF!="","",PrepList!#REF!)</f>
        <v>#REF!</v>
      </c>
    </row>
    <row r="73" spans="2:14">
      <c r="B73" t="e">
        <f>IF(PrepList!#REF!="","",PrepList!#REF!)</f>
        <v>#REF!</v>
      </c>
      <c r="C73" t="e">
        <f>_xlfn.XLOOKUP(D73,PrepList!F:F,PrepList!E:E)</f>
        <v>#REF!</v>
      </c>
      <c r="D73" t="e">
        <f>IF(PrepList!#REF!="","",PrepList!#REF!)</f>
        <v>#REF!</v>
      </c>
      <c r="E73" s="639" t="e">
        <f>IF(PrepList!#REF!="","",PrepList!#REF!)</f>
        <v>#REF!</v>
      </c>
      <c r="F73" t="e">
        <f>IF(PrepList!#REF!="","",PrepList!#REF!)</f>
        <v>#REF!</v>
      </c>
      <c r="G73" t="e">
        <f>IF(PrepList!#REF!="","",PrepList!#REF!)</f>
        <v>#REF!</v>
      </c>
      <c r="H73" t="e">
        <f>IF(PrepList!#REF!="","",PrepList!#REF!)</f>
        <v>#REF!</v>
      </c>
      <c r="I73" t="e">
        <f>IF(PrepList!#REF!="","",PrepList!#REF!)</f>
        <v>#REF!</v>
      </c>
      <c r="J73" t="e">
        <f>IF(PrepList!#REF!="","",PrepList!#REF!)</f>
        <v>#REF!</v>
      </c>
      <c r="L73" t="e">
        <f>IF(PrepList!#REF!="","",PrepList!#REF!)</f>
        <v>#REF!</v>
      </c>
      <c r="N73" t="e">
        <f>IF(PrepList!#REF!="","",PrepList!#REF!)</f>
        <v>#REF!</v>
      </c>
    </row>
    <row r="74" spans="2:14">
      <c r="B74" t="e">
        <f>IF(PrepList!#REF!="","",PrepList!#REF!)</f>
        <v>#REF!</v>
      </c>
      <c r="C74" t="e">
        <f>_xlfn.XLOOKUP(D74,PrepList!F:F,PrepList!E:E)</f>
        <v>#REF!</v>
      </c>
      <c r="D74" t="e">
        <f>IF(PrepList!#REF!="","",PrepList!#REF!)</f>
        <v>#REF!</v>
      </c>
      <c r="E74" s="639" t="e">
        <f>IF(PrepList!#REF!="","",PrepList!#REF!)</f>
        <v>#REF!</v>
      </c>
      <c r="F74" t="e">
        <f>IF(PrepList!#REF!="","",PrepList!#REF!)</f>
        <v>#REF!</v>
      </c>
      <c r="G74" t="e">
        <f>IF(PrepList!#REF!="","",PrepList!#REF!)</f>
        <v>#REF!</v>
      </c>
      <c r="H74" t="e">
        <f>IF(PrepList!#REF!="","",PrepList!#REF!)</f>
        <v>#REF!</v>
      </c>
      <c r="I74" t="e">
        <f>IF(PrepList!#REF!="","",PrepList!#REF!)</f>
        <v>#REF!</v>
      </c>
      <c r="J74" t="e">
        <f>IF(PrepList!#REF!="","",PrepList!#REF!)</f>
        <v>#REF!</v>
      </c>
      <c r="L74" t="e">
        <f>IF(PrepList!#REF!="","",PrepList!#REF!)</f>
        <v>#REF!</v>
      </c>
      <c r="N74" t="e">
        <f>IF(PrepList!#REF!="","",PrepList!#REF!)</f>
        <v>#REF!</v>
      </c>
    </row>
    <row r="75" spans="2:14">
      <c r="B75" t="e">
        <f>IF(PrepList!#REF!="","",PrepList!#REF!)</f>
        <v>#REF!</v>
      </c>
      <c r="C75" t="e">
        <f>_xlfn.XLOOKUP(D75,PrepList!F:F,PrepList!E:E)</f>
        <v>#REF!</v>
      </c>
      <c r="D75" t="e">
        <f>IF(PrepList!#REF!="","",PrepList!#REF!)</f>
        <v>#REF!</v>
      </c>
      <c r="E75" s="639" t="e">
        <f>IF(PrepList!#REF!="","",PrepList!#REF!)</f>
        <v>#REF!</v>
      </c>
      <c r="F75" t="e">
        <f>IF(PrepList!#REF!="","",PrepList!#REF!)</f>
        <v>#REF!</v>
      </c>
      <c r="G75" t="e">
        <f>IF(PrepList!#REF!="","",PrepList!#REF!)</f>
        <v>#REF!</v>
      </c>
      <c r="H75" t="e">
        <f>IF(PrepList!#REF!="","",PrepList!#REF!)</f>
        <v>#REF!</v>
      </c>
      <c r="I75" t="e">
        <f>IF(PrepList!#REF!="","",PrepList!#REF!)</f>
        <v>#REF!</v>
      </c>
      <c r="J75" t="e">
        <f>IF(PrepList!#REF!="","",PrepList!#REF!)</f>
        <v>#REF!</v>
      </c>
      <c r="L75" t="e">
        <f>IF(PrepList!#REF!="","",PrepList!#REF!)</f>
        <v>#REF!</v>
      </c>
      <c r="N75" t="e">
        <f>IF(PrepList!#REF!="","",PrepList!#REF!)</f>
        <v>#REF!</v>
      </c>
    </row>
    <row r="76" spans="2:14">
      <c r="B76" t="e">
        <f>IF(PrepList!#REF!="","",PrepList!#REF!)</f>
        <v>#REF!</v>
      </c>
      <c r="C76" t="e">
        <f>_xlfn.XLOOKUP(D76,PrepList!F:F,PrepList!E:E)</f>
        <v>#REF!</v>
      </c>
      <c r="D76" t="e">
        <f>IF(PrepList!#REF!="","",PrepList!#REF!)</f>
        <v>#REF!</v>
      </c>
      <c r="E76" s="639" t="e">
        <f>IF(PrepList!#REF!="","",PrepList!#REF!)</f>
        <v>#REF!</v>
      </c>
      <c r="F76" t="e">
        <f>IF(PrepList!#REF!="","",PrepList!#REF!)</f>
        <v>#REF!</v>
      </c>
      <c r="G76" t="e">
        <f>IF(PrepList!#REF!="","",PrepList!#REF!)</f>
        <v>#REF!</v>
      </c>
      <c r="H76" t="e">
        <f>IF(PrepList!#REF!="","",PrepList!#REF!)</f>
        <v>#REF!</v>
      </c>
      <c r="I76" t="e">
        <f>IF(PrepList!#REF!="","",PrepList!#REF!)</f>
        <v>#REF!</v>
      </c>
      <c r="J76" t="e">
        <f>IF(PrepList!#REF!="","",PrepList!#REF!)</f>
        <v>#REF!</v>
      </c>
      <c r="L76" t="e">
        <f>IF(PrepList!#REF!="","",PrepList!#REF!)</f>
        <v>#REF!</v>
      </c>
      <c r="N76" t="e">
        <f>IF(PrepList!#REF!="","",PrepList!#REF!)</f>
        <v>#REF!</v>
      </c>
    </row>
    <row r="77" spans="2:14">
      <c r="B77" t="e">
        <f>IF(PrepList!#REF!="","",PrepList!#REF!)</f>
        <v>#REF!</v>
      </c>
      <c r="C77" t="e">
        <f>_xlfn.XLOOKUP(D77,PrepList!F:F,PrepList!E:E)</f>
        <v>#REF!</v>
      </c>
      <c r="D77" t="e">
        <f>IF(PrepList!#REF!="","",PrepList!#REF!)</f>
        <v>#REF!</v>
      </c>
      <c r="E77" s="639" t="e">
        <f>IF(PrepList!#REF!="","",PrepList!#REF!)</f>
        <v>#REF!</v>
      </c>
      <c r="F77" t="e">
        <f>IF(PrepList!#REF!="","",PrepList!#REF!)</f>
        <v>#REF!</v>
      </c>
      <c r="G77" t="e">
        <f>IF(PrepList!#REF!="","",PrepList!#REF!)</f>
        <v>#REF!</v>
      </c>
      <c r="H77" t="e">
        <f>IF(PrepList!#REF!="","",PrepList!#REF!)</f>
        <v>#REF!</v>
      </c>
      <c r="I77" t="e">
        <f>IF(PrepList!#REF!="","",PrepList!#REF!)</f>
        <v>#REF!</v>
      </c>
      <c r="J77" t="e">
        <f>IF(PrepList!#REF!="","",PrepList!#REF!)</f>
        <v>#REF!</v>
      </c>
      <c r="L77" t="e">
        <f>IF(PrepList!#REF!="","",PrepList!#REF!)</f>
        <v>#REF!</v>
      </c>
      <c r="N77" t="e">
        <f>IF(PrepList!#REF!="","",PrepList!#REF!)</f>
        <v>#REF!</v>
      </c>
    </row>
    <row r="78" spans="2:14">
      <c r="B78" t="e">
        <f>IF(PrepList!#REF!="","",PrepList!#REF!)</f>
        <v>#REF!</v>
      </c>
      <c r="C78" t="e">
        <f>_xlfn.XLOOKUP(D78,PrepList!F:F,PrepList!E:E)</f>
        <v>#REF!</v>
      </c>
      <c r="D78" t="e">
        <f>IF(PrepList!#REF!="","",PrepList!#REF!)</f>
        <v>#REF!</v>
      </c>
      <c r="E78" s="639" t="e">
        <f>IF(PrepList!#REF!="","",PrepList!#REF!)</f>
        <v>#REF!</v>
      </c>
      <c r="F78" t="e">
        <f>IF(PrepList!#REF!="","",PrepList!#REF!)</f>
        <v>#REF!</v>
      </c>
      <c r="G78" t="e">
        <f>IF(PrepList!#REF!="","",PrepList!#REF!)</f>
        <v>#REF!</v>
      </c>
      <c r="H78" t="e">
        <f>IF(PrepList!#REF!="","",PrepList!#REF!)</f>
        <v>#REF!</v>
      </c>
      <c r="I78" t="e">
        <f>IF(PrepList!#REF!="","",PrepList!#REF!)</f>
        <v>#REF!</v>
      </c>
      <c r="J78" t="e">
        <f>IF(PrepList!#REF!="","",PrepList!#REF!)</f>
        <v>#REF!</v>
      </c>
      <c r="L78" t="e">
        <f>IF(PrepList!#REF!="","",PrepList!#REF!)</f>
        <v>#REF!</v>
      </c>
      <c r="N78" t="e">
        <f>IF(PrepList!#REF!="","",PrepList!#REF!)</f>
        <v>#REF!</v>
      </c>
    </row>
    <row r="79" spans="2:14">
      <c r="B79" t="e">
        <f>IF(PrepList!#REF!="","",PrepList!#REF!)</f>
        <v>#REF!</v>
      </c>
      <c r="C79" t="e">
        <f>_xlfn.XLOOKUP(D79,PrepList!F:F,PrepList!E:E)</f>
        <v>#REF!</v>
      </c>
      <c r="D79" t="e">
        <f>IF(PrepList!#REF!="","",PrepList!#REF!)</f>
        <v>#REF!</v>
      </c>
      <c r="E79" s="639" t="e">
        <f>IF(PrepList!#REF!="","",PrepList!#REF!)</f>
        <v>#REF!</v>
      </c>
      <c r="F79" t="e">
        <f>IF(PrepList!#REF!="","",PrepList!#REF!)</f>
        <v>#REF!</v>
      </c>
      <c r="G79" t="e">
        <f>IF(PrepList!#REF!="","",PrepList!#REF!)</f>
        <v>#REF!</v>
      </c>
      <c r="H79" t="e">
        <f>IF(PrepList!#REF!="","",PrepList!#REF!)</f>
        <v>#REF!</v>
      </c>
      <c r="I79" t="e">
        <f>IF(PrepList!#REF!="","",PrepList!#REF!)</f>
        <v>#REF!</v>
      </c>
      <c r="J79" t="e">
        <f>IF(PrepList!#REF!="","",PrepList!#REF!)</f>
        <v>#REF!</v>
      </c>
      <c r="L79" t="e">
        <f>IF(PrepList!#REF!="","",PrepList!#REF!)</f>
        <v>#REF!</v>
      </c>
      <c r="N79" t="e">
        <f>IF(PrepList!#REF!="","",PrepList!#REF!)</f>
        <v>#REF!</v>
      </c>
    </row>
    <row r="80" spans="2:14">
      <c r="B80" t="e">
        <f>IF(PrepList!#REF!="","",PrepList!#REF!)</f>
        <v>#REF!</v>
      </c>
      <c r="C80" t="e">
        <f>_xlfn.XLOOKUP(D80,PrepList!F:F,PrepList!E:E)</f>
        <v>#REF!</v>
      </c>
      <c r="D80" t="e">
        <f>IF(PrepList!#REF!="","",PrepList!#REF!)</f>
        <v>#REF!</v>
      </c>
      <c r="E80" s="639" t="e">
        <f>IF(PrepList!#REF!="","",PrepList!#REF!)</f>
        <v>#REF!</v>
      </c>
      <c r="F80" t="e">
        <f>IF(PrepList!#REF!="","",PrepList!#REF!)</f>
        <v>#REF!</v>
      </c>
      <c r="G80" t="e">
        <f>IF(PrepList!#REF!="","",PrepList!#REF!)</f>
        <v>#REF!</v>
      </c>
      <c r="H80" t="e">
        <f>IF(PrepList!#REF!="","",PrepList!#REF!)</f>
        <v>#REF!</v>
      </c>
      <c r="I80" t="e">
        <f>IF(PrepList!#REF!="","",PrepList!#REF!)</f>
        <v>#REF!</v>
      </c>
      <c r="J80" t="e">
        <f>IF(PrepList!#REF!="","",PrepList!#REF!)</f>
        <v>#REF!</v>
      </c>
      <c r="L80" t="e">
        <f>IF(PrepList!#REF!="","",PrepList!#REF!)</f>
        <v>#REF!</v>
      </c>
      <c r="N80" t="e">
        <f>IF(PrepList!#REF!="","",PrepList!#REF!)</f>
        <v>#REF!</v>
      </c>
    </row>
    <row r="81" spans="2:14">
      <c r="B81" t="e">
        <f>IF(PrepList!#REF!="","",PrepList!#REF!)</f>
        <v>#REF!</v>
      </c>
      <c r="C81" t="e">
        <f>_xlfn.XLOOKUP(D81,PrepList!F:F,PrepList!E:E)</f>
        <v>#REF!</v>
      </c>
      <c r="D81" t="e">
        <f>IF(PrepList!#REF!="","",PrepList!#REF!)</f>
        <v>#REF!</v>
      </c>
      <c r="E81" s="639" t="e">
        <f>IF(PrepList!#REF!="","",PrepList!#REF!)</f>
        <v>#REF!</v>
      </c>
      <c r="F81" t="e">
        <f>IF(PrepList!#REF!="","",PrepList!#REF!)</f>
        <v>#REF!</v>
      </c>
      <c r="G81" t="e">
        <f>IF(PrepList!#REF!="","",PrepList!#REF!)</f>
        <v>#REF!</v>
      </c>
      <c r="H81" t="e">
        <f>IF(PrepList!#REF!="","",PrepList!#REF!)</f>
        <v>#REF!</v>
      </c>
      <c r="I81" t="e">
        <f>IF(PrepList!#REF!="","",PrepList!#REF!)</f>
        <v>#REF!</v>
      </c>
      <c r="J81" t="e">
        <f>IF(PrepList!#REF!="","",PrepList!#REF!)</f>
        <v>#REF!</v>
      </c>
      <c r="L81" t="e">
        <f>IF(PrepList!#REF!="","",PrepList!#REF!)</f>
        <v>#REF!</v>
      </c>
      <c r="N81" t="e">
        <f>IF(PrepList!#REF!="","",PrepList!#REF!)</f>
        <v>#REF!</v>
      </c>
    </row>
    <row r="82" spans="2:14">
      <c r="B82" t="e">
        <f>IF(PrepList!#REF!="","",PrepList!#REF!)</f>
        <v>#REF!</v>
      </c>
      <c r="C82" t="e">
        <f>_xlfn.XLOOKUP(D82,PrepList!F:F,PrepList!E:E)</f>
        <v>#REF!</v>
      </c>
      <c r="D82" t="e">
        <f>IF(PrepList!#REF!="","",PrepList!#REF!)</f>
        <v>#REF!</v>
      </c>
      <c r="E82" s="639" t="e">
        <f>IF(PrepList!#REF!="","",PrepList!#REF!)</f>
        <v>#REF!</v>
      </c>
      <c r="F82" t="e">
        <f>IF(PrepList!#REF!="","",PrepList!#REF!)</f>
        <v>#REF!</v>
      </c>
      <c r="G82" t="e">
        <f>IF(PrepList!#REF!="","",PrepList!#REF!)</f>
        <v>#REF!</v>
      </c>
      <c r="H82" t="e">
        <f>IF(PrepList!#REF!="","",PrepList!#REF!)</f>
        <v>#REF!</v>
      </c>
      <c r="I82" t="e">
        <f>IF(PrepList!#REF!="","",PrepList!#REF!)</f>
        <v>#REF!</v>
      </c>
      <c r="J82" t="e">
        <f>IF(PrepList!#REF!="","",PrepList!#REF!)</f>
        <v>#REF!</v>
      </c>
      <c r="L82" t="e">
        <f>IF(PrepList!#REF!="","",PrepList!#REF!)</f>
        <v>#REF!</v>
      </c>
      <c r="N82" t="e">
        <f>IF(PrepList!#REF!="","",PrepList!#REF!)</f>
        <v>#REF!</v>
      </c>
    </row>
    <row r="83" spans="2:14">
      <c r="B83" t="e">
        <f>IF(PrepList!#REF!="","",PrepList!#REF!)</f>
        <v>#REF!</v>
      </c>
      <c r="C83" t="e">
        <f>_xlfn.XLOOKUP(D83,PrepList!F:F,PrepList!E:E)</f>
        <v>#REF!</v>
      </c>
      <c r="D83" t="e">
        <f>IF(PrepList!#REF!="","",PrepList!#REF!)</f>
        <v>#REF!</v>
      </c>
      <c r="E83" s="639" t="e">
        <f>IF(PrepList!#REF!="","",PrepList!#REF!)</f>
        <v>#REF!</v>
      </c>
      <c r="F83" t="e">
        <f>IF(PrepList!#REF!="","",PrepList!#REF!)</f>
        <v>#REF!</v>
      </c>
      <c r="G83" t="e">
        <f>IF(PrepList!#REF!="","",PrepList!#REF!)</f>
        <v>#REF!</v>
      </c>
      <c r="H83" t="e">
        <f>IF(PrepList!#REF!="","",PrepList!#REF!)</f>
        <v>#REF!</v>
      </c>
      <c r="I83" t="e">
        <f>IF(PrepList!#REF!="","",PrepList!#REF!)</f>
        <v>#REF!</v>
      </c>
      <c r="J83" t="e">
        <f>IF(PrepList!#REF!="","",PrepList!#REF!)</f>
        <v>#REF!</v>
      </c>
      <c r="L83" t="e">
        <f>IF(PrepList!#REF!="","",PrepList!#REF!)</f>
        <v>#REF!</v>
      </c>
      <c r="N83" t="e">
        <f>IF(PrepList!#REF!="","",PrepList!#REF!)</f>
        <v>#REF!</v>
      </c>
    </row>
    <row r="84" spans="2:14">
      <c r="B84" t="e">
        <f>IF(PrepList!#REF!="","",PrepList!#REF!)</f>
        <v>#REF!</v>
      </c>
      <c r="C84" t="e">
        <f>_xlfn.XLOOKUP(D84,PrepList!F:F,PrepList!E:E)</f>
        <v>#REF!</v>
      </c>
      <c r="D84" t="e">
        <f>IF(PrepList!#REF!="","",PrepList!#REF!)</f>
        <v>#REF!</v>
      </c>
      <c r="E84" s="639" t="e">
        <f>IF(PrepList!#REF!="","",PrepList!#REF!)</f>
        <v>#REF!</v>
      </c>
      <c r="F84" t="e">
        <f>IF(PrepList!#REF!="","",PrepList!#REF!)</f>
        <v>#REF!</v>
      </c>
      <c r="G84" t="e">
        <f>IF(PrepList!#REF!="","",PrepList!#REF!)</f>
        <v>#REF!</v>
      </c>
      <c r="H84" t="e">
        <f>IF(PrepList!#REF!="","",PrepList!#REF!)</f>
        <v>#REF!</v>
      </c>
      <c r="I84" t="e">
        <f>IF(PrepList!#REF!="","",PrepList!#REF!)</f>
        <v>#REF!</v>
      </c>
      <c r="J84" t="e">
        <f>IF(PrepList!#REF!="","",PrepList!#REF!)</f>
        <v>#REF!</v>
      </c>
      <c r="L84" t="e">
        <f>IF(PrepList!#REF!="","",PrepList!#REF!)</f>
        <v>#REF!</v>
      </c>
      <c r="N84" t="e">
        <f>IF(PrepList!#REF!="","",PrepList!#REF!)</f>
        <v>#REF!</v>
      </c>
    </row>
    <row r="85" spans="2:14">
      <c r="B85" t="e">
        <f>IF(PrepList!#REF!="","",PrepList!#REF!)</f>
        <v>#REF!</v>
      </c>
      <c r="C85" t="e">
        <f>_xlfn.XLOOKUP(D85,PrepList!F:F,PrepList!E:E)</f>
        <v>#REF!</v>
      </c>
      <c r="D85" t="e">
        <f>IF(PrepList!#REF!="","",PrepList!#REF!)</f>
        <v>#REF!</v>
      </c>
      <c r="E85" s="639" t="e">
        <f>IF(PrepList!#REF!="","",PrepList!#REF!)</f>
        <v>#REF!</v>
      </c>
      <c r="F85" t="e">
        <f>IF(PrepList!#REF!="","",PrepList!#REF!)</f>
        <v>#REF!</v>
      </c>
      <c r="G85" t="e">
        <f>IF(PrepList!#REF!="","",PrepList!#REF!)</f>
        <v>#REF!</v>
      </c>
      <c r="H85" t="e">
        <f>IF(PrepList!#REF!="","",PrepList!#REF!)</f>
        <v>#REF!</v>
      </c>
      <c r="I85" t="e">
        <f>IF(PrepList!#REF!="","",PrepList!#REF!)</f>
        <v>#REF!</v>
      </c>
      <c r="J85" t="e">
        <f>IF(PrepList!#REF!="","",PrepList!#REF!)</f>
        <v>#REF!</v>
      </c>
      <c r="L85" t="e">
        <f>IF(PrepList!#REF!="","",PrepList!#REF!)</f>
        <v>#REF!</v>
      </c>
      <c r="N85" t="e">
        <f>IF(PrepList!#REF!="","",PrepList!#REF!)</f>
        <v>#REF!</v>
      </c>
    </row>
    <row r="86" spans="2:14">
      <c r="B86" t="e">
        <f>IF(PrepList!#REF!="","",PrepList!#REF!)</f>
        <v>#REF!</v>
      </c>
      <c r="C86" t="e">
        <f>_xlfn.XLOOKUP(D86,PrepList!F:F,PrepList!E:E)</f>
        <v>#REF!</v>
      </c>
      <c r="D86" t="e">
        <f>IF(PrepList!#REF!="","",PrepList!#REF!)</f>
        <v>#REF!</v>
      </c>
      <c r="E86" s="639" t="e">
        <f>IF(PrepList!#REF!="","",PrepList!#REF!)</f>
        <v>#REF!</v>
      </c>
      <c r="F86" t="e">
        <f>IF(PrepList!#REF!="","",PrepList!#REF!)</f>
        <v>#REF!</v>
      </c>
      <c r="G86" t="e">
        <f>IF(PrepList!#REF!="","",PrepList!#REF!)</f>
        <v>#REF!</v>
      </c>
      <c r="H86" t="e">
        <f>IF(PrepList!#REF!="","",PrepList!#REF!)</f>
        <v>#REF!</v>
      </c>
      <c r="I86" t="e">
        <f>IF(PrepList!#REF!="","",PrepList!#REF!)</f>
        <v>#REF!</v>
      </c>
      <c r="J86" t="e">
        <f>IF(PrepList!#REF!="","",PrepList!#REF!)</f>
        <v>#REF!</v>
      </c>
      <c r="L86" t="e">
        <f>IF(PrepList!#REF!="","",PrepList!#REF!)</f>
        <v>#REF!</v>
      </c>
      <c r="N86" t="e">
        <f>IF(PrepList!#REF!="","",PrepList!#REF!)</f>
        <v>#REF!</v>
      </c>
    </row>
    <row r="87" spans="2:14">
      <c r="B87" t="e">
        <f>IF(PrepList!#REF!="","",PrepList!#REF!)</f>
        <v>#REF!</v>
      </c>
      <c r="C87" t="e">
        <f>_xlfn.XLOOKUP(D87,PrepList!F:F,PrepList!E:E)</f>
        <v>#REF!</v>
      </c>
      <c r="D87" t="e">
        <f>IF(PrepList!#REF!="","",PrepList!#REF!)</f>
        <v>#REF!</v>
      </c>
      <c r="E87" s="639" t="e">
        <f>IF(PrepList!#REF!="","",PrepList!#REF!)</f>
        <v>#REF!</v>
      </c>
      <c r="F87" t="e">
        <f>IF(PrepList!#REF!="","",PrepList!#REF!)</f>
        <v>#REF!</v>
      </c>
      <c r="G87" t="e">
        <f>IF(PrepList!#REF!="","",PrepList!#REF!)</f>
        <v>#REF!</v>
      </c>
      <c r="H87" t="e">
        <f>IF(PrepList!#REF!="","",PrepList!#REF!)</f>
        <v>#REF!</v>
      </c>
      <c r="I87" t="e">
        <f>IF(PrepList!#REF!="","",PrepList!#REF!)</f>
        <v>#REF!</v>
      </c>
      <c r="J87" t="e">
        <f>IF(PrepList!#REF!="","",PrepList!#REF!)</f>
        <v>#REF!</v>
      </c>
      <c r="L87" t="e">
        <f>IF(PrepList!#REF!="","",PrepList!#REF!)</f>
        <v>#REF!</v>
      </c>
      <c r="N87" t="e">
        <f>IF(PrepList!#REF!="","",PrepList!#REF!)</f>
        <v>#REF!</v>
      </c>
    </row>
    <row r="88" spans="2:14">
      <c r="B88" t="e">
        <f>IF(PrepList!#REF!="","",PrepList!#REF!)</f>
        <v>#REF!</v>
      </c>
      <c r="C88" t="e">
        <f>_xlfn.XLOOKUP(D88,PrepList!F:F,PrepList!E:E)</f>
        <v>#REF!</v>
      </c>
      <c r="D88" t="e">
        <f>IF(PrepList!#REF!="","",PrepList!#REF!)</f>
        <v>#REF!</v>
      </c>
      <c r="E88" s="639" t="e">
        <f>IF(PrepList!#REF!="","",PrepList!#REF!)</f>
        <v>#REF!</v>
      </c>
      <c r="F88" t="e">
        <f>IF(PrepList!#REF!="","",PrepList!#REF!)</f>
        <v>#REF!</v>
      </c>
      <c r="G88" t="e">
        <f>IF(PrepList!#REF!="","",PrepList!#REF!)</f>
        <v>#REF!</v>
      </c>
      <c r="H88" t="e">
        <f>IF(PrepList!#REF!="","",PrepList!#REF!)</f>
        <v>#REF!</v>
      </c>
      <c r="I88" t="e">
        <f>IF(PrepList!#REF!="","",PrepList!#REF!)</f>
        <v>#REF!</v>
      </c>
      <c r="J88" t="e">
        <f>IF(PrepList!#REF!="","",PrepList!#REF!)</f>
        <v>#REF!</v>
      </c>
      <c r="L88" t="e">
        <f>IF(PrepList!#REF!="","",PrepList!#REF!)</f>
        <v>#REF!</v>
      </c>
      <c r="N88" t="e">
        <f>IF(PrepList!#REF!="","",PrepList!#REF!)</f>
        <v>#REF!</v>
      </c>
    </row>
    <row r="89" spans="2:14">
      <c r="B89" t="e">
        <f>IF(PrepList!#REF!="","",PrepList!#REF!)</f>
        <v>#REF!</v>
      </c>
      <c r="C89" t="e">
        <f>_xlfn.XLOOKUP(D89,PrepList!F:F,PrepList!E:E)</f>
        <v>#REF!</v>
      </c>
      <c r="D89" t="e">
        <f>IF(PrepList!#REF!="","",PrepList!#REF!)</f>
        <v>#REF!</v>
      </c>
      <c r="E89" s="639" t="e">
        <f>IF(PrepList!#REF!="","",PrepList!#REF!)</f>
        <v>#REF!</v>
      </c>
      <c r="F89" t="e">
        <f>IF(PrepList!#REF!="","",PrepList!#REF!)</f>
        <v>#REF!</v>
      </c>
      <c r="G89" t="e">
        <f>IF(PrepList!#REF!="","",PrepList!#REF!)</f>
        <v>#REF!</v>
      </c>
      <c r="H89" t="e">
        <f>IF(PrepList!#REF!="","",PrepList!#REF!)</f>
        <v>#REF!</v>
      </c>
      <c r="I89" t="e">
        <f>IF(PrepList!#REF!="","",PrepList!#REF!)</f>
        <v>#REF!</v>
      </c>
      <c r="J89" t="e">
        <f>IF(PrepList!#REF!="","",PrepList!#REF!)</f>
        <v>#REF!</v>
      </c>
      <c r="L89" t="e">
        <f>IF(PrepList!#REF!="","",PrepList!#REF!)</f>
        <v>#REF!</v>
      </c>
      <c r="N89" t="e">
        <f>IF(PrepList!#REF!="","",PrepList!#REF!)</f>
        <v>#REF!</v>
      </c>
    </row>
    <row r="90" spans="2:14">
      <c r="B90" t="e">
        <f>IF(PrepList!#REF!="","",PrepList!#REF!)</f>
        <v>#REF!</v>
      </c>
      <c r="C90" t="e">
        <f>_xlfn.XLOOKUP(D90,PrepList!F:F,PrepList!E:E)</f>
        <v>#REF!</v>
      </c>
      <c r="D90" t="e">
        <f>IF(PrepList!#REF!="","",PrepList!#REF!)</f>
        <v>#REF!</v>
      </c>
      <c r="E90" s="639" t="e">
        <f>IF(PrepList!#REF!="","",PrepList!#REF!)</f>
        <v>#REF!</v>
      </c>
      <c r="F90" t="e">
        <f>IF(PrepList!#REF!="","",PrepList!#REF!)</f>
        <v>#REF!</v>
      </c>
      <c r="G90" t="e">
        <f>IF(PrepList!#REF!="","",PrepList!#REF!)</f>
        <v>#REF!</v>
      </c>
      <c r="H90" t="e">
        <f>IF(PrepList!#REF!="","",PrepList!#REF!)</f>
        <v>#REF!</v>
      </c>
      <c r="I90" t="e">
        <f>IF(PrepList!#REF!="","",PrepList!#REF!)</f>
        <v>#REF!</v>
      </c>
      <c r="J90" t="e">
        <f>IF(PrepList!#REF!="","",PrepList!#REF!)</f>
        <v>#REF!</v>
      </c>
      <c r="L90" t="e">
        <f>IF(PrepList!#REF!="","",PrepList!#REF!)</f>
        <v>#REF!</v>
      </c>
      <c r="N90" t="e">
        <f>IF(PrepList!#REF!="","",PrepList!#REF!)</f>
        <v>#REF!</v>
      </c>
    </row>
    <row r="91" spans="2:14">
      <c r="B91" t="e">
        <f>IF(PrepList!#REF!="","",PrepList!#REF!)</f>
        <v>#REF!</v>
      </c>
      <c r="C91" t="e">
        <f>_xlfn.XLOOKUP(D91,PrepList!F:F,PrepList!E:E)</f>
        <v>#REF!</v>
      </c>
      <c r="D91" t="e">
        <f>IF(PrepList!#REF!="","",PrepList!#REF!)</f>
        <v>#REF!</v>
      </c>
      <c r="E91" s="639" t="e">
        <f>IF(PrepList!#REF!="","",PrepList!#REF!)</f>
        <v>#REF!</v>
      </c>
      <c r="F91" t="e">
        <f>IF(PrepList!#REF!="","",PrepList!#REF!)</f>
        <v>#REF!</v>
      </c>
      <c r="G91" t="e">
        <f>IF(PrepList!#REF!="","",PrepList!#REF!)</f>
        <v>#REF!</v>
      </c>
      <c r="H91" t="e">
        <f>IF(PrepList!#REF!="","",PrepList!#REF!)</f>
        <v>#REF!</v>
      </c>
      <c r="I91" t="e">
        <f>IF(PrepList!#REF!="","",PrepList!#REF!)</f>
        <v>#REF!</v>
      </c>
      <c r="J91" t="e">
        <f>IF(PrepList!#REF!="","",PrepList!#REF!)</f>
        <v>#REF!</v>
      </c>
      <c r="L91" t="e">
        <f>IF(PrepList!#REF!="","",PrepList!#REF!)</f>
        <v>#REF!</v>
      </c>
      <c r="N91" t="e">
        <f>IF(PrepList!#REF!="","",PrepList!#REF!)</f>
        <v>#REF!</v>
      </c>
    </row>
    <row r="92" spans="2:14">
      <c r="B92" t="e">
        <f>IF(PrepList!#REF!="","",PrepList!#REF!)</f>
        <v>#REF!</v>
      </c>
      <c r="C92" t="e">
        <f>_xlfn.XLOOKUP(D92,PrepList!F:F,PrepList!E:E)</f>
        <v>#REF!</v>
      </c>
      <c r="D92" t="e">
        <f>IF(PrepList!#REF!="","",PrepList!#REF!)</f>
        <v>#REF!</v>
      </c>
      <c r="E92" s="639" t="e">
        <f>IF(PrepList!#REF!="","",PrepList!#REF!)</f>
        <v>#REF!</v>
      </c>
      <c r="F92" t="e">
        <f>IF(PrepList!#REF!="","",PrepList!#REF!)</f>
        <v>#REF!</v>
      </c>
      <c r="G92" t="e">
        <f>IF(PrepList!#REF!="","",PrepList!#REF!)</f>
        <v>#REF!</v>
      </c>
      <c r="H92" t="e">
        <f>IF(PrepList!#REF!="","",PrepList!#REF!)</f>
        <v>#REF!</v>
      </c>
      <c r="I92" t="e">
        <f>IF(PrepList!#REF!="","",PrepList!#REF!)</f>
        <v>#REF!</v>
      </c>
      <c r="J92" t="e">
        <f>IF(PrepList!#REF!="","",PrepList!#REF!)</f>
        <v>#REF!</v>
      </c>
      <c r="L92" t="e">
        <f>IF(PrepList!#REF!="","",PrepList!#REF!)</f>
        <v>#REF!</v>
      </c>
      <c r="N92" t="e">
        <f>IF(PrepList!#REF!="","",PrepList!#REF!)</f>
        <v>#REF!</v>
      </c>
    </row>
    <row r="93" spans="2:14">
      <c r="B93" t="e">
        <f>IF(PrepList!#REF!="","",PrepList!#REF!)</f>
        <v>#REF!</v>
      </c>
      <c r="C93" t="e">
        <f>_xlfn.XLOOKUP(D93,PrepList!F:F,PrepList!E:E)</f>
        <v>#REF!</v>
      </c>
      <c r="D93" t="e">
        <f>IF(PrepList!#REF!="","",PrepList!#REF!)</f>
        <v>#REF!</v>
      </c>
      <c r="E93" s="639" t="e">
        <f>IF(PrepList!#REF!="","",PrepList!#REF!)</f>
        <v>#REF!</v>
      </c>
      <c r="F93" t="e">
        <f>IF(PrepList!#REF!="","",PrepList!#REF!)</f>
        <v>#REF!</v>
      </c>
      <c r="G93" t="e">
        <f>IF(PrepList!#REF!="","",PrepList!#REF!)</f>
        <v>#REF!</v>
      </c>
      <c r="H93" t="e">
        <f>IF(PrepList!#REF!="","",PrepList!#REF!)</f>
        <v>#REF!</v>
      </c>
      <c r="I93" t="e">
        <f>IF(PrepList!#REF!="","",PrepList!#REF!)</f>
        <v>#REF!</v>
      </c>
      <c r="J93" t="e">
        <f>IF(PrepList!#REF!="","",PrepList!#REF!)</f>
        <v>#REF!</v>
      </c>
      <c r="L93" t="e">
        <f>IF(PrepList!#REF!="","",PrepList!#REF!)</f>
        <v>#REF!</v>
      </c>
      <c r="N93" t="e">
        <f>IF(PrepList!#REF!="","",PrepList!#REF!)</f>
        <v>#REF!</v>
      </c>
    </row>
    <row r="94" spans="2:14">
      <c r="B94" t="e">
        <f>IF(PrepList!#REF!="","",PrepList!#REF!)</f>
        <v>#REF!</v>
      </c>
      <c r="C94" t="e">
        <f>_xlfn.XLOOKUP(D94,PrepList!F:F,PrepList!E:E)</f>
        <v>#REF!</v>
      </c>
      <c r="D94" t="e">
        <f>IF(PrepList!#REF!="","",PrepList!#REF!)</f>
        <v>#REF!</v>
      </c>
      <c r="E94" s="639" t="e">
        <f>IF(PrepList!#REF!="","",PrepList!#REF!)</f>
        <v>#REF!</v>
      </c>
      <c r="F94" t="e">
        <f>IF(PrepList!#REF!="","",PrepList!#REF!)</f>
        <v>#REF!</v>
      </c>
      <c r="G94" t="e">
        <f>IF(PrepList!#REF!="","",PrepList!#REF!)</f>
        <v>#REF!</v>
      </c>
      <c r="H94" t="e">
        <f>IF(PrepList!#REF!="","",PrepList!#REF!)</f>
        <v>#REF!</v>
      </c>
      <c r="I94" t="e">
        <f>IF(PrepList!#REF!="","",PrepList!#REF!)</f>
        <v>#REF!</v>
      </c>
      <c r="J94" t="e">
        <f>IF(PrepList!#REF!="","",PrepList!#REF!)</f>
        <v>#REF!</v>
      </c>
      <c r="L94" t="e">
        <f>IF(PrepList!#REF!="","",PrepList!#REF!)</f>
        <v>#REF!</v>
      </c>
      <c r="N94" t="e">
        <f>IF(PrepList!#REF!="","",PrepList!#REF!)</f>
        <v>#REF!</v>
      </c>
    </row>
    <row r="95" spans="2:14">
      <c r="B95" t="e">
        <f>IF(PrepList!#REF!="","",PrepList!#REF!)</f>
        <v>#REF!</v>
      </c>
      <c r="C95" t="e">
        <f>_xlfn.XLOOKUP(D95,PrepList!F:F,PrepList!E:E)</f>
        <v>#REF!</v>
      </c>
      <c r="D95" t="e">
        <f>IF(PrepList!#REF!="","",PrepList!#REF!)</f>
        <v>#REF!</v>
      </c>
      <c r="E95" s="639" t="e">
        <f>IF(PrepList!#REF!="","",PrepList!#REF!)</f>
        <v>#REF!</v>
      </c>
      <c r="F95" t="e">
        <f>IF(PrepList!#REF!="","",PrepList!#REF!)</f>
        <v>#REF!</v>
      </c>
      <c r="G95" t="e">
        <f>IF(PrepList!#REF!="","",PrepList!#REF!)</f>
        <v>#REF!</v>
      </c>
      <c r="H95" t="e">
        <f>IF(PrepList!#REF!="","",PrepList!#REF!)</f>
        <v>#REF!</v>
      </c>
      <c r="I95" t="e">
        <f>IF(PrepList!#REF!="","",PrepList!#REF!)</f>
        <v>#REF!</v>
      </c>
      <c r="J95" t="e">
        <f>IF(PrepList!#REF!="","",PrepList!#REF!)</f>
        <v>#REF!</v>
      </c>
      <c r="L95" t="e">
        <f>IF(PrepList!#REF!="","",PrepList!#REF!)</f>
        <v>#REF!</v>
      </c>
      <c r="N95" t="e">
        <f>IF(PrepList!#REF!="","",PrepList!#REF!)</f>
        <v>#REF!</v>
      </c>
    </row>
    <row r="96" spans="2:14">
      <c r="B96" t="e">
        <f>IF(PrepList!#REF!="","",PrepList!#REF!)</f>
        <v>#REF!</v>
      </c>
      <c r="C96" t="e">
        <f>_xlfn.XLOOKUP(D96,PrepList!F:F,PrepList!E:E)</f>
        <v>#REF!</v>
      </c>
      <c r="D96" t="e">
        <f>IF(PrepList!#REF!="","",PrepList!#REF!)</f>
        <v>#REF!</v>
      </c>
      <c r="E96" s="639" t="e">
        <f>IF(PrepList!#REF!="","",PrepList!#REF!)</f>
        <v>#REF!</v>
      </c>
      <c r="F96" t="e">
        <f>IF(PrepList!#REF!="","",PrepList!#REF!)</f>
        <v>#REF!</v>
      </c>
      <c r="G96" t="e">
        <f>IF(PrepList!#REF!="","",PrepList!#REF!)</f>
        <v>#REF!</v>
      </c>
      <c r="H96" t="e">
        <f>IF(PrepList!#REF!="","",PrepList!#REF!)</f>
        <v>#REF!</v>
      </c>
      <c r="I96" t="e">
        <f>IF(PrepList!#REF!="","",PrepList!#REF!)</f>
        <v>#REF!</v>
      </c>
      <c r="J96" t="e">
        <f>IF(PrepList!#REF!="","",PrepList!#REF!)</f>
        <v>#REF!</v>
      </c>
      <c r="L96" t="e">
        <f>IF(PrepList!#REF!="","",PrepList!#REF!)</f>
        <v>#REF!</v>
      </c>
      <c r="N96" t="e">
        <f>IF(PrepList!#REF!="","",PrepList!#REF!)</f>
        <v>#REF!</v>
      </c>
    </row>
    <row r="97" spans="2:14">
      <c r="B97" t="e">
        <f>IF(PrepList!#REF!="","",PrepList!#REF!)</f>
        <v>#REF!</v>
      </c>
      <c r="C97" t="e">
        <f>_xlfn.XLOOKUP(D97,PrepList!F:F,PrepList!E:E)</f>
        <v>#REF!</v>
      </c>
      <c r="D97" t="e">
        <f>IF(PrepList!#REF!="","",PrepList!#REF!)</f>
        <v>#REF!</v>
      </c>
      <c r="E97" s="639" t="e">
        <f>IF(PrepList!#REF!="","",PrepList!#REF!)</f>
        <v>#REF!</v>
      </c>
      <c r="F97" t="e">
        <f>IF(PrepList!#REF!="","",PrepList!#REF!)</f>
        <v>#REF!</v>
      </c>
      <c r="G97" t="e">
        <f>IF(PrepList!#REF!="","",PrepList!#REF!)</f>
        <v>#REF!</v>
      </c>
      <c r="H97" t="e">
        <f>IF(PrepList!#REF!="","",PrepList!#REF!)</f>
        <v>#REF!</v>
      </c>
      <c r="I97" t="e">
        <f>IF(PrepList!#REF!="","",PrepList!#REF!)</f>
        <v>#REF!</v>
      </c>
      <c r="J97" t="e">
        <f>IF(PrepList!#REF!="","",PrepList!#REF!)</f>
        <v>#REF!</v>
      </c>
      <c r="L97" t="e">
        <f>IF(PrepList!#REF!="","",PrepList!#REF!)</f>
        <v>#REF!</v>
      </c>
      <c r="N97" t="e">
        <f>IF(PrepList!#REF!="","",PrepList!#REF!)</f>
        <v>#REF!</v>
      </c>
    </row>
    <row r="98" spans="2:14">
      <c r="B98" t="e">
        <f>IF(PrepList!#REF!="","",PrepList!#REF!)</f>
        <v>#REF!</v>
      </c>
      <c r="C98" t="e">
        <f>_xlfn.XLOOKUP(D98,PrepList!F:F,PrepList!E:E)</f>
        <v>#REF!</v>
      </c>
      <c r="D98" t="e">
        <f>IF(PrepList!#REF!="","",PrepList!#REF!)</f>
        <v>#REF!</v>
      </c>
      <c r="E98" s="639" t="e">
        <f>IF(PrepList!#REF!="","",PrepList!#REF!)</f>
        <v>#REF!</v>
      </c>
      <c r="F98" t="e">
        <f>IF(PrepList!#REF!="","",PrepList!#REF!)</f>
        <v>#REF!</v>
      </c>
      <c r="G98" t="e">
        <f>IF(PrepList!#REF!="","",PrepList!#REF!)</f>
        <v>#REF!</v>
      </c>
      <c r="H98" t="e">
        <f>IF(PrepList!#REF!="","",PrepList!#REF!)</f>
        <v>#REF!</v>
      </c>
      <c r="I98" t="e">
        <f>IF(PrepList!#REF!="","",PrepList!#REF!)</f>
        <v>#REF!</v>
      </c>
      <c r="J98" t="e">
        <f>IF(PrepList!#REF!="","",PrepList!#REF!)</f>
        <v>#REF!</v>
      </c>
      <c r="L98" t="e">
        <f>IF(PrepList!#REF!="","",PrepList!#REF!)</f>
        <v>#REF!</v>
      </c>
      <c r="N98" t="e">
        <f>IF(PrepList!#REF!="","",PrepList!#REF!)</f>
        <v>#REF!</v>
      </c>
    </row>
    <row r="99" spans="2:14">
      <c r="B99" t="e">
        <f>IF(PrepList!#REF!="","",PrepList!#REF!)</f>
        <v>#REF!</v>
      </c>
      <c r="C99" t="e">
        <f>_xlfn.XLOOKUP(D99,PrepList!F:F,PrepList!E:E)</f>
        <v>#REF!</v>
      </c>
      <c r="D99" t="e">
        <f>IF(PrepList!#REF!="","",PrepList!#REF!)</f>
        <v>#REF!</v>
      </c>
      <c r="E99" s="639" t="e">
        <f>IF(PrepList!#REF!="","",PrepList!#REF!)</f>
        <v>#REF!</v>
      </c>
      <c r="F99" t="e">
        <f>IF(PrepList!#REF!="","",PrepList!#REF!)</f>
        <v>#REF!</v>
      </c>
      <c r="G99" t="e">
        <f>IF(PrepList!#REF!="","",PrepList!#REF!)</f>
        <v>#REF!</v>
      </c>
      <c r="H99" t="e">
        <f>IF(PrepList!#REF!="","",PrepList!#REF!)</f>
        <v>#REF!</v>
      </c>
      <c r="I99" t="e">
        <f>IF(PrepList!#REF!="","",PrepList!#REF!)</f>
        <v>#REF!</v>
      </c>
      <c r="J99" t="e">
        <f>IF(PrepList!#REF!="","",PrepList!#REF!)</f>
        <v>#REF!</v>
      </c>
      <c r="L99" t="e">
        <f>IF(PrepList!#REF!="","",PrepList!#REF!)</f>
        <v>#REF!</v>
      </c>
      <c r="N99" t="e">
        <f>IF(PrepList!#REF!="","",PrepList!#REF!)</f>
        <v>#REF!</v>
      </c>
    </row>
    <row r="100" spans="2:14">
      <c r="B100" t="e">
        <f>IF(PrepList!#REF!="","",PrepList!#REF!)</f>
        <v>#REF!</v>
      </c>
      <c r="C100" t="e">
        <f>_xlfn.XLOOKUP(D100,PrepList!F:F,PrepList!E:E)</f>
        <v>#REF!</v>
      </c>
      <c r="D100" t="e">
        <f>IF(PrepList!#REF!="","",PrepList!#REF!)</f>
        <v>#REF!</v>
      </c>
      <c r="E100" s="639" t="e">
        <f>IF(PrepList!#REF!="","",PrepList!#REF!)</f>
        <v>#REF!</v>
      </c>
      <c r="F100" t="e">
        <f>IF(PrepList!#REF!="","",PrepList!#REF!)</f>
        <v>#REF!</v>
      </c>
      <c r="G100" t="e">
        <f>IF(PrepList!#REF!="","",PrepList!#REF!)</f>
        <v>#REF!</v>
      </c>
      <c r="H100" t="e">
        <f>IF(PrepList!#REF!="","",PrepList!#REF!)</f>
        <v>#REF!</v>
      </c>
      <c r="I100" t="e">
        <f>IF(PrepList!#REF!="","",PrepList!#REF!)</f>
        <v>#REF!</v>
      </c>
      <c r="J100" t="e">
        <f>IF(PrepList!#REF!="","",PrepList!#REF!)</f>
        <v>#REF!</v>
      </c>
      <c r="L100" t="e">
        <f>IF(PrepList!#REF!="","",PrepList!#REF!)</f>
        <v>#REF!</v>
      </c>
      <c r="N100" t="e">
        <f>IF(PrepList!#REF!="","",PrepList!#REF!)</f>
        <v>#REF!</v>
      </c>
    </row>
    <row r="101" spans="2:14">
      <c r="B101" t="e">
        <f>IF(PrepList!#REF!="","",PrepList!#REF!)</f>
        <v>#REF!</v>
      </c>
      <c r="C101" t="e">
        <f>_xlfn.XLOOKUP(D101,PrepList!F:F,PrepList!E:E)</f>
        <v>#REF!</v>
      </c>
      <c r="D101" t="e">
        <f>IF(PrepList!#REF!="","",PrepList!#REF!)</f>
        <v>#REF!</v>
      </c>
      <c r="E101" s="639" t="e">
        <f>IF(PrepList!#REF!="","",PrepList!#REF!)</f>
        <v>#REF!</v>
      </c>
      <c r="F101" t="e">
        <f>IF(PrepList!#REF!="","",PrepList!#REF!)</f>
        <v>#REF!</v>
      </c>
      <c r="G101" t="e">
        <f>IF(PrepList!#REF!="","",PrepList!#REF!)</f>
        <v>#REF!</v>
      </c>
      <c r="H101" t="e">
        <f>IF(PrepList!#REF!="","",PrepList!#REF!)</f>
        <v>#REF!</v>
      </c>
      <c r="I101" t="e">
        <f>IF(PrepList!#REF!="","",PrepList!#REF!)</f>
        <v>#REF!</v>
      </c>
      <c r="J101" t="e">
        <f>IF(PrepList!#REF!="","",PrepList!#REF!)</f>
        <v>#REF!</v>
      </c>
      <c r="L101" t="e">
        <f>IF(PrepList!#REF!="","",PrepList!#REF!)</f>
        <v>#REF!</v>
      </c>
      <c r="N101" t="e">
        <f>IF(PrepList!#REF!="","",PrepList!#REF!)</f>
        <v>#REF!</v>
      </c>
    </row>
    <row r="102" spans="2:14">
      <c r="B102" t="e">
        <f>IF(PrepList!#REF!="","",PrepList!#REF!)</f>
        <v>#REF!</v>
      </c>
      <c r="C102" t="e">
        <f>_xlfn.XLOOKUP(D102,PrepList!F:F,PrepList!E:E)</f>
        <v>#REF!</v>
      </c>
      <c r="D102" t="e">
        <f>IF(PrepList!#REF!="","",PrepList!#REF!)</f>
        <v>#REF!</v>
      </c>
      <c r="E102" s="639" t="e">
        <f>IF(PrepList!#REF!="","",PrepList!#REF!)</f>
        <v>#REF!</v>
      </c>
      <c r="F102" t="e">
        <f>IF(PrepList!#REF!="","",PrepList!#REF!)</f>
        <v>#REF!</v>
      </c>
      <c r="G102" t="e">
        <f>IF(PrepList!#REF!="","",PrepList!#REF!)</f>
        <v>#REF!</v>
      </c>
      <c r="H102" t="e">
        <f>IF(PrepList!#REF!="","",PrepList!#REF!)</f>
        <v>#REF!</v>
      </c>
      <c r="I102" t="e">
        <f>IF(PrepList!#REF!="","",PrepList!#REF!)</f>
        <v>#REF!</v>
      </c>
      <c r="J102" t="e">
        <f>IF(PrepList!#REF!="","",PrepList!#REF!)</f>
        <v>#REF!</v>
      </c>
      <c r="L102" t="e">
        <f>IF(PrepList!#REF!="","",PrepList!#REF!)</f>
        <v>#REF!</v>
      </c>
      <c r="N102" t="e">
        <f>IF(PrepList!#REF!="","",PrepList!#REF!)</f>
        <v>#REF!</v>
      </c>
    </row>
    <row r="103" spans="2:14">
      <c r="B103" t="e">
        <f>IF(PrepList!#REF!="","",PrepList!#REF!)</f>
        <v>#REF!</v>
      </c>
      <c r="C103" t="e">
        <f>_xlfn.XLOOKUP(D103,PrepList!F:F,PrepList!E:E)</f>
        <v>#REF!</v>
      </c>
      <c r="D103" t="e">
        <f>IF(PrepList!#REF!="","",PrepList!#REF!)</f>
        <v>#REF!</v>
      </c>
      <c r="E103" s="639" t="e">
        <f>IF(PrepList!#REF!="","",PrepList!#REF!)</f>
        <v>#REF!</v>
      </c>
      <c r="F103" t="e">
        <f>IF(PrepList!#REF!="","",PrepList!#REF!)</f>
        <v>#REF!</v>
      </c>
      <c r="G103" t="e">
        <f>IF(PrepList!#REF!="","",PrepList!#REF!)</f>
        <v>#REF!</v>
      </c>
      <c r="H103" t="e">
        <f>IF(PrepList!#REF!="","",PrepList!#REF!)</f>
        <v>#REF!</v>
      </c>
      <c r="I103" t="e">
        <f>IF(PrepList!#REF!="","",PrepList!#REF!)</f>
        <v>#REF!</v>
      </c>
      <c r="J103" t="e">
        <f>IF(PrepList!#REF!="","",PrepList!#REF!)</f>
        <v>#REF!</v>
      </c>
      <c r="L103" t="e">
        <f>IF(PrepList!#REF!="","",PrepList!#REF!)</f>
        <v>#REF!</v>
      </c>
      <c r="N103" t="e">
        <f>IF(PrepList!#REF!="","",PrepList!#REF!)</f>
        <v>#REF!</v>
      </c>
    </row>
    <row r="104" spans="2:14">
      <c r="B104" t="e">
        <f>IF(PrepList!#REF!="","",PrepList!#REF!)</f>
        <v>#REF!</v>
      </c>
      <c r="C104" t="e">
        <f>_xlfn.XLOOKUP(D104,PrepList!F:F,PrepList!E:E)</f>
        <v>#REF!</v>
      </c>
      <c r="D104" t="e">
        <f>IF(PrepList!#REF!="","",PrepList!#REF!)</f>
        <v>#REF!</v>
      </c>
      <c r="E104" s="639" t="e">
        <f>IF(PrepList!#REF!="","",PrepList!#REF!)</f>
        <v>#REF!</v>
      </c>
      <c r="F104" t="e">
        <f>IF(PrepList!#REF!="","",PrepList!#REF!)</f>
        <v>#REF!</v>
      </c>
      <c r="G104" t="e">
        <f>IF(PrepList!#REF!="","",PrepList!#REF!)</f>
        <v>#REF!</v>
      </c>
      <c r="H104" t="e">
        <f>IF(PrepList!#REF!="","",PrepList!#REF!)</f>
        <v>#REF!</v>
      </c>
      <c r="I104" t="e">
        <f>IF(PrepList!#REF!="","",PrepList!#REF!)</f>
        <v>#REF!</v>
      </c>
      <c r="J104" t="e">
        <f>IF(PrepList!#REF!="","",PrepList!#REF!)</f>
        <v>#REF!</v>
      </c>
      <c r="L104" t="e">
        <f>IF(PrepList!#REF!="","",PrepList!#REF!)</f>
        <v>#REF!</v>
      </c>
      <c r="N104" t="e">
        <f>IF(PrepList!#REF!="","",PrepList!#REF!)</f>
        <v>#REF!</v>
      </c>
    </row>
    <row r="105" spans="2:14">
      <c r="B105" t="e">
        <f>IF(PrepList!#REF!="","",PrepList!#REF!)</f>
        <v>#REF!</v>
      </c>
      <c r="C105" t="e">
        <f>_xlfn.XLOOKUP(D105,PrepList!F:F,PrepList!E:E)</f>
        <v>#REF!</v>
      </c>
      <c r="D105" t="e">
        <f>IF(PrepList!#REF!="","",PrepList!#REF!)</f>
        <v>#REF!</v>
      </c>
      <c r="E105" s="639" t="e">
        <f>IF(PrepList!#REF!="","",PrepList!#REF!)</f>
        <v>#REF!</v>
      </c>
      <c r="F105" t="e">
        <f>IF(PrepList!#REF!="","",PrepList!#REF!)</f>
        <v>#REF!</v>
      </c>
      <c r="G105" t="e">
        <f>IF(PrepList!#REF!="","",PrepList!#REF!)</f>
        <v>#REF!</v>
      </c>
      <c r="H105" t="e">
        <f>IF(PrepList!#REF!="","",PrepList!#REF!)</f>
        <v>#REF!</v>
      </c>
      <c r="I105" t="e">
        <f>IF(PrepList!#REF!="","",PrepList!#REF!)</f>
        <v>#REF!</v>
      </c>
      <c r="J105" t="e">
        <f>IF(PrepList!#REF!="","",PrepList!#REF!)</f>
        <v>#REF!</v>
      </c>
      <c r="L105" t="e">
        <f>IF(PrepList!#REF!="","",PrepList!#REF!)</f>
        <v>#REF!</v>
      </c>
      <c r="N105" t="e">
        <f>IF(PrepList!#REF!="","",PrepList!#REF!)</f>
        <v>#REF!</v>
      </c>
    </row>
    <row r="106" spans="2:14">
      <c r="B106" t="e">
        <f>IF(PrepList!#REF!="","",PrepList!#REF!)</f>
        <v>#REF!</v>
      </c>
      <c r="C106" t="e">
        <f>_xlfn.XLOOKUP(D106,PrepList!F:F,PrepList!E:E)</f>
        <v>#REF!</v>
      </c>
      <c r="D106" t="e">
        <f>IF(PrepList!#REF!="","",PrepList!#REF!)</f>
        <v>#REF!</v>
      </c>
      <c r="E106" s="639" t="e">
        <f>IF(PrepList!#REF!="","",PrepList!#REF!)</f>
        <v>#REF!</v>
      </c>
      <c r="F106" t="e">
        <f>IF(PrepList!#REF!="","",PrepList!#REF!)</f>
        <v>#REF!</v>
      </c>
      <c r="G106" t="e">
        <f>IF(PrepList!#REF!="","",PrepList!#REF!)</f>
        <v>#REF!</v>
      </c>
      <c r="H106" t="e">
        <f>IF(PrepList!#REF!="","",PrepList!#REF!)</f>
        <v>#REF!</v>
      </c>
      <c r="I106" t="e">
        <f>IF(PrepList!#REF!="","",PrepList!#REF!)</f>
        <v>#REF!</v>
      </c>
      <c r="J106" t="e">
        <f>IF(PrepList!#REF!="","",PrepList!#REF!)</f>
        <v>#REF!</v>
      </c>
      <c r="L106" t="e">
        <f>IF(PrepList!#REF!="","",PrepList!#REF!)</f>
        <v>#REF!</v>
      </c>
      <c r="N106" t="e">
        <f>IF(PrepList!#REF!="","",PrepList!#REF!)</f>
        <v>#REF!</v>
      </c>
    </row>
    <row r="107" spans="2:14">
      <c r="B107" t="e">
        <f>IF(PrepList!#REF!="","",PrepList!#REF!)</f>
        <v>#REF!</v>
      </c>
      <c r="C107" t="e">
        <f>_xlfn.XLOOKUP(D107,PrepList!F:F,PrepList!E:E)</f>
        <v>#REF!</v>
      </c>
      <c r="D107" t="e">
        <f>IF(PrepList!#REF!="","",PrepList!#REF!)</f>
        <v>#REF!</v>
      </c>
      <c r="E107" s="639" t="e">
        <f>IF(PrepList!#REF!="","",PrepList!#REF!)</f>
        <v>#REF!</v>
      </c>
      <c r="F107" t="e">
        <f>IF(PrepList!#REF!="","",PrepList!#REF!)</f>
        <v>#REF!</v>
      </c>
      <c r="G107" t="e">
        <f>IF(PrepList!#REF!="","",PrepList!#REF!)</f>
        <v>#REF!</v>
      </c>
      <c r="H107" t="e">
        <f>IF(PrepList!#REF!="","",PrepList!#REF!)</f>
        <v>#REF!</v>
      </c>
      <c r="I107" t="e">
        <f>IF(PrepList!#REF!="","",PrepList!#REF!)</f>
        <v>#REF!</v>
      </c>
      <c r="J107" t="e">
        <f>IF(PrepList!#REF!="","",PrepList!#REF!)</f>
        <v>#REF!</v>
      </c>
      <c r="L107" t="e">
        <f>IF(PrepList!#REF!="","",PrepList!#REF!)</f>
        <v>#REF!</v>
      </c>
      <c r="N107" t="e">
        <f>IF(PrepList!#REF!="","",PrepList!#REF!)</f>
        <v>#REF!</v>
      </c>
    </row>
    <row r="108" spans="2:14">
      <c r="B108" t="e">
        <f>IF(PrepList!#REF!="","",PrepList!#REF!)</f>
        <v>#REF!</v>
      </c>
      <c r="C108" t="e">
        <f>_xlfn.XLOOKUP(D108,PrepList!F:F,PrepList!E:E)</f>
        <v>#REF!</v>
      </c>
      <c r="D108" t="e">
        <f>IF(PrepList!#REF!="","",PrepList!#REF!)</f>
        <v>#REF!</v>
      </c>
      <c r="E108" s="639" t="e">
        <f>IF(PrepList!#REF!="","",PrepList!#REF!)</f>
        <v>#REF!</v>
      </c>
      <c r="F108" t="e">
        <f>IF(PrepList!#REF!="","",PrepList!#REF!)</f>
        <v>#REF!</v>
      </c>
      <c r="G108" t="e">
        <f>IF(PrepList!#REF!="","",PrepList!#REF!)</f>
        <v>#REF!</v>
      </c>
      <c r="H108" t="e">
        <f>IF(PrepList!#REF!="","",PrepList!#REF!)</f>
        <v>#REF!</v>
      </c>
      <c r="I108" t="e">
        <f>IF(PrepList!#REF!="","",PrepList!#REF!)</f>
        <v>#REF!</v>
      </c>
      <c r="J108" t="e">
        <f>IF(PrepList!#REF!="","",PrepList!#REF!)</f>
        <v>#REF!</v>
      </c>
      <c r="L108" t="e">
        <f>IF(PrepList!#REF!="","",PrepList!#REF!)</f>
        <v>#REF!</v>
      </c>
      <c r="N108" t="e">
        <f>IF(PrepList!#REF!="","",PrepList!#REF!)</f>
        <v>#REF!</v>
      </c>
    </row>
    <row r="109" spans="2:14">
      <c r="B109" t="e">
        <f>IF(PrepList!#REF!="","",PrepList!#REF!)</f>
        <v>#REF!</v>
      </c>
      <c r="C109" t="e">
        <f>_xlfn.XLOOKUP(D109,PrepList!F:F,PrepList!E:E)</f>
        <v>#REF!</v>
      </c>
      <c r="D109" t="e">
        <f>IF(PrepList!#REF!="","",PrepList!#REF!)</f>
        <v>#REF!</v>
      </c>
      <c r="E109" s="639" t="e">
        <f>IF(PrepList!#REF!="","",PrepList!#REF!)</f>
        <v>#REF!</v>
      </c>
      <c r="F109" t="e">
        <f>IF(PrepList!#REF!="","",PrepList!#REF!)</f>
        <v>#REF!</v>
      </c>
      <c r="G109" t="e">
        <f>IF(PrepList!#REF!="","",PrepList!#REF!)</f>
        <v>#REF!</v>
      </c>
      <c r="H109" t="e">
        <f>IF(PrepList!#REF!="","",PrepList!#REF!)</f>
        <v>#REF!</v>
      </c>
      <c r="I109" t="e">
        <f>IF(PrepList!#REF!="","",PrepList!#REF!)</f>
        <v>#REF!</v>
      </c>
      <c r="J109" t="e">
        <f>IF(PrepList!#REF!="","",PrepList!#REF!)</f>
        <v>#REF!</v>
      </c>
      <c r="L109" t="e">
        <f>IF(PrepList!#REF!="","",PrepList!#REF!)</f>
        <v>#REF!</v>
      </c>
      <c r="N109" t="e">
        <f>IF(PrepList!#REF!="","",PrepList!#REF!)</f>
        <v>#REF!</v>
      </c>
    </row>
    <row r="110" spans="2:14">
      <c r="B110" t="e">
        <f>IF(PrepList!#REF!="","",PrepList!#REF!)</f>
        <v>#REF!</v>
      </c>
      <c r="C110" t="e">
        <f>_xlfn.XLOOKUP(D110,PrepList!F:F,PrepList!E:E)</f>
        <v>#REF!</v>
      </c>
      <c r="D110" t="e">
        <f>IF(PrepList!#REF!="","",PrepList!#REF!)</f>
        <v>#REF!</v>
      </c>
      <c r="E110" s="639" t="e">
        <f>IF(PrepList!#REF!="","",PrepList!#REF!)</f>
        <v>#REF!</v>
      </c>
      <c r="F110" t="e">
        <f>IF(PrepList!#REF!="","",PrepList!#REF!)</f>
        <v>#REF!</v>
      </c>
      <c r="G110" t="e">
        <f>IF(PrepList!#REF!="","",PrepList!#REF!)</f>
        <v>#REF!</v>
      </c>
      <c r="H110" t="e">
        <f>IF(PrepList!#REF!="","",PrepList!#REF!)</f>
        <v>#REF!</v>
      </c>
      <c r="I110" t="e">
        <f>IF(PrepList!#REF!="","",PrepList!#REF!)</f>
        <v>#REF!</v>
      </c>
      <c r="J110" t="e">
        <f>IF(PrepList!#REF!="","",PrepList!#REF!)</f>
        <v>#REF!</v>
      </c>
      <c r="L110" t="e">
        <f>IF(PrepList!#REF!="","",PrepList!#REF!)</f>
        <v>#REF!</v>
      </c>
      <c r="N110" t="e">
        <f>IF(PrepList!#REF!="","",PrepList!#REF!)</f>
        <v>#REF!</v>
      </c>
    </row>
    <row r="111" spans="2:14">
      <c r="B111" t="e">
        <f>IF(PrepList!#REF!="","",PrepList!#REF!)</f>
        <v>#REF!</v>
      </c>
      <c r="C111" t="e">
        <f>_xlfn.XLOOKUP(D111,PrepList!F:F,PrepList!E:E)</f>
        <v>#REF!</v>
      </c>
      <c r="D111" t="e">
        <f>IF(PrepList!#REF!="","",PrepList!#REF!)</f>
        <v>#REF!</v>
      </c>
      <c r="E111" s="639" t="e">
        <f>IF(PrepList!#REF!="","",PrepList!#REF!)</f>
        <v>#REF!</v>
      </c>
      <c r="F111" t="e">
        <f>IF(PrepList!#REF!="","",PrepList!#REF!)</f>
        <v>#REF!</v>
      </c>
      <c r="G111" t="e">
        <f>IF(PrepList!#REF!="","",PrepList!#REF!)</f>
        <v>#REF!</v>
      </c>
      <c r="H111" t="e">
        <f>IF(PrepList!#REF!="","",PrepList!#REF!)</f>
        <v>#REF!</v>
      </c>
      <c r="I111" t="e">
        <f>IF(PrepList!#REF!="","",PrepList!#REF!)</f>
        <v>#REF!</v>
      </c>
      <c r="J111" t="e">
        <f>IF(PrepList!#REF!="","",PrepList!#REF!)</f>
        <v>#REF!</v>
      </c>
      <c r="L111" t="e">
        <f>IF(PrepList!#REF!="","",PrepList!#REF!)</f>
        <v>#REF!</v>
      </c>
      <c r="N111" t="e">
        <f>IF(PrepList!#REF!="","",PrepList!#REF!)</f>
        <v>#REF!</v>
      </c>
    </row>
    <row r="112" spans="2:14">
      <c r="B112" t="e">
        <f>IF(PrepList!#REF!="","",PrepList!#REF!)</f>
        <v>#REF!</v>
      </c>
      <c r="C112" t="e">
        <f>_xlfn.XLOOKUP(D112,PrepList!F:F,PrepList!E:E)</f>
        <v>#REF!</v>
      </c>
      <c r="D112" t="e">
        <f>IF(PrepList!#REF!="","",PrepList!#REF!)</f>
        <v>#REF!</v>
      </c>
      <c r="E112" s="639" t="e">
        <f>IF(PrepList!#REF!="","",PrepList!#REF!)</f>
        <v>#REF!</v>
      </c>
      <c r="F112" t="e">
        <f>IF(PrepList!#REF!="","",PrepList!#REF!)</f>
        <v>#REF!</v>
      </c>
      <c r="G112" t="e">
        <f>IF(PrepList!#REF!="","",PrepList!#REF!)</f>
        <v>#REF!</v>
      </c>
      <c r="H112" t="e">
        <f>IF(PrepList!#REF!="","",PrepList!#REF!)</f>
        <v>#REF!</v>
      </c>
      <c r="I112" t="e">
        <f>IF(PrepList!#REF!="","",PrepList!#REF!)</f>
        <v>#REF!</v>
      </c>
      <c r="J112" t="e">
        <f>IF(PrepList!#REF!="","",PrepList!#REF!)</f>
        <v>#REF!</v>
      </c>
      <c r="L112" t="e">
        <f>IF(PrepList!#REF!="","",PrepList!#REF!)</f>
        <v>#REF!</v>
      </c>
      <c r="N112" t="e">
        <f>IF(PrepList!#REF!="","",PrepList!#REF!)</f>
        <v>#REF!</v>
      </c>
    </row>
    <row r="113" spans="2:14">
      <c r="B113" t="e">
        <f>IF(PrepList!#REF!="","",PrepList!#REF!)</f>
        <v>#REF!</v>
      </c>
      <c r="C113" t="e">
        <f>_xlfn.XLOOKUP(D113,PrepList!F:F,PrepList!E:E)</f>
        <v>#REF!</v>
      </c>
      <c r="D113" t="e">
        <f>IF(PrepList!#REF!="","",PrepList!#REF!)</f>
        <v>#REF!</v>
      </c>
      <c r="E113" s="639" t="e">
        <f>IF(PrepList!#REF!="","",PrepList!#REF!)</f>
        <v>#REF!</v>
      </c>
      <c r="F113" t="e">
        <f>IF(PrepList!#REF!="","",PrepList!#REF!)</f>
        <v>#REF!</v>
      </c>
      <c r="G113" t="e">
        <f>IF(PrepList!#REF!="","",PrepList!#REF!)</f>
        <v>#REF!</v>
      </c>
      <c r="H113" t="e">
        <f>IF(PrepList!#REF!="","",PrepList!#REF!)</f>
        <v>#REF!</v>
      </c>
      <c r="I113" t="e">
        <f>IF(PrepList!#REF!="","",PrepList!#REF!)</f>
        <v>#REF!</v>
      </c>
      <c r="J113" t="e">
        <f>IF(PrepList!#REF!="","",PrepList!#REF!)</f>
        <v>#REF!</v>
      </c>
      <c r="L113" t="e">
        <f>IF(PrepList!#REF!="","",PrepList!#REF!)</f>
        <v>#REF!</v>
      </c>
      <c r="N113" t="e">
        <f>IF(PrepList!#REF!="","",PrepList!#REF!)</f>
        <v>#REF!</v>
      </c>
    </row>
    <row r="114" spans="2:14">
      <c r="B114" t="e">
        <f>IF(PrepList!#REF!="","",PrepList!#REF!)</f>
        <v>#REF!</v>
      </c>
      <c r="C114" t="e">
        <f>_xlfn.XLOOKUP(D114,PrepList!F:F,PrepList!E:E)</f>
        <v>#REF!</v>
      </c>
      <c r="D114" t="e">
        <f>IF(PrepList!#REF!="","",PrepList!#REF!)</f>
        <v>#REF!</v>
      </c>
      <c r="E114" s="639" t="e">
        <f>IF(PrepList!#REF!="","",PrepList!#REF!)</f>
        <v>#REF!</v>
      </c>
      <c r="F114" t="e">
        <f>IF(PrepList!#REF!="","",PrepList!#REF!)</f>
        <v>#REF!</v>
      </c>
      <c r="G114" t="e">
        <f>IF(PrepList!#REF!="","",PrepList!#REF!)</f>
        <v>#REF!</v>
      </c>
      <c r="H114" t="e">
        <f>IF(PrepList!#REF!="","",PrepList!#REF!)</f>
        <v>#REF!</v>
      </c>
      <c r="I114" t="e">
        <f>IF(PrepList!#REF!="","",PrepList!#REF!)</f>
        <v>#REF!</v>
      </c>
      <c r="J114" t="e">
        <f>IF(PrepList!#REF!="","",PrepList!#REF!)</f>
        <v>#REF!</v>
      </c>
      <c r="L114" t="e">
        <f>IF(PrepList!#REF!="","",PrepList!#REF!)</f>
        <v>#REF!</v>
      </c>
      <c r="N114" t="e">
        <f>IF(PrepList!#REF!="","",PrepList!#REF!)</f>
        <v>#REF!</v>
      </c>
    </row>
    <row r="115" spans="2:14">
      <c r="B115" t="e">
        <f>IF(PrepList!#REF!="","",PrepList!#REF!)</f>
        <v>#REF!</v>
      </c>
      <c r="C115" t="e">
        <f>_xlfn.XLOOKUP(D115,PrepList!F:F,PrepList!E:E)</f>
        <v>#REF!</v>
      </c>
      <c r="D115" t="e">
        <f>IF(PrepList!#REF!="","",PrepList!#REF!)</f>
        <v>#REF!</v>
      </c>
      <c r="E115" s="639" t="e">
        <f>IF(PrepList!#REF!="","",PrepList!#REF!)</f>
        <v>#REF!</v>
      </c>
      <c r="F115" t="e">
        <f>IF(PrepList!#REF!="","",PrepList!#REF!)</f>
        <v>#REF!</v>
      </c>
      <c r="G115" t="e">
        <f>IF(PrepList!#REF!="","",PrepList!#REF!)</f>
        <v>#REF!</v>
      </c>
      <c r="H115" t="e">
        <f>IF(PrepList!#REF!="","",PrepList!#REF!)</f>
        <v>#REF!</v>
      </c>
      <c r="I115" t="e">
        <f>IF(PrepList!#REF!="","",PrepList!#REF!)</f>
        <v>#REF!</v>
      </c>
      <c r="J115" t="e">
        <f>IF(PrepList!#REF!="","",PrepList!#REF!)</f>
        <v>#REF!</v>
      </c>
      <c r="L115" t="e">
        <f>IF(PrepList!#REF!="","",PrepList!#REF!)</f>
        <v>#REF!</v>
      </c>
      <c r="N115" t="e">
        <f>IF(PrepList!#REF!="","",PrepList!#REF!)</f>
        <v>#REF!</v>
      </c>
    </row>
    <row r="116" spans="2:14">
      <c r="B116" t="e">
        <f>IF(PrepList!#REF!="","",PrepList!#REF!)</f>
        <v>#REF!</v>
      </c>
      <c r="C116" t="e">
        <f>_xlfn.XLOOKUP(D116,PrepList!F:F,PrepList!E:E)</f>
        <v>#REF!</v>
      </c>
      <c r="D116" t="e">
        <f>IF(PrepList!#REF!="","",PrepList!#REF!)</f>
        <v>#REF!</v>
      </c>
      <c r="E116" s="639" t="e">
        <f>IF(PrepList!#REF!="","",PrepList!#REF!)</f>
        <v>#REF!</v>
      </c>
      <c r="F116" t="e">
        <f>IF(PrepList!#REF!="","",PrepList!#REF!)</f>
        <v>#REF!</v>
      </c>
      <c r="G116" t="e">
        <f>IF(PrepList!#REF!="","",PrepList!#REF!)</f>
        <v>#REF!</v>
      </c>
      <c r="H116" t="e">
        <f>IF(PrepList!#REF!="","",PrepList!#REF!)</f>
        <v>#REF!</v>
      </c>
      <c r="I116" t="e">
        <f>IF(PrepList!#REF!="","",PrepList!#REF!)</f>
        <v>#REF!</v>
      </c>
      <c r="J116" t="e">
        <f>IF(PrepList!#REF!="","",PrepList!#REF!)</f>
        <v>#REF!</v>
      </c>
      <c r="L116" t="e">
        <f>IF(PrepList!#REF!="","",PrepList!#REF!)</f>
        <v>#REF!</v>
      </c>
      <c r="N116" t="e">
        <f>IF(PrepList!#REF!="","",PrepList!#REF!)</f>
        <v>#REF!</v>
      </c>
    </row>
    <row r="117" spans="2:14">
      <c r="B117" t="e">
        <f>IF(PrepList!#REF!="","",PrepList!#REF!)</f>
        <v>#REF!</v>
      </c>
      <c r="C117" t="e">
        <f>_xlfn.XLOOKUP(D117,PrepList!F:F,PrepList!E:E)</f>
        <v>#REF!</v>
      </c>
      <c r="D117" t="e">
        <f>IF(PrepList!#REF!="","",PrepList!#REF!)</f>
        <v>#REF!</v>
      </c>
      <c r="E117" s="639" t="e">
        <f>IF(PrepList!#REF!="","",PrepList!#REF!)</f>
        <v>#REF!</v>
      </c>
      <c r="F117" t="e">
        <f>IF(PrepList!#REF!="","",PrepList!#REF!)</f>
        <v>#REF!</v>
      </c>
      <c r="G117" t="e">
        <f>IF(PrepList!#REF!="","",PrepList!#REF!)</f>
        <v>#REF!</v>
      </c>
      <c r="H117" t="e">
        <f>IF(PrepList!#REF!="","",PrepList!#REF!)</f>
        <v>#REF!</v>
      </c>
      <c r="I117" t="e">
        <f>IF(PrepList!#REF!="","",PrepList!#REF!)</f>
        <v>#REF!</v>
      </c>
      <c r="J117" t="e">
        <f>IF(PrepList!#REF!="","",PrepList!#REF!)</f>
        <v>#REF!</v>
      </c>
      <c r="L117" t="e">
        <f>IF(PrepList!#REF!="","",PrepList!#REF!)</f>
        <v>#REF!</v>
      </c>
      <c r="N117" t="e">
        <f>IF(PrepList!#REF!="","",PrepList!#REF!)</f>
        <v>#REF!</v>
      </c>
    </row>
    <row r="118" spans="2:14">
      <c r="B118" t="e">
        <f>IF(PrepList!#REF!="","",PrepList!#REF!)</f>
        <v>#REF!</v>
      </c>
      <c r="C118" t="e">
        <f>_xlfn.XLOOKUP(D118,PrepList!F:F,PrepList!E:E)</f>
        <v>#REF!</v>
      </c>
      <c r="D118" t="e">
        <f>IF(PrepList!#REF!="","",PrepList!#REF!)</f>
        <v>#REF!</v>
      </c>
      <c r="E118" s="639" t="e">
        <f>IF(PrepList!#REF!="","",PrepList!#REF!)</f>
        <v>#REF!</v>
      </c>
      <c r="F118" t="e">
        <f>IF(PrepList!#REF!="","",PrepList!#REF!)</f>
        <v>#REF!</v>
      </c>
      <c r="G118" t="e">
        <f>IF(PrepList!#REF!="","",PrepList!#REF!)</f>
        <v>#REF!</v>
      </c>
      <c r="H118" t="e">
        <f>IF(PrepList!#REF!="","",PrepList!#REF!)</f>
        <v>#REF!</v>
      </c>
      <c r="I118" t="e">
        <f>IF(PrepList!#REF!="","",PrepList!#REF!)</f>
        <v>#REF!</v>
      </c>
      <c r="J118" t="e">
        <f>IF(PrepList!#REF!="","",PrepList!#REF!)</f>
        <v>#REF!</v>
      </c>
      <c r="L118" t="e">
        <f>IF(PrepList!#REF!="","",PrepList!#REF!)</f>
        <v>#REF!</v>
      </c>
      <c r="N118" t="e">
        <f>IF(PrepList!#REF!="","",PrepList!#REF!)</f>
        <v>#REF!</v>
      </c>
    </row>
    <row r="119" spans="2:14">
      <c r="B119" t="e">
        <f>IF(PrepList!#REF!="","",PrepList!#REF!)</f>
        <v>#REF!</v>
      </c>
      <c r="C119" t="e">
        <f>_xlfn.XLOOKUP(D119,PrepList!F:F,PrepList!E:E)</f>
        <v>#REF!</v>
      </c>
      <c r="D119" t="e">
        <f>IF(PrepList!#REF!="","",PrepList!#REF!)</f>
        <v>#REF!</v>
      </c>
      <c r="E119" s="639" t="e">
        <f>IF(PrepList!#REF!="","",PrepList!#REF!)</f>
        <v>#REF!</v>
      </c>
      <c r="F119" t="e">
        <f>IF(PrepList!#REF!="","",PrepList!#REF!)</f>
        <v>#REF!</v>
      </c>
      <c r="G119" t="e">
        <f>IF(PrepList!#REF!="","",PrepList!#REF!)</f>
        <v>#REF!</v>
      </c>
      <c r="H119" t="e">
        <f>IF(PrepList!#REF!="","",PrepList!#REF!)</f>
        <v>#REF!</v>
      </c>
      <c r="I119" t="e">
        <f>IF(PrepList!#REF!="","",PrepList!#REF!)</f>
        <v>#REF!</v>
      </c>
      <c r="J119" t="e">
        <f>IF(PrepList!#REF!="","",PrepList!#REF!)</f>
        <v>#REF!</v>
      </c>
      <c r="L119" t="e">
        <f>IF(PrepList!#REF!="","",PrepList!#REF!)</f>
        <v>#REF!</v>
      </c>
      <c r="N119" t="e">
        <f>IF(PrepList!#REF!="","",PrepList!#REF!)</f>
        <v>#REF!</v>
      </c>
    </row>
    <row r="120" spans="2:14">
      <c r="B120" t="e">
        <f>IF(PrepList!#REF!="","",PrepList!#REF!)</f>
        <v>#REF!</v>
      </c>
      <c r="C120" t="e">
        <f>_xlfn.XLOOKUP(D120,PrepList!F:F,PrepList!E:E)</f>
        <v>#REF!</v>
      </c>
      <c r="D120" t="e">
        <f>IF(PrepList!#REF!="","",PrepList!#REF!)</f>
        <v>#REF!</v>
      </c>
      <c r="E120" s="639" t="e">
        <f>IF(PrepList!#REF!="","",PrepList!#REF!)</f>
        <v>#REF!</v>
      </c>
      <c r="F120" t="e">
        <f>IF(PrepList!#REF!="","",PrepList!#REF!)</f>
        <v>#REF!</v>
      </c>
      <c r="G120" t="e">
        <f>IF(PrepList!#REF!="","",PrepList!#REF!)</f>
        <v>#REF!</v>
      </c>
      <c r="H120" t="e">
        <f>IF(PrepList!#REF!="","",PrepList!#REF!)</f>
        <v>#REF!</v>
      </c>
      <c r="I120" t="e">
        <f>IF(PrepList!#REF!="","",PrepList!#REF!)</f>
        <v>#REF!</v>
      </c>
      <c r="J120" t="e">
        <f>IF(PrepList!#REF!="","",PrepList!#REF!)</f>
        <v>#REF!</v>
      </c>
      <c r="L120" t="e">
        <f>IF(PrepList!#REF!="","",PrepList!#REF!)</f>
        <v>#REF!</v>
      </c>
      <c r="N120" t="e">
        <f>IF(PrepList!#REF!="","",PrepList!#REF!)</f>
        <v>#REF!</v>
      </c>
    </row>
    <row r="121" spans="2:14">
      <c r="B121" t="e">
        <f>IF(PrepList!#REF!="","",PrepList!#REF!)</f>
        <v>#REF!</v>
      </c>
      <c r="C121" t="e">
        <f>_xlfn.XLOOKUP(D121,PrepList!F:F,PrepList!E:E)</f>
        <v>#REF!</v>
      </c>
      <c r="D121" t="e">
        <f>IF(PrepList!#REF!="","",PrepList!#REF!)</f>
        <v>#REF!</v>
      </c>
      <c r="E121" s="639" t="e">
        <f>IF(PrepList!#REF!="","",PrepList!#REF!)</f>
        <v>#REF!</v>
      </c>
      <c r="F121" t="e">
        <f>IF(PrepList!#REF!="","",PrepList!#REF!)</f>
        <v>#REF!</v>
      </c>
      <c r="G121" t="e">
        <f>IF(PrepList!#REF!="","",PrepList!#REF!)</f>
        <v>#REF!</v>
      </c>
      <c r="H121" t="e">
        <f>IF(PrepList!#REF!="","",PrepList!#REF!)</f>
        <v>#REF!</v>
      </c>
      <c r="I121" t="e">
        <f>IF(PrepList!#REF!="","",PrepList!#REF!)</f>
        <v>#REF!</v>
      </c>
      <c r="J121" t="e">
        <f>IF(PrepList!#REF!="","",PrepList!#REF!)</f>
        <v>#REF!</v>
      </c>
      <c r="L121" t="e">
        <f>IF(PrepList!#REF!="","",PrepList!#REF!)</f>
        <v>#REF!</v>
      </c>
      <c r="N121" t="e">
        <f>IF(PrepList!#REF!="","",PrepList!#REF!)</f>
        <v>#REF!</v>
      </c>
    </row>
    <row r="122" spans="2:14">
      <c r="B122" t="e">
        <f>IF(PrepList!#REF!="","",PrepList!#REF!)</f>
        <v>#REF!</v>
      </c>
      <c r="C122" t="e">
        <f>_xlfn.XLOOKUP(D122,PrepList!F:F,PrepList!E:E)</f>
        <v>#REF!</v>
      </c>
      <c r="D122" t="e">
        <f>IF(PrepList!#REF!="","",PrepList!#REF!)</f>
        <v>#REF!</v>
      </c>
      <c r="E122" s="639" t="e">
        <f>IF(PrepList!#REF!="","",PrepList!#REF!)</f>
        <v>#REF!</v>
      </c>
      <c r="F122" t="e">
        <f>IF(PrepList!#REF!="","",PrepList!#REF!)</f>
        <v>#REF!</v>
      </c>
      <c r="G122" t="e">
        <f>IF(PrepList!#REF!="","",PrepList!#REF!)</f>
        <v>#REF!</v>
      </c>
      <c r="H122" t="e">
        <f>IF(PrepList!#REF!="","",PrepList!#REF!)</f>
        <v>#REF!</v>
      </c>
      <c r="I122" t="e">
        <f>IF(PrepList!#REF!="","",PrepList!#REF!)</f>
        <v>#REF!</v>
      </c>
      <c r="J122" t="e">
        <f>IF(PrepList!#REF!="","",PrepList!#REF!)</f>
        <v>#REF!</v>
      </c>
      <c r="L122" t="e">
        <f>IF(PrepList!#REF!="","",PrepList!#REF!)</f>
        <v>#REF!</v>
      </c>
      <c r="N122" t="e">
        <f>IF(PrepList!#REF!="","",PrepList!#REF!)</f>
        <v>#REF!</v>
      </c>
    </row>
    <row r="123" spans="2:14">
      <c r="B123" t="e">
        <f>IF(PrepList!#REF!="","",PrepList!#REF!)</f>
        <v>#REF!</v>
      </c>
      <c r="C123" t="e">
        <f>_xlfn.XLOOKUP(D123,PrepList!F:F,PrepList!E:E)</f>
        <v>#REF!</v>
      </c>
      <c r="D123" t="e">
        <f>IF(PrepList!#REF!="","",PrepList!#REF!)</f>
        <v>#REF!</v>
      </c>
      <c r="E123" s="639" t="e">
        <f>IF(PrepList!#REF!="","",PrepList!#REF!)</f>
        <v>#REF!</v>
      </c>
      <c r="F123" t="e">
        <f>IF(PrepList!#REF!="","",PrepList!#REF!)</f>
        <v>#REF!</v>
      </c>
      <c r="G123" t="e">
        <f>IF(PrepList!#REF!="","",PrepList!#REF!)</f>
        <v>#REF!</v>
      </c>
      <c r="H123" t="e">
        <f>IF(PrepList!#REF!="","",PrepList!#REF!)</f>
        <v>#REF!</v>
      </c>
      <c r="I123" t="e">
        <f>IF(PrepList!#REF!="","",PrepList!#REF!)</f>
        <v>#REF!</v>
      </c>
      <c r="J123" t="e">
        <f>IF(PrepList!#REF!="","",PrepList!#REF!)</f>
        <v>#REF!</v>
      </c>
      <c r="L123" t="e">
        <f>IF(PrepList!#REF!="","",PrepList!#REF!)</f>
        <v>#REF!</v>
      </c>
      <c r="N123" t="e">
        <f>IF(PrepList!#REF!="","",PrepList!#REF!)</f>
        <v>#REF!</v>
      </c>
    </row>
    <row r="124" spans="2:14">
      <c r="B124" t="e">
        <f>IF(PrepList!#REF!="","",PrepList!#REF!)</f>
        <v>#REF!</v>
      </c>
      <c r="C124" t="e">
        <f>_xlfn.XLOOKUP(D124,PrepList!F:F,PrepList!E:E)</f>
        <v>#REF!</v>
      </c>
      <c r="D124" t="e">
        <f>IF(PrepList!#REF!="","",PrepList!#REF!)</f>
        <v>#REF!</v>
      </c>
      <c r="E124" s="639" t="e">
        <f>IF(PrepList!#REF!="","",PrepList!#REF!)</f>
        <v>#REF!</v>
      </c>
      <c r="F124" t="e">
        <f>IF(PrepList!#REF!="","",PrepList!#REF!)</f>
        <v>#REF!</v>
      </c>
      <c r="G124" t="e">
        <f>IF(PrepList!#REF!="","",PrepList!#REF!)</f>
        <v>#REF!</v>
      </c>
      <c r="H124" t="e">
        <f>IF(PrepList!#REF!="","",PrepList!#REF!)</f>
        <v>#REF!</v>
      </c>
      <c r="I124" t="e">
        <f>IF(PrepList!#REF!="","",PrepList!#REF!)</f>
        <v>#REF!</v>
      </c>
      <c r="J124" t="e">
        <f>IF(PrepList!#REF!="","",PrepList!#REF!)</f>
        <v>#REF!</v>
      </c>
      <c r="L124" t="e">
        <f>IF(PrepList!#REF!="","",PrepList!#REF!)</f>
        <v>#REF!</v>
      </c>
      <c r="N124" t="e">
        <f>IF(PrepList!#REF!="","",PrepList!#REF!)</f>
        <v>#REF!</v>
      </c>
    </row>
    <row r="125" spans="2:14">
      <c r="B125" t="e">
        <f>IF(PrepList!#REF!="","",PrepList!#REF!)</f>
        <v>#REF!</v>
      </c>
      <c r="C125" t="e">
        <f>_xlfn.XLOOKUP(D125,PrepList!F:F,PrepList!E:E)</f>
        <v>#REF!</v>
      </c>
      <c r="D125" t="e">
        <f>IF(PrepList!#REF!="","",PrepList!#REF!)</f>
        <v>#REF!</v>
      </c>
      <c r="E125" s="639" t="e">
        <f>IF(PrepList!#REF!="","",PrepList!#REF!)</f>
        <v>#REF!</v>
      </c>
      <c r="F125" t="e">
        <f>IF(PrepList!#REF!="","",PrepList!#REF!)</f>
        <v>#REF!</v>
      </c>
      <c r="G125" t="e">
        <f>IF(PrepList!#REF!="","",PrepList!#REF!)</f>
        <v>#REF!</v>
      </c>
      <c r="H125" t="e">
        <f>IF(PrepList!#REF!="","",PrepList!#REF!)</f>
        <v>#REF!</v>
      </c>
      <c r="I125" t="e">
        <f>IF(PrepList!#REF!="","",PrepList!#REF!)</f>
        <v>#REF!</v>
      </c>
      <c r="J125" t="e">
        <f>IF(PrepList!#REF!="","",PrepList!#REF!)</f>
        <v>#REF!</v>
      </c>
      <c r="L125" t="e">
        <f>IF(PrepList!#REF!="","",PrepList!#REF!)</f>
        <v>#REF!</v>
      </c>
      <c r="N125" t="e">
        <f>IF(PrepList!#REF!="","",PrepList!#REF!)</f>
        <v>#REF!</v>
      </c>
    </row>
    <row r="126" spans="2:14">
      <c r="B126" t="e">
        <f>IF(PrepList!#REF!="","",PrepList!#REF!)</f>
        <v>#REF!</v>
      </c>
      <c r="C126" t="e">
        <f>_xlfn.XLOOKUP(D126,PrepList!F:F,PrepList!E:E)</f>
        <v>#REF!</v>
      </c>
      <c r="D126" t="e">
        <f>IF(PrepList!#REF!="","",PrepList!#REF!)</f>
        <v>#REF!</v>
      </c>
      <c r="E126" s="639" t="e">
        <f>IF(PrepList!#REF!="","",PrepList!#REF!)</f>
        <v>#REF!</v>
      </c>
      <c r="F126" t="e">
        <f>IF(PrepList!#REF!="","",PrepList!#REF!)</f>
        <v>#REF!</v>
      </c>
      <c r="G126" t="e">
        <f>IF(PrepList!#REF!="","",PrepList!#REF!)</f>
        <v>#REF!</v>
      </c>
      <c r="H126" t="e">
        <f>IF(PrepList!#REF!="","",PrepList!#REF!)</f>
        <v>#REF!</v>
      </c>
      <c r="I126" t="e">
        <f>IF(PrepList!#REF!="","",PrepList!#REF!)</f>
        <v>#REF!</v>
      </c>
      <c r="J126" t="e">
        <f>IF(PrepList!#REF!="","",PrepList!#REF!)</f>
        <v>#REF!</v>
      </c>
      <c r="L126" t="e">
        <f>IF(PrepList!#REF!="","",PrepList!#REF!)</f>
        <v>#REF!</v>
      </c>
      <c r="N126" t="e">
        <f>IF(PrepList!#REF!="","",PrepList!#REF!)</f>
        <v>#REF!</v>
      </c>
    </row>
    <row r="127" spans="2:14">
      <c r="B127" t="e">
        <f>IF(PrepList!#REF!="","",PrepList!#REF!)</f>
        <v>#REF!</v>
      </c>
      <c r="C127" t="e">
        <f>_xlfn.XLOOKUP(D127,PrepList!F:F,PrepList!E:E)</f>
        <v>#REF!</v>
      </c>
      <c r="D127" t="e">
        <f>IF(PrepList!#REF!="","",PrepList!#REF!)</f>
        <v>#REF!</v>
      </c>
      <c r="E127" s="639" t="e">
        <f>IF(PrepList!#REF!="","",PrepList!#REF!)</f>
        <v>#REF!</v>
      </c>
      <c r="F127" t="e">
        <f>IF(PrepList!#REF!="","",PrepList!#REF!)</f>
        <v>#REF!</v>
      </c>
      <c r="G127" t="e">
        <f>IF(PrepList!#REF!="","",PrepList!#REF!)</f>
        <v>#REF!</v>
      </c>
      <c r="H127" t="e">
        <f>IF(PrepList!#REF!="","",PrepList!#REF!)</f>
        <v>#REF!</v>
      </c>
      <c r="I127" t="e">
        <f>IF(PrepList!#REF!="","",PrepList!#REF!)</f>
        <v>#REF!</v>
      </c>
      <c r="J127" t="e">
        <f>IF(PrepList!#REF!="","",PrepList!#REF!)</f>
        <v>#REF!</v>
      </c>
      <c r="L127" t="e">
        <f>IF(PrepList!#REF!="","",PrepList!#REF!)</f>
        <v>#REF!</v>
      </c>
      <c r="N127" t="e">
        <f>IF(PrepList!#REF!="","",PrepList!#REF!)</f>
        <v>#REF!</v>
      </c>
    </row>
    <row r="128" spans="2:14">
      <c r="B128" t="e">
        <f>IF(PrepList!#REF!="","",PrepList!#REF!)</f>
        <v>#REF!</v>
      </c>
      <c r="C128" t="e">
        <f>_xlfn.XLOOKUP(D128,PrepList!F:F,PrepList!E:E)</f>
        <v>#REF!</v>
      </c>
      <c r="D128" t="e">
        <f>IF(PrepList!#REF!="","",PrepList!#REF!)</f>
        <v>#REF!</v>
      </c>
      <c r="E128" s="639" t="e">
        <f>IF(PrepList!#REF!="","",PrepList!#REF!)</f>
        <v>#REF!</v>
      </c>
      <c r="F128" t="e">
        <f>IF(PrepList!#REF!="","",PrepList!#REF!)</f>
        <v>#REF!</v>
      </c>
      <c r="G128" t="e">
        <f>IF(PrepList!#REF!="","",PrepList!#REF!)</f>
        <v>#REF!</v>
      </c>
      <c r="H128" t="e">
        <f>IF(PrepList!#REF!="","",PrepList!#REF!)</f>
        <v>#REF!</v>
      </c>
      <c r="I128" t="e">
        <f>IF(PrepList!#REF!="","",PrepList!#REF!)</f>
        <v>#REF!</v>
      </c>
      <c r="J128" t="e">
        <f>IF(PrepList!#REF!="","",PrepList!#REF!)</f>
        <v>#REF!</v>
      </c>
      <c r="L128" t="e">
        <f>IF(PrepList!#REF!="","",PrepList!#REF!)</f>
        <v>#REF!</v>
      </c>
      <c r="N128" t="e">
        <f>IF(PrepList!#REF!="","",PrepList!#REF!)</f>
        <v>#REF!</v>
      </c>
    </row>
    <row r="129" spans="2:14">
      <c r="B129" t="e">
        <f>IF(PrepList!#REF!="","",PrepList!#REF!)</f>
        <v>#REF!</v>
      </c>
      <c r="C129" t="e">
        <f>_xlfn.XLOOKUP(D129,PrepList!F:F,PrepList!E:E)</f>
        <v>#REF!</v>
      </c>
      <c r="D129" t="e">
        <f>IF(PrepList!#REF!="","",PrepList!#REF!)</f>
        <v>#REF!</v>
      </c>
      <c r="E129" s="639" t="e">
        <f>IF(PrepList!#REF!="","",PrepList!#REF!)</f>
        <v>#REF!</v>
      </c>
      <c r="F129" t="e">
        <f>IF(PrepList!#REF!="","",PrepList!#REF!)</f>
        <v>#REF!</v>
      </c>
      <c r="G129" t="e">
        <f>IF(PrepList!#REF!="","",PrepList!#REF!)</f>
        <v>#REF!</v>
      </c>
      <c r="H129" t="e">
        <f>IF(PrepList!#REF!="","",PrepList!#REF!)</f>
        <v>#REF!</v>
      </c>
      <c r="I129" t="e">
        <f>IF(PrepList!#REF!="","",PrepList!#REF!)</f>
        <v>#REF!</v>
      </c>
      <c r="J129" t="e">
        <f>IF(PrepList!#REF!="","",PrepList!#REF!)</f>
        <v>#REF!</v>
      </c>
      <c r="L129" t="e">
        <f>IF(PrepList!#REF!="","",PrepList!#REF!)</f>
        <v>#REF!</v>
      </c>
      <c r="N129" t="e">
        <f>IF(PrepList!#REF!="","",PrepList!#REF!)</f>
        <v>#REF!</v>
      </c>
    </row>
    <row r="130" spans="2:14">
      <c r="B130" t="e">
        <f>IF(PrepList!#REF!="","",PrepList!#REF!)</f>
        <v>#REF!</v>
      </c>
      <c r="C130" t="e">
        <f>_xlfn.XLOOKUP(D130,PrepList!F:F,PrepList!E:E)</f>
        <v>#REF!</v>
      </c>
      <c r="D130" t="e">
        <f>IF(PrepList!#REF!="","",PrepList!#REF!)</f>
        <v>#REF!</v>
      </c>
      <c r="E130" s="639" t="e">
        <f>IF(PrepList!#REF!="","",PrepList!#REF!)</f>
        <v>#REF!</v>
      </c>
      <c r="F130" t="e">
        <f>IF(PrepList!#REF!="","",PrepList!#REF!)</f>
        <v>#REF!</v>
      </c>
      <c r="G130" t="e">
        <f>IF(PrepList!#REF!="","",PrepList!#REF!)</f>
        <v>#REF!</v>
      </c>
      <c r="H130" t="e">
        <f>IF(PrepList!#REF!="","",PrepList!#REF!)</f>
        <v>#REF!</v>
      </c>
      <c r="I130" t="e">
        <f>IF(PrepList!#REF!="","",PrepList!#REF!)</f>
        <v>#REF!</v>
      </c>
      <c r="J130" t="e">
        <f>IF(PrepList!#REF!="","",PrepList!#REF!)</f>
        <v>#REF!</v>
      </c>
      <c r="L130" t="e">
        <f>IF(PrepList!#REF!="","",PrepList!#REF!)</f>
        <v>#REF!</v>
      </c>
      <c r="N130" t="e">
        <f>IF(PrepList!#REF!="","",PrepList!#REF!)</f>
        <v>#REF!</v>
      </c>
    </row>
    <row r="131" spans="2:14">
      <c r="B131" t="e">
        <f>IF(PrepList!#REF!="","",PrepList!#REF!)</f>
        <v>#REF!</v>
      </c>
      <c r="C131" t="e">
        <f>_xlfn.XLOOKUP(D131,PrepList!F:F,PrepList!E:E)</f>
        <v>#REF!</v>
      </c>
      <c r="D131" t="e">
        <f>IF(PrepList!#REF!="","",PrepList!#REF!)</f>
        <v>#REF!</v>
      </c>
      <c r="E131" s="639" t="e">
        <f>IF(PrepList!#REF!="","",PrepList!#REF!)</f>
        <v>#REF!</v>
      </c>
      <c r="F131" t="e">
        <f>IF(PrepList!#REF!="","",PrepList!#REF!)</f>
        <v>#REF!</v>
      </c>
      <c r="G131" t="e">
        <f>IF(PrepList!#REF!="","",PrepList!#REF!)</f>
        <v>#REF!</v>
      </c>
      <c r="H131" t="e">
        <f>IF(PrepList!#REF!="","",PrepList!#REF!)</f>
        <v>#REF!</v>
      </c>
      <c r="I131" t="e">
        <f>IF(PrepList!#REF!="","",PrepList!#REF!)</f>
        <v>#REF!</v>
      </c>
      <c r="J131" t="e">
        <f>IF(PrepList!#REF!="","",PrepList!#REF!)</f>
        <v>#REF!</v>
      </c>
      <c r="L131" t="e">
        <f>IF(PrepList!#REF!="","",PrepList!#REF!)</f>
        <v>#REF!</v>
      </c>
      <c r="N131" t="e">
        <f>IF(PrepList!#REF!="","",PrepList!#REF!)</f>
        <v>#REF!</v>
      </c>
    </row>
    <row r="132" spans="2:14">
      <c r="B132" t="e">
        <f>IF(PrepList!#REF!="","",PrepList!#REF!)</f>
        <v>#REF!</v>
      </c>
      <c r="C132" t="e">
        <f>_xlfn.XLOOKUP(D132,PrepList!F:F,PrepList!E:E)</f>
        <v>#REF!</v>
      </c>
      <c r="D132" t="e">
        <f>IF(PrepList!#REF!="","",PrepList!#REF!)</f>
        <v>#REF!</v>
      </c>
      <c r="E132" s="639" t="e">
        <f>IF(PrepList!#REF!="","",PrepList!#REF!)</f>
        <v>#REF!</v>
      </c>
      <c r="F132" t="e">
        <f>IF(PrepList!#REF!="","",PrepList!#REF!)</f>
        <v>#REF!</v>
      </c>
      <c r="G132" t="e">
        <f>IF(PrepList!#REF!="","",PrepList!#REF!)</f>
        <v>#REF!</v>
      </c>
      <c r="H132" t="e">
        <f>IF(PrepList!#REF!="","",PrepList!#REF!)</f>
        <v>#REF!</v>
      </c>
      <c r="I132" t="e">
        <f>IF(PrepList!#REF!="","",PrepList!#REF!)</f>
        <v>#REF!</v>
      </c>
      <c r="J132" t="e">
        <f>IF(PrepList!#REF!="","",PrepList!#REF!)</f>
        <v>#REF!</v>
      </c>
      <c r="L132" t="e">
        <f>IF(PrepList!#REF!="","",PrepList!#REF!)</f>
        <v>#REF!</v>
      </c>
      <c r="N132" t="e">
        <f>IF(PrepList!#REF!="","",PrepList!#REF!)</f>
        <v>#REF!</v>
      </c>
    </row>
    <row r="133" spans="2:14">
      <c r="B133" t="e">
        <f>IF(PrepList!#REF!="","",PrepList!#REF!)</f>
        <v>#REF!</v>
      </c>
      <c r="C133" t="e">
        <f>_xlfn.XLOOKUP(D133,PrepList!F:F,PrepList!E:E)</f>
        <v>#REF!</v>
      </c>
      <c r="D133" t="e">
        <f>IF(PrepList!#REF!="","",PrepList!#REF!)</f>
        <v>#REF!</v>
      </c>
      <c r="E133" s="639" t="e">
        <f>IF(PrepList!#REF!="","",PrepList!#REF!)</f>
        <v>#REF!</v>
      </c>
      <c r="F133" t="e">
        <f>IF(PrepList!#REF!="","",PrepList!#REF!)</f>
        <v>#REF!</v>
      </c>
      <c r="G133" t="e">
        <f>IF(PrepList!#REF!="","",PrepList!#REF!)</f>
        <v>#REF!</v>
      </c>
      <c r="H133" t="e">
        <f>IF(PrepList!#REF!="","",PrepList!#REF!)</f>
        <v>#REF!</v>
      </c>
      <c r="I133" t="e">
        <f>IF(PrepList!#REF!="","",PrepList!#REF!)</f>
        <v>#REF!</v>
      </c>
      <c r="J133" t="e">
        <f>IF(PrepList!#REF!="","",PrepList!#REF!)</f>
        <v>#REF!</v>
      </c>
      <c r="L133" t="e">
        <f>IF(PrepList!#REF!="","",PrepList!#REF!)</f>
        <v>#REF!</v>
      </c>
      <c r="N133" t="e">
        <f>IF(PrepList!#REF!="","",PrepList!#REF!)</f>
        <v>#REF!</v>
      </c>
    </row>
    <row r="134" spans="2:14">
      <c r="B134" t="e">
        <f>IF(PrepList!#REF!="","",PrepList!#REF!)</f>
        <v>#REF!</v>
      </c>
      <c r="C134" t="e">
        <f>_xlfn.XLOOKUP(D134,PrepList!F:F,PrepList!E:E)</f>
        <v>#REF!</v>
      </c>
      <c r="D134" t="e">
        <f>IF(PrepList!#REF!="","",PrepList!#REF!)</f>
        <v>#REF!</v>
      </c>
      <c r="E134" s="639" t="e">
        <f>IF(PrepList!#REF!="","",PrepList!#REF!)</f>
        <v>#REF!</v>
      </c>
      <c r="F134" t="e">
        <f>IF(PrepList!#REF!="","",PrepList!#REF!)</f>
        <v>#REF!</v>
      </c>
      <c r="G134" t="e">
        <f>IF(PrepList!#REF!="","",PrepList!#REF!)</f>
        <v>#REF!</v>
      </c>
      <c r="H134" t="e">
        <f>IF(PrepList!#REF!="","",PrepList!#REF!)</f>
        <v>#REF!</v>
      </c>
      <c r="I134" t="e">
        <f>IF(PrepList!#REF!="","",PrepList!#REF!)</f>
        <v>#REF!</v>
      </c>
      <c r="J134" t="e">
        <f>IF(PrepList!#REF!="","",PrepList!#REF!)</f>
        <v>#REF!</v>
      </c>
      <c r="L134" t="e">
        <f>IF(PrepList!#REF!="","",PrepList!#REF!)</f>
        <v>#REF!</v>
      </c>
      <c r="N134" t="e">
        <f>IF(PrepList!#REF!="","",PrepList!#REF!)</f>
        <v>#REF!</v>
      </c>
    </row>
    <row r="135" spans="2:14">
      <c r="B135" t="e">
        <f>IF(PrepList!#REF!="","",PrepList!#REF!)</f>
        <v>#REF!</v>
      </c>
      <c r="C135" t="e">
        <f>_xlfn.XLOOKUP(D135,PrepList!F:F,PrepList!E:E)</f>
        <v>#REF!</v>
      </c>
      <c r="D135" t="e">
        <f>IF(PrepList!#REF!="","",PrepList!#REF!)</f>
        <v>#REF!</v>
      </c>
      <c r="E135" s="639" t="e">
        <f>IF(PrepList!#REF!="","",PrepList!#REF!)</f>
        <v>#REF!</v>
      </c>
      <c r="F135" t="e">
        <f>IF(PrepList!#REF!="","",PrepList!#REF!)</f>
        <v>#REF!</v>
      </c>
      <c r="G135" t="e">
        <f>IF(PrepList!#REF!="","",PrepList!#REF!)</f>
        <v>#REF!</v>
      </c>
      <c r="H135" t="e">
        <f>IF(PrepList!#REF!="","",PrepList!#REF!)</f>
        <v>#REF!</v>
      </c>
      <c r="I135" t="e">
        <f>IF(PrepList!#REF!="","",PrepList!#REF!)</f>
        <v>#REF!</v>
      </c>
      <c r="J135" t="e">
        <f>IF(PrepList!#REF!="","",PrepList!#REF!)</f>
        <v>#REF!</v>
      </c>
      <c r="L135" t="e">
        <f>IF(PrepList!#REF!="","",PrepList!#REF!)</f>
        <v>#REF!</v>
      </c>
      <c r="N135" t="e">
        <f>IF(PrepList!#REF!="","",PrepList!#REF!)</f>
        <v>#REF!</v>
      </c>
    </row>
    <row r="136" spans="2:14">
      <c r="B136" t="e">
        <f>IF(PrepList!#REF!="","",PrepList!#REF!)</f>
        <v>#REF!</v>
      </c>
      <c r="C136" t="e">
        <f>_xlfn.XLOOKUP(D136,PrepList!F:F,PrepList!E:E)</f>
        <v>#REF!</v>
      </c>
      <c r="D136" t="e">
        <f>IF(PrepList!#REF!="","",PrepList!#REF!)</f>
        <v>#REF!</v>
      </c>
      <c r="E136" s="639" t="e">
        <f>IF(PrepList!#REF!="","",PrepList!#REF!)</f>
        <v>#REF!</v>
      </c>
      <c r="F136" t="e">
        <f>IF(PrepList!#REF!="","",PrepList!#REF!)</f>
        <v>#REF!</v>
      </c>
      <c r="G136" t="e">
        <f>IF(PrepList!#REF!="","",PrepList!#REF!)</f>
        <v>#REF!</v>
      </c>
      <c r="H136" t="e">
        <f>IF(PrepList!#REF!="","",PrepList!#REF!)</f>
        <v>#REF!</v>
      </c>
      <c r="I136" t="e">
        <f>IF(PrepList!#REF!="","",PrepList!#REF!)</f>
        <v>#REF!</v>
      </c>
      <c r="J136" t="e">
        <f>IF(PrepList!#REF!="","",PrepList!#REF!)</f>
        <v>#REF!</v>
      </c>
      <c r="L136" t="e">
        <f>IF(PrepList!#REF!="","",PrepList!#REF!)</f>
        <v>#REF!</v>
      </c>
      <c r="N136" t="e">
        <f>IF(PrepList!#REF!="","",PrepList!#REF!)</f>
        <v>#REF!</v>
      </c>
    </row>
    <row r="137" spans="2:14">
      <c r="B137" t="e">
        <f>IF(PrepList!#REF!="","",PrepList!#REF!)</f>
        <v>#REF!</v>
      </c>
      <c r="C137" t="e">
        <f>_xlfn.XLOOKUP(D137,PrepList!F:F,PrepList!E:E)</f>
        <v>#REF!</v>
      </c>
      <c r="D137" t="e">
        <f>IF(PrepList!#REF!="","",PrepList!#REF!)</f>
        <v>#REF!</v>
      </c>
      <c r="E137" s="639" t="e">
        <f>IF(PrepList!#REF!="","",PrepList!#REF!)</f>
        <v>#REF!</v>
      </c>
      <c r="F137" t="e">
        <f>IF(PrepList!#REF!="","",PrepList!#REF!)</f>
        <v>#REF!</v>
      </c>
      <c r="G137" t="e">
        <f>IF(PrepList!#REF!="","",PrepList!#REF!)</f>
        <v>#REF!</v>
      </c>
      <c r="H137" t="e">
        <f>IF(PrepList!#REF!="","",PrepList!#REF!)</f>
        <v>#REF!</v>
      </c>
      <c r="I137" t="e">
        <f>IF(PrepList!#REF!="","",PrepList!#REF!)</f>
        <v>#REF!</v>
      </c>
      <c r="J137" t="e">
        <f>IF(PrepList!#REF!="","",PrepList!#REF!)</f>
        <v>#REF!</v>
      </c>
      <c r="L137" t="e">
        <f>IF(PrepList!#REF!="","",PrepList!#REF!)</f>
        <v>#REF!</v>
      </c>
      <c r="N137" t="e">
        <f>IF(PrepList!#REF!="","",PrepList!#REF!)</f>
        <v>#REF!</v>
      </c>
    </row>
    <row r="138" spans="2:14">
      <c r="B138" t="e">
        <f>IF(PrepList!#REF!="","",PrepList!#REF!)</f>
        <v>#REF!</v>
      </c>
      <c r="C138" t="e">
        <f>_xlfn.XLOOKUP(D138,PrepList!F:F,PrepList!E:E)</f>
        <v>#REF!</v>
      </c>
      <c r="D138" t="e">
        <f>IF(PrepList!#REF!="","",PrepList!#REF!)</f>
        <v>#REF!</v>
      </c>
      <c r="E138" s="639" t="e">
        <f>IF(PrepList!#REF!="","",PrepList!#REF!)</f>
        <v>#REF!</v>
      </c>
      <c r="F138" t="e">
        <f>IF(PrepList!#REF!="","",PrepList!#REF!)</f>
        <v>#REF!</v>
      </c>
      <c r="G138" t="e">
        <f>IF(PrepList!#REF!="","",PrepList!#REF!)</f>
        <v>#REF!</v>
      </c>
      <c r="H138" t="e">
        <f>IF(PrepList!#REF!="","",PrepList!#REF!)</f>
        <v>#REF!</v>
      </c>
      <c r="I138" t="e">
        <f>IF(PrepList!#REF!="","",PrepList!#REF!)</f>
        <v>#REF!</v>
      </c>
      <c r="J138" t="e">
        <f>IF(PrepList!#REF!="","",PrepList!#REF!)</f>
        <v>#REF!</v>
      </c>
      <c r="L138" t="e">
        <f>IF(PrepList!#REF!="","",PrepList!#REF!)</f>
        <v>#REF!</v>
      </c>
      <c r="N138" t="e">
        <f>IF(PrepList!#REF!="","",PrepList!#REF!)</f>
        <v>#REF!</v>
      </c>
    </row>
    <row r="139" spans="2:14">
      <c r="B139" t="e">
        <f>IF(PrepList!#REF!="","",PrepList!#REF!)</f>
        <v>#REF!</v>
      </c>
      <c r="C139" t="e">
        <f>_xlfn.XLOOKUP(D139,PrepList!F:F,PrepList!E:E)</f>
        <v>#REF!</v>
      </c>
      <c r="D139" t="e">
        <f>IF(PrepList!#REF!="","",PrepList!#REF!)</f>
        <v>#REF!</v>
      </c>
      <c r="E139" s="639" t="e">
        <f>IF(PrepList!#REF!="","",PrepList!#REF!)</f>
        <v>#REF!</v>
      </c>
      <c r="F139" t="e">
        <f>IF(PrepList!#REF!="","",PrepList!#REF!)</f>
        <v>#REF!</v>
      </c>
      <c r="G139" t="e">
        <f>IF(PrepList!#REF!="","",PrepList!#REF!)</f>
        <v>#REF!</v>
      </c>
      <c r="H139" t="e">
        <f>IF(PrepList!#REF!="","",PrepList!#REF!)</f>
        <v>#REF!</v>
      </c>
      <c r="I139" t="e">
        <f>IF(PrepList!#REF!="","",PrepList!#REF!)</f>
        <v>#REF!</v>
      </c>
      <c r="J139" t="e">
        <f>IF(PrepList!#REF!="","",PrepList!#REF!)</f>
        <v>#REF!</v>
      </c>
      <c r="L139" t="e">
        <f>IF(PrepList!#REF!="","",PrepList!#REF!)</f>
        <v>#REF!</v>
      </c>
      <c r="N139" t="e">
        <f>IF(PrepList!#REF!="","",PrepList!#REF!)</f>
        <v>#REF!</v>
      </c>
    </row>
    <row r="140" spans="2:14">
      <c r="B140" t="e">
        <f>IF(PrepList!#REF!="","",PrepList!#REF!)</f>
        <v>#REF!</v>
      </c>
      <c r="C140" t="e">
        <f>_xlfn.XLOOKUP(D140,PrepList!F:F,PrepList!E:E)</f>
        <v>#REF!</v>
      </c>
      <c r="D140" t="e">
        <f>IF(PrepList!#REF!="","",PrepList!#REF!)</f>
        <v>#REF!</v>
      </c>
      <c r="E140" s="639" t="e">
        <f>IF(PrepList!#REF!="","",PrepList!#REF!)</f>
        <v>#REF!</v>
      </c>
      <c r="F140" t="e">
        <f>IF(PrepList!#REF!="","",PrepList!#REF!)</f>
        <v>#REF!</v>
      </c>
      <c r="G140" t="e">
        <f>IF(PrepList!#REF!="","",PrepList!#REF!)</f>
        <v>#REF!</v>
      </c>
      <c r="H140" t="e">
        <f>IF(PrepList!#REF!="","",PrepList!#REF!)</f>
        <v>#REF!</v>
      </c>
      <c r="I140" t="e">
        <f>IF(PrepList!#REF!="","",PrepList!#REF!)</f>
        <v>#REF!</v>
      </c>
      <c r="J140" t="e">
        <f>IF(PrepList!#REF!="","",PrepList!#REF!)</f>
        <v>#REF!</v>
      </c>
      <c r="L140" t="e">
        <f>IF(PrepList!#REF!="","",PrepList!#REF!)</f>
        <v>#REF!</v>
      </c>
      <c r="N140" t="e">
        <f>IF(PrepList!#REF!="","",PrepList!#REF!)</f>
        <v>#REF!</v>
      </c>
    </row>
    <row r="141" spans="2:14">
      <c r="B141" t="e">
        <f>IF(PrepList!#REF!="","",PrepList!#REF!)</f>
        <v>#REF!</v>
      </c>
      <c r="C141" t="e">
        <f>_xlfn.XLOOKUP(D141,PrepList!F:F,PrepList!E:E)</f>
        <v>#REF!</v>
      </c>
      <c r="D141" t="e">
        <f>IF(PrepList!#REF!="","",PrepList!#REF!)</f>
        <v>#REF!</v>
      </c>
      <c r="E141" s="639" t="e">
        <f>IF(PrepList!#REF!="","",PrepList!#REF!)</f>
        <v>#REF!</v>
      </c>
      <c r="F141" t="e">
        <f>IF(PrepList!#REF!="","",PrepList!#REF!)</f>
        <v>#REF!</v>
      </c>
      <c r="G141" t="e">
        <f>IF(PrepList!#REF!="","",PrepList!#REF!)</f>
        <v>#REF!</v>
      </c>
      <c r="H141" t="e">
        <f>IF(PrepList!#REF!="","",PrepList!#REF!)</f>
        <v>#REF!</v>
      </c>
      <c r="I141" t="e">
        <f>IF(PrepList!#REF!="","",PrepList!#REF!)</f>
        <v>#REF!</v>
      </c>
      <c r="J141" t="e">
        <f>IF(PrepList!#REF!="","",PrepList!#REF!)</f>
        <v>#REF!</v>
      </c>
      <c r="L141" t="e">
        <f>IF(PrepList!#REF!="","",PrepList!#REF!)</f>
        <v>#REF!</v>
      </c>
      <c r="N141" t="e">
        <f>IF(PrepList!#REF!="","",PrepList!#REF!)</f>
        <v>#REF!</v>
      </c>
    </row>
    <row r="142" spans="2:14">
      <c r="B142" t="e">
        <f>IF(PrepList!#REF!="","",PrepList!#REF!)</f>
        <v>#REF!</v>
      </c>
      <c r="C142" t="e">
        <f>_xlfn.XLOOKUP(D142,PrepList!F:F,PrepList!E:E)</f>
        <v>#REF!</v>
      </c>
      <c r="D142" t="e">
        <f>IF(PrepList!#REF!="","",PrepList!#REF!)</f>
        <v>#REF!</v>
      </c>
      <c r="E142" s="639" t="e">
        <f>IF(PrepList!#REF!="","",PrepList!#REF!)</f>
        <v>#REF!</v>
      </c>
      <c r="F142" t="e">
        <f>IF(PrepList!#REF!="","",PrepList!#REF!)</f>
        <v>#REF!</v>
      </c>
      <c r="G142" t="e">
        <f>IF(PrepList!#REF!="","",PrepList!#REF!)</f>
        <v>#REF!</v>
      </c>
      <c r="H142" t="e">
        <f>IF(PrepList!#REF!="","",PrepList!#REF!)</f>
        <v>#REF!</v>
      </c>
      <c r="I142" t="e">
        <f>IF(PrepList!#REF!="","",PrepList!#REF!)</f>
        <v>#REF!</v>
      </c>
      <c r="J142" t="e">
        <f>IF(PrepList!#REF!="","",PrepList!#REF!)</f>
        <v>#REF!</v>
      </c>
      <c r="L142" t="e">
        <f>IF(PrepList!#REF!="","",PrepList!#REF!)</f>
        <v>#REF!</v>
      </c>
      <c r="N142" t="e">
        <f>IF(PrepList!#REF!="","",PrepList!#REF!)</f>
        <v>#REF!</v>
      </c>
    </row>
    <row r="143" spans="2:14">
      <c r="B143" t="e">
        <f>IF(PrepList!#REF!="","",PrepList!#REF!)</f>
        <v>#REF!</v>
      </c>
      <c r="C143" t="e">
        <f>_xlfn.XLOOKUP(D143,PrepList!F:F,PrepList!E:E)</f>
        <v>#REF!</v>
      </c>
      <c r="D143" t="e">
        <f>IF(PrepList!#REF!="","",PrepList!#REF!)</f>
        <v>#REF!</v>
      </c>
      <c r="E143" s="639" t="e">
        <f>IF(PrepList!#REF!="","",PrepList!#REF!)</f>
        <v>#REF!</v>
      </c>
      <c r="F143" t="e">
        <f>IF(PrepList!#REF!="","",PrepList!#REF!)</f>
        <v>#REF!</v>
      </c>
      <c r="G143" t="e">
        <f>IF(PrepList!#REF!="","",PrepList!#REF!)</f>
        <v>#REF!</v>
      </c>
      <c r="H143" t="e">
        <f>IF(PrepList!#REF!="","",PrepList!#REF!)</f>
        <v>#REF!</v>
      </c>
      <c r="I143" t="e">
        <f>IF(PrepList!#REF!="","",PrepList!#REF!)</f>
        <v>#REF!</v>
      </c>
      <c r="J143" t="e">
        <f>IF(PrepList!#REF!="","",PrepList!#REF!)</f>
        <v>#REF!</v>
      </c>
      <c r="L143" t="e">
        <f>IF(PrepList!#REF!="","",PrepList!#REF!)</f>
        <v>#REF!</v>
      </c>
      <c r="N143" t="e">
        <f>IF(PrepList!#REF!="","",PrepList!#REF!)</f>
        <v>#REF!</v>
      </c>
    </row>
    <row r="144" spans="2:14">
      <c r="B144" t="e">
        <f>IF(PrepList!#REF!="","",PrepList!#REF!)</f>
        <v>#REF!</v>
      </c>
      <c r="C144" t="e">
        <f>_xlfn.XLOOKUP(D144,PrepList!F:F,PrepList!E:E)</f>
        <v>#REF!</v>
      </c>
      <c r="D144" t="e">
        <f>IF(PrepList!#REF!="","",PrepList!#REF!)</f>
        <v>#REF!</v>
      </c>
      <c r="E144" s="639" t="e">
        <f>IF(PrepList!#REF!="","",PrepList!#REF!)</f>
        <v>#REF!</v>
      </c>
      <c r="F144" t="e">
        <f>IF(PrepList!#REF!="","",PrepList!#REF!)</f>
        <v>#REF!</v>
      </c>
      <c r="G144" t="e">
        <f>IF(PrepList!#REF!="","",PrepList!#REF!)</f>
        <v>#REF!</v>
      </c>
      <c r="H144" t="e">
        <f>IF(PrepList!#REF!="","",PrepList!#REF!)</f>
        <v>#REF!</v>
      </c>
      <c r="I144" t="e">
        <f>IF(PrepList!#REF!="","",PrepList!#REF!)</f>
        <v>#REF!</v>
      </c>
      <c r="J144" t="e">
        <f>IF(PrepList!#REF!="","",PrepList!#REF!)</f>
        <v>#REF!</v>
      </c>
      <c r="L144" t="e">
        <f>IF(PrepList!#REF!="","",PrepList!#REF!)</f>
        <v>#REF!</v>
      </c>
      <c r="N144" t="e">
        <f>IF(PrepList!#REF!="","",PrepList!#REF!)</f>
        <v>#REF!</v>
      </c>
    </row>
    <row r="145" spans="2:14">
      <c r="B145" t="e">
        <f>IF(PrepList!#REF!="","",PrepList!#REF!)</f>
        <v>#REF!</v>
      </c>
      <c r="C145" t="e">
        <f>_xlfn.XLOOKUP(D145,PrepList!F:F,PrepList!E:E)</f>
        <v>#REF!</v>
      </c>
      <c r="D145" t="e">
        <f>IF(PrepList!#REF!="","",PrepList!#REF!)</f>
        <v>#REF!</v>
      </c>
      <c r="E145" s="639" t="e">
        <f>IF(PrepList!#REF!="","",PrepList!#REF!)</f>
        <v>#REF!</v>
      </c>
      <c r="F145" t="e">
        <f>IF(PrepList!#REF!="","",PrepList!#REF!)</f>
        <v>#REF!</v>
      </c>
      <c r="G145" t="e">
        <f>IF(PrepList!#REF!="","",PrepList!#REF!)</f>
        <v>#REF!</v>
      </c>
      <c r="H145" t="e">
        <f>IF(PrepList!#REF!="","",PrepList!#REF!)</f>
        <v>#REF!</v>
      </c>
      <c r="I145" t="e">
        <f>IF(PrepList!#REF!="","",PrepList!#REF!)</f>
        <v>#REF!</v>
      </c>
      <c r="J145" t="e">
        <f>IF(PrepList!#REF!="","",PrepList!#REF!)</f>
        <v>#REF!</v>
      </c>
      <c r="L145" t="e">
        <f>IF(PrepList!#REF!="","",PrepList!#REF!)</f>
        <v>#REF!</v>
      </c>
      <c r="N145" t="e">
        <f>IF(PrepList!#REF!="","",PrepList!#REF!)</f>
        <v>#REF!</v>
      </c>
    </row>
    <row r="146" spans="2:14">
      <c r="B146" t="e">
        <f>IF(PrepList!#REF!="","",PrepList!#REF!)</f>
        <v>#REF!</v>
      </c>
      <c r="C146" t="e">
        <f>_xlfn.XLOOKUP(D146,PrepList!F:F,PrepList!E:E)</f>
        <v>#REF!</v>
      </c>
      <c r="D146" t="e">
        <f>IF(PrepList!#REF!="","",PrepList!#REF!)</f>
        <v>#REF!</v>
      </c>
      <c r="E146" s="639" t="e">
        <f>IF(PrepList!#REF!="","",PrepList!#REF!)</f>
        <v>#REF!</v>
      </c>
      <c r="F146" t="e">
        <f>IF(PrepList!#REF!="","",PrepList!#REF!)</f>
        <v>#REF!</v>
      </c>
      <c r="G146" t="e">
        <f>IF(PrepList!#REF!="","",PrepList!#REF!)</f>
        <v>#REF!</v>
      </c>
      <c r="H146" t="e">
        <f>IF(PrepList!#REF!="","",PrepList!#REF!)</f>
        <v>#REF!</v>
      </c>
      <c r="I146" t="e">
        <f>IF(PrepList!#REF!="","",PrepList!#REF!)</f>
        <v>#REF!</v>
      </c>
      <c r="J146" t="e">
        <f>IF(PrepList!#REF!="","",PrepList!#REF!)</f>
        <v>#REF!</v>
      </c>
      <c r="L146" t="e">
        <f>IF(PrepList!#REF!="","",PrepList!#REF!)</f>
        <v>#REF!</v>
      </c>
      <c r="N146" t="e">
        <f>IF(PrepList!#REF!="","",PrepList!#REF!)</f>
        <v>#REF!</v>
      </c>
    </row>
    <row r="147" spans="2:14">
      <c r="B147" t="e">
        <f>IF(PrepList!#REF!="","",PrepList!#REF!)</f>
        <v>#REF!</v>
      </c>
      <c r="C147" t="e">
        <f>_xlfn.XLOOKUP(D147,PrepList!F:F,PrepList!E:E)</f>
        <v>#REF!</v>
      </c>
      <c r="D147" t="e">
        <f>IF(PrepList!#REF!="","",PrepList!#REF!)</f>
        <v>#REF!</v>
      </c>
      <c r="E147" s="639" t="e">
        <f>IF(PrepList!#REF!="","",PrepList!#REF!)</f>
        <v>#REF!</v>
      </c>
      <c r="F147" t="e">
        <f>IF(PrepList!#REF!="","",PrepList!#REF!)</f>
        <v>#REF!</v>
      </c>
      <c r="G147" t="e">
        <f>IF(PrepList!#REF!="","",PrepList!#REF!)</f>
        <v>#REF!</v>
      </c>
      <c r="H147" t="e">
        <f>IF(PrepList!#REF!="","",PrepList!#REF!)</f>
        <v>#REF!</v>
      </c>
      <c r="I147" t="e">
        <f>IF(PrepList!#REF!="","",PrepList!#REF!)</f>
        <v>#REF!</v>
      </c>
      <c r="J147" t="e">
        <f>IF(PrepList!#REF!="","",PrepList!#REF!)</f>
        <v>#REF!</v>
      </c>
      <c r="L147" t="e">
        <f>IF(PrepList!#REF!="","",PrepList!#REF!)</f>
        <v>#REF!</v>
      </c>
      <c r="N147" t="e">
        <f>IF(PrepList!#REF!="","",PrepList!#REF!)</f>
        <v>#REF!</v>
      </c>
    </row>
    <row r="148" spans="2:14">
      <c r="B148" t="e">
        <f>IF(PrepList!#REF!="","",PrepList!#REF!)</f>
        <v>#REF!</v>
      </c>
      <c r="C148" t="e">
        <f>_xlfn.XLOOKUP(D148,PrepList!F:F,PrepList!E:E)</f>
        <v>#REF!</v>
      </c>
      <c r="D148" t="e">
        <f>IF(PrepList!#REF!="","",PrepList!#REF!)</f>
        <v>#REF!</v>
      </c>
      <c r="E148" s="639" t="e">
        <f>IF(PrepList!#REF!="","",PrepList!#REF!)</f>
        <v>#REF!</v>
      </c>
      <c r="F148" t="e">
        <f>IF(PrepList!#REF!="","",PrepList!#REF!)</f>
        <v>#REF!</v>
      </c>
      <c r="G148" t="e">
        <f>IF(PrepList!#REF!="","",PrepList!#REF!)</f>
        <v>#REF!</v>
      </c>
      <c r="H148" t="e">
        <f>IF(PrepList!#REF!="","",PrepList!#REF!)</f>
        <v>#REF!</v>
      </c>
      <c r="I148" t="e">
        <f>IF(PrepList!#REF!="","",PrepList!#REF!)</f>
        <v>#REF!</v>
      </c>
      <c r="J148" t="e">
        <f>IF(PrepList!#REF!="","",PrepList!#REF!)</f>
        <v>#REF!</v>
      </c>
      <c r="L148" t="e">
        <f>IF(PrepList!#REF!="","",PrepList!#REF!)</f>
        <v>#REF!</v>
      </c>
      <c r="N148" t="e">
        <f>IF(PrepList!#REF!="","",PrepList!#REF!)</f>
        <v>#REF!</v>
      </c>
    </row>
    <row r="149" spans="2:14">
      <c r="B149" t="e">
        <f>IF(PrepList!#REF!="","",PrepList!#REF!)</f>
        <v>#REF!</v>
      </c>
      <c r="C149" t="e">
        <f>_xlfn.XLOOKUP(D149,PrepList!F:F,PrepList!E:E)</f>
        <v>#REF!</v>
      </c>
      <c r="D149" t="e">
        <f>IF(PrepList!#REF!="","",PrepList!#REF!)</f>
        <v>#REF!</v>
      </c>
      <c r="E149" s="639" t="e">
        <f>IF(PrepList!#REF!="","",PrepList!#REF!)</f>
        <v>#REF!</v>
      </c>
      <c r="F149" t="e">
        <f>IF(PrepList!#REF!="","",PrepList!#REF!)</f>
        <v>#REF!</v>
      </c>
      <c r="G149" t="e">
        <f>IF(PrepList!#REF!="","",PrepList!#REF!)</f>
        <v>#REF!</v>
      </c>
      <c r="H149" t="e">
        <f>IF(PrepList!#REF!="","",PrepList!#REF!)</f>
        <v>#REF!</v>
      </c>
      <c r="I149" t="e">
        <f>IF(PrepList!#REF!="","",PrepList!#REF!)</f>
        <v>#REF!</v>
      </c>
      <c r="J149" t="e">
        <f>IF(PrepList!#REF!="","",PrepList!#REF!)</f>
        <v>#REF!</v>
      </c>
      <c r="L149" t="e">
        <f>IF(PrepList!#REF!="","",PrepList!#REF!)</f>
        <v>#REF!</v>
      </c>
      <c r="N149" t="e">
        <f>IF(PrepList!#REF!="","",PrepList!#REF!)</f>
        <v>#REF!</v>
      </c>
    </row>
    <row r="150" spans="2:14">
      <c r="B150" t="e">
        <f>IF(PrepList!#REF!="","",PrepList!#REF!)</f>
        <v>#REF!</v>
      </c>
      <c r="C150" t="e">
        <f>_xlfn.XLOOKUP(D150,PrepList!F:F,PrepList!E:E)</f>
        <v>#REF!</v>
      </c>
      <c r="D150" t="e">
        <f>IF(PrepList!#REF!="","",PrepList!#REF!)</f>
        <v>#REF!</v>
      </c>
      <c r="E150" s="639" t="e">
        <f>IF(PrepList!#REF!="","",PrepList!#REF!)</f>
        <v>#REF!</v>
      </c>
      <c r="F150" t="e">
        <f>IF(PrepList!#REF!="","",PrepList!#REF!)</f>
        <v>#REF!</v>
      </c>
      <c r="G150" t="e">
        <f>IF(PrepList!#REF!="","",PrepList!#REF!)</f>
        <v>#REF!</v>
      </c>
      <c r="H150" t="e">
        <f>IF(PrepList!#REF!="","",PrepList!#REF!)</f>
        <v>#REF!</v>
      </c>
      <c r="I150" t="e">
        <f>IF(PrepList!#REF!="","",PrepList!#REF!)</f>
        <v>#REF!</v>
      </c>
      <c r="J150" t="e">
        <f>IF(PrepList!#REF!="","",PrepList!#REF!)</f>
        <v>#REF!</v>
      </c>
      <c r="L150" t="e">
        <f>IF(PrepList!#REF!="","",PrepList!#REF!)</f>
        <v>#REF!</v>
      </c>
      <c r="N150" t="e">
        <f>IF(PrepList!#REF!="","",PrepList!#REF!)</f>
        <v>#REF!</v>
      </c>
    </row>
    <row r="151" spans="2:14">
      <c r="B151" t="e">
        <f>IF(PrepList!#REF!="","",PrepList!#REF!)</f>
        <v>#REF!</v>
      </c>
      <c r="C151" t="e">
        <f>_xlfn.XLOOKUP(D151,PrepList!F:F,PrepList!E:E)</f>
        <v>#REF!</v>
      </c>
      <c r="D151" t="e">
        <f>IF(PrepList!#REF!="","",PrepList!#REF!)</f>
        <v>#REF!</v>
      </c>
      <c r="E151" s="639" t="e">
        <f>IF(PrepList!#REF!="","",PrepList!#REF!)</f>
        <v>#REF!</v>
      </c>
      <c r="F151" t="e">
        <f>IF(PrepList!#REF!="","",PrepList!#REF!)</f>
        <v>#REF!</v>
      </c>
      <c r="G151" t="e">
        <f>IF(PrepList!#REF!="","",PrepList!#REF!)</f>
        <v>#REF!</v>
      </c>
      <c r="H151" t="e">
        <f>IF(PrepList!#REF!="","",PrepList!#REF!)</f>
        <v>#REF!</v>
      </c>
      <c r="I151" t="e">
        <f>IF(PrepList!#REF!="","",PrepList!#REF!)</f>
        <v>#REF!</v>
      </c>
      <c r="J151" t="e">
        <f>IF(PrepList!#REF!="","",PrepList!#REF!)</f>
        <v>#REF!</v>
      </c>
      <c r="L151" t="e">
        <f>IF(PrepList!#REF!="","",PrepList!#REF!)</f>
        <v>#REF!</v>
      </c>
      <c r="N151" t="e">
        <f>IF(PrepList!#REF!="","",PrepList!#REF!)</f>
        <v>#REF!</v>
      </c>
    </row>
    <row r="152" spans="2:14">
      <c r="B152" t="e">
        <f>IF(PrepList!#REF!="","",PrepList!#REF!)</f>
        <v>#REF!</v>
      </c>
      <c r="C152" t="e">
        <f>_xlfn.XLOOKUP(D152,PrepList!F:F,PrepList!E:E)</f>
        <v>#REF!</v>
      </c>
      <c r="D152" t="e">
        <f>IF(PrepList!#REF!="","",PrepList!#REF!)</f>
        <v>#REF!</v>
      </c>
      <c r="E152" s="639" t="e">
        <f>IF(PrepList!#REF!="","",PrepList!#REF!)</f>
        <v>#REF!</v>
      </c>
      <c r="F152" t="e">
        <f>IF(PrepList!#REF!="","",PrepList!#REF!)</f>
        <v>#REF!</v>
      </c>
      <c r="G152" t="e">
        <f>IF(PrepList!#REF!="","",PrepList!#REF!)</f>
        <v>#REF!</v>
      </c>
      <c r="H152" t="e">
        <f>IF(PrepList!#REF!="","",PrepList!#REF!)</f>
        <v>#REF!</v>
      </c>
      <c r="I152" t="e">
        <f>IF(PrepList!#REF!="","",PrepList!#REF!)</f>
        <v>#REF!</v>
      </c>
      <c r="J152" t="e">
        <f>IF(PrepList!#REF!="","",PrepList!#REF!)</f>
        <v>#REF!</v>
      </c>
      <c r="L152" t="e">
        <f>IF(PrepList!#REF!="","",PrepList!#REF!)</f>
        <v>#REF!</v>
      </c>
      <c r="N152" t="e">
        <f>IF(PrepList!#REF!="","",PrepList!#REF!)</f>
        <v>#REF!</v>
      </c>
    </row>
    <row r="153" spans="2:14">
      <c r="B153" t="e">
        <f>IF(PrepList!#REF!="","",PrepList!#REF!)</f>
        <v>#REF!</v>
      </c>
      <c r="C153" t="e">
        <f>_xlfn.XLOOKUP(D153,PrepList!F:F,PrepList!E:E)</f>
        <v>#REF!</v>
      </c>
      <c r="D153" t="e">
        <f>IF(PrepList!#REF!="","",PrepList!#REF!)</f>
        <v>#REF!</v>
      </c>
      <c r="E153" s="639" t="e">
        <f>IF(PrepList!#REF!="","",PrepList!#REF!)</f>
        <v>#REF!</v>
      </c>
      <c r="F153" t="e">
        <f>IF(PrepList!#REF!="","",PrepList!#REF!)</f>
        <v>#REF!</v>
      </c>
      <c r="G153" t="e">
        <f>IF(PrepList!#REF!="","",PrepList!#REF!)</f>
        <v>#REF!</v>
      </c>
      <c r="H153" t="e">
        <f>IF(PrepList!#REF!="","",PrepList!#REF!)</f>
        <v>#REF!</v>
      </c>
      <c r="I153" t="e">
        <f>IF(PrepList!#REF!="","",PrepList!#REF!)</f>
        <v>#REF!</v>
      </c>
      <c r="J153" t="e">
        <f>IF(PrepList!#REF!="","",PrepList!#REF!)</f>
        <v>#REF!</v>
      </c>
      <c r="L153" t="e">
        <f>IF(PrepList!#REF!="","",PrepList!#REF!)</f>
        <v>#REF!</v>
      </c>
      <c r="N153" t="e">
        <f>IF(PrepList!#REF!="","",PrepList!#REF!)</f>
        <v>#REF!</v>
      </c>
    </row>
    <row r="154" spans="2:14">
      <c r="B154" t="e">
        <f>IF(PrepList!#REF!="","",PrepList!#REF!)</f>
        <v>#REF!</v>
      </c>
      <c r="C154" t="e">
        <f>_xlfn.XLOOKUP(D154,PrepList!F:F,PrepList!E:E)</f>
        <v>#REF!</v>
      </c>
      <c r="D154" t="e">
        <f>IF(PrepList!#REF!="","",PrepList!#REF!)</f>
        <v>#REF!</v>
      </c>
      <c r="E154" s="639" t="e">
        <f>IF(PrepList!#REF!="","",PrepList!#REF!)</f>
        <v>#REF!</v>
      </c>
      <c r="F154" t="e">
        <f>IF(PrepList!#REF!="","",PrepList!#REF!)</f>
        <v>#REF!</v>
      </c>
      <c r="G154" t="e">
        <f>IF(PrepList!#REF!="","",PrepList!#REF!)</f>
        <v>#REF!</v>
      </c>
      <c r="H154" t="e">
        <f>IF(PrepList!#REF!="","",PrepList!#REF!)</f>
        <v>#REF!</v>
      </c>
      <c r="I154" t="e">
        <f>IF(PrepList!#REF!="","",PrepList!#REF!)</f>
        <v>#REF!</v>
      </c>
      <c r="J154" t="e">
        <f>IF(PrepList!#REF!="","",PrepList!#REF!)</f>
        <v>#REF!</v>
      </c>
      <c r="L154" t="e">
        <f>IF(PrepList!#REF!="","",PrepList!#REF!)</f>
        <v>#REF!</v>
      </c>
      <c r="N154" t="e">
        <f>IF(PrepList!#REF!="","",PrepList!#REF!)</f>
        <v>#REF!</v>
      </c>
    </row>
    <row r="155" spans="2:14">
      <c r="B155" t="e">
        <f>IF(PrepList!#REF!="","",PrepList!#REF!)</f>
        <v>#REF!</v>
      </c>
      <c r="C155" t="e">
        <f>_xlfn.XLOOKUP(D155,PrepList!F:F,PrepList!E:E)</f>
        <v>#REF!</v>
      </c>
      <c r="D155" t="e">
        <f>IF(PrepList!#REF!="","",PrepList!#REF!)</f>
        <v>#REF!</v>
      </c>
      <c r="E155" s="639" t="e">
        <f>IF(PrepList!#REF!="","",PrepList!#REF!)</f>
        <v>#REF!</v>
      </c>
      <c r="F155" t="e">
        <f>IF(PrepList!#REF!="","",PrepList!#REF!)</f>
        <v>#REF!</v>
      </c>
      <c r="G155" t="e">
        <f>IF(PrepList!#REF!="","",PrepList!#REF!)</f>
        <v>#REF!</v>
      </c>
      <c r="H155" t="e">
        <f>IF(PrepList!#REF!="","",PrepList!#REF!)</f>
        <v>#REF!</v>
      </c>
      <c r="I155" t="e">
        <f>IF(PrepList!#REF!="","",PrepList!#REF!)</f>
        <v>#REF!</v>
      </c>
      <c r="J155" t="e">
        <f>IF(PrepList!#REF!="","",PrepList!#REF!)</f>
        <v>#REF!</v>
      </c>
      <c r="L155" t="e">
        <f>IF(PrepList!#REF!="","",PrepList!#REF!)</f>
        <v>#REF!</v>
      </c>
      <c r="N155" t="e">
        <f>IF(PrepList!#REF!="","",PrepList!#REF!)</f>
        <v>#REF!</v>
      </c>
    </row>
    <row r="156" spans="2:14">
      <c r="B156" t="e">
        <f>IF(PrepList!#REF!="","",PrepList!#REF!)</f>
        <v>#REF!</v>
      </c>
      <c r="C156" t="e">
        <f>_xlfn.XLOOKUP(D156,PrepList!F:F,PrepList!E:E)</f>
        <v>#REF!</v>
      </c>
      <c r="D156" t="e">
        <f>IF(PrepList!#REF!="","",PrepList!#REF!)</f>
        <v>#REF!</v>
      </c>
      <c r="E156" s="639" t="e">
        <f>IF(PrepList!#REF!="","",PrepList!#REF!)</f>
        <v>#REF!</v>
      </c>
      <c r="F156" t="e">
        <f>IF(PrepList!#REF!="","",PrepList!#REF!)</f>
        <v>#REF!</v>
      </c>
      <c r="G156" t="e">
        <f>IF(PrepList!#REF!="","",PrepList!#REF!)</f>
        <v>#REF!</v>
      </c>
      <c r="H156" t="e">
        <f>IF(PrepList!#REF!="","",PrepList!#REF!)</f>
        <v>#REF!</v>
      </c>
      <c r="I156" t="e">
        <f>IF(PrepList!#REF!="","",PrepList!#REF!)</f>
        <v>#REF!</v>
      </c>
      <c r="J156" t="e">
        <f>IF(PrepList!#REF!="","",PrepList!#REF!)</f>
        <v>#REF!</v>
      </c>
      <c r="L156" t="e">
        <f>IF(PrepList!#REF!="","",PrepList!#REF!)</f>
        <v>#REF!</v>
      </c>
      <c r="N156" t="e">
        <f>IF(PrepList!#REF!="","",PrepList!#REF!)</f>
        <v>#REF!</v>
      </c>
    </row>
    <row r="157" spans="2:14">
      <c r="B157" t="e">
        <f>IF(PrepList!#REF!="","",PrepList!#REF!)</f>
        <v>#REF!</v>
      </c>
      <c r="C157" t="e">
        <f>_xlfn.XLOOKUP(D157,PrepList!F:F,PrepList!E:E)</f>
        <v>#REF!</v>
      </c>
      <c r="D157" t="e">
        <f>IF(PrepList!#REF!="","",PrepList!#REF!)</f>
        <v>#REF!</v>
      </c>
      <c r="E157" s="639" t="e">
        <f>IF(PrepList!#REF!="","",PrepList!#REF!)</f>
        <v>#REF!</v>
      </c>
      <c r="F157" t="e">
        <f>IF(PrepList!#REF!="","",PrepList!#REF!)</f>
        <v>#REF!</v>
      </c>
      <c r="G157" t="e">
        <f>IF(PrepList!#REF!="","",PrepList!#REF!)</f>
        <v>#REF!</v>
      </c>
      <c r="H157" t="e">
        <f>IF(PrepList!#REF!="","",PrepList!#REF!)</f>
        <v>#REF!</v>
      </c>
      <c r="I157" t="e">
        <f>IF(PrepList!#REF!="","",PrepList!#REF!)</f>
        <v>#REF!</v>
      </c>
      <c r="J157" t="e">
        <f>IF(PrepList!#REF!="","",PrepList!#REF!)</f>
        <v>#REF!</v>
      </c>
      <c r="L157" t="e">
        <f>IF(PrepList!#REF!="","",PrepList!#REF!)</f>
        <v>#REF!</v>
      </c>
      <c r="N157" t="e">
        <f>IF(PrepList!#REF!="","",PrepList!#REF!)</f>
        <v>#REF!</v>
      </c>
    </row>
    <row r="158" spans="2:14">
      <c r="B158" t="e">
        <f>IF(PrepList!#REF!="","",PrepList!#REF!)</f>
        <v>#REF!</v>
      </c>
      <c r="C158" t="e">
        <f>_xlfn.XLOOKUP(D158,PrepList!F:F,PrepList!E:E)</f>
        <v>#REF!</v>
      </c>
      <c r="D158" t="e">
        <f>IF(PrepList!#REF!="","",PrepList!#REF!)</f>
        <v>#REF!</v>
      </c>
      <c r="E158" s="639" t="e">
        <f>IF(PrepList!#REF!="","",PrepList!#REF!)</f>
        <v>#REF!</v>
      </c>
      <c r="F158" t="e">
        <f>IF(PrepList!#REF!="","",PrepList!#REF!)</f>
        <v>#REF!</v>
      </c>
      <c r="G158" t="e">
        <f>IF(PrepList!#REF!="","",PrepList!#REF!)</f>
        <v>#REF!</v>
      </c>
      <c r="H158" t="e">
        <f>IF(PrepList!#REF!="","",PrepList!#REF!)</f>
        <v>#REF!</v>
      </c>
      <c r="I158" t="e">
        <f>IF(PrepList!#REF!="","",PrepList!#REF!)</f>
        <v>#REF!</v>
      </c>
      <c r="J158" t="e">
        <f>IF(PrepList!#REF!="","",PrepList!#REF!)</f>
        <v>#REF!</v>
      </c>
      <c r="L158" t="e">
        <f>IF(PrepList!#REF!="","",PrepList!#REF!)</f>
        <v>#REF!</v>
      </c>
      <c r="N158" t="e">
        <f>IF(PrepList!#REF!="","",PrepList!#REF!)</f>
        <v>#REF!</v>
      </c>
    </row>
    <row r="159" spans="2:14">
      <c r="B159" t="e">
        <f>IF(PrepList!#REF!="","",PrepList!#REF!)</f>
        <v>#REF!</v>
      </c>
      <c r="C159" t="e">
        <f>_xlfn.XLOOKUP(D159,PrepList!F:F,PrepList!E:E)</f>
        <v>#REF!</v>
      </c>
      <c r="D159" t="e">
        <f>IF(PrepList!#REF!="","",PrepList!#REF!)</f>
        <v>#REF!</v>
      </c>
      <c r="E159" s="639" t="e">
        <f>IF(PrepList!#REF!="","",PrepList!#REF!)</f>
        <v>#REF!</v>
      </c>
      <c r="F159" t="e">
        <f>IF(PrepList!#REF!="","",PrepList!#REF!)</f>
        <v>#REF!</v>
      </c>
      <c r="G159" t="e">
        <f>IF(PrepList!#REF!="","",PrepList!#REF!)</f>
        <v>#REF!</v>
      </c>
      <c r="H159" t="e">
        <f>IF(PrepList!#REF!="","",PrepList!#REF!)</f>
        <v>#REF!</v>
      </c>
      <c r="I159" t="e">
        <f>IF(PrepList!#REF!="","",PrepList!#REF!)</f>
        <v>#REF!</v>
      </c>
      <c r="J159" t="e">
        <f>IF(PrepList!#REF!="","",PrepList!#REF!)</f>
        <v>#REF!</v>
      </c>
      <c r="L159" t="e">
        <f>IF(PrepList!#REF!="","",PrepList!#REF!)</f>
        <v>#REF!</v>
      </c>
      <c r="N159" t="e">
        <f>IF(PrepList!#REF!="","",PrepList!#REF!)</f>
        <v>#REF!</v>
      </c>
    </row>
    <row r="160" spans="2:14">
      <c r="B160" t="e">
        <f>IF(PrepList!#REF!="","",PrepList!#REF!)</f>
        <v>#REF!</v>
      </c>
      <c r="C160" t="e">
        <f>_xlfn.XLOOKUP(D160,PrepList!F:F,PrepList!E:E)</f>
        <v>#REF!</v>
      </c>
      <c r="D160" t="e">
        <f>IF(PrepList!#REF!="","",PrepList!#REF!)</f>
        <v>#REF!</v>
      </c>
      <c r="E160" s="639" t="e">
        <f>IF(PrepList!#REF!="","",PrepList!#REF!)</f>
        <v>#REF!</v>
      </c>
      <c r="F160" t="e">
        <f>IF(PrepList!#REF!="","",PrepList!#REF!)</f>
        <v>#REF!</v>
      </c>
      <c r="G160" t="e">
        <f>IF(PrepList!#REF!="","",PrepList!#REF!)</f>
        <v>#REF!</v>
      </c>
      <c r="H160" t="e">
        <f>IF(PrepList!#REF!="","",PrepList!#REF!)</f>
        <v>#REF!</v>
      </c>
      <c r="I160" t="e">
        <f>IF(PrepList!#REF!="","",PrepList!#REF!)</f>
        <v>#REF!</v>
      </c>
      <c r="J160" t="e">
        <f>IF(PrepList!#REF!="","",PrepList!#REF!)</f>
        <v>#REF!</v>
      </c>
      <c r="L160" t="e">
        <f>IF(PrepList!#REF!="","",PrepList!#REF!)</f>
        <v>#REF!</v>
      </c>
      <c r="N160" t="e">
        <f>IF(PrepList!#REF!="","",PrepList!#REF!)</f>
        <v>#REF!</v>
      </c>
    </row>
    <row r="161" spans="2:14">
      <c r="B161" t="e">
        <f>IF(PrepList!#REF!="","",PrepList!#REF!)</f>
        <v>#REF!</v>
      </c>
      <c r="C161" t="e">
        <f>_xlfn.XLOOKUP(D161,PrepList!F:F,PrepList!E:E)</f>
        <v>#REF!</v>
      </c>
      <c r="D161" t="e">
        <f>IF(PrepList!#REF!="","",PrepList!#REF!)</f>
        <v>#REF!</v>
      </c>
      <c r="E161" s="639" t="e">
        <f>IF(PrepList!#REF!="","",PrepList!#REF!)</f>
        <v>#REF!</v>
      </c>
      <c r="F161" t="e">
        <f>IF(PrepList!#REF!="","",PrepList!#REF!)</f>
        <v>#REF!</v>
      </c>
      <c r="G161" t="e">
        <f>IF(PrepList!#REF!="","",PrepList!#REF!)</f>
        <v>#REF!</v>
      </c>
      <c r="H161" t="e">
        <f>IF(PrepList!#REF!="","",PrepList!#REF!)</f>
        <v>#REF!</v>
      </c>
      <c r="I161" t="e">
        <f>IF(PrepList!#REF!="","",PrepList!#REF!)</f>
        <v>#REF!</v>
      </c>
      <c r="J161" t="e">
        <f>IF(PrepList!#REF!="","",PrepList!#REF!)</f>
        <v>#REF!</v>
      </c>
      <c r="L161" t="e">
        <f>IF(PrepList!#REF!="","",PrepList!#REF!)</f>
        <v>#REF!</v>
      </c>
      <c r="N161" t="e">
        <f>IF(PrepList!#REF!="","",PrepList!#REF!)</f>
        <v>#REF!</v>
      </c>
    </row>
    <row r="162" spans="2:14">
      <c r="B162" t="e">
        <f>IF(PrepList!#REF!="","",PrepList!#REF!)</f>
        <v>#REF!</v>
      </c>
      <c r="C162" t="e">
        <f>_xlfn.XLOOKUP(D162,PrepList!F:F,PrepList!E:E)</f>
        <v>#REF!</v>
      </c>
      <c r="D162" t="e">
        <f>IF(PrepList!#REF!="","",PrepList!#REF!)</f>
        <v>#REF!</v>
      </c>
      <c r="E162" s="639" t="e">
        <f>IF(PrepList!#REF!="","",PrepList!#REF!)</f>
        <v>#REF!</v>
      </c>
      <c r="F162" t="e">
        <f>IF(PrepList!#REF!="","",PrepList!#REF!)</f>
        <v>#REF!</v>
      </c>
      <c r="G162" t="e">
        <f>IF(PrepList!#REF!="","",PrepList!#REF!)</f>
        <v>#REF!</v>
      </c>
      <c r="H162" t="e">
        <f>IF(PrepList!#REF!="","",PrepList!#REF!)</f>
        <v>#REF!</v>
      </c>
      <c r="I162" t="e">
        <f>IF(PrepList!#REF!="","",PrepList!#REF!)</f>
        <v>#REF!</v>
      </c>
      <c r="J162" t="e">
        <f>IF(PrepList!#REF!="","",PrepList!#REF!)</f>
        <v>#REF!</v>
      </c>
      <c r="L162" t="e">
        <f>IF(PrepList!#REF!="","",PrepList!#REF!)</f>
        <v>#REF!</v>
      </c>
      <c r="N162" t="e">
        <f>IF(PrepList!#REF!="","",PrepList!#REF!)</f>
        <v>#REF!</v>
      </c>
    </row>
    <row r="163" spans="2:14">
      <c r="B163" t="e">
        <f>IF(PrepList!#REF!="","",PrepList!#REF!)</f>
        <v>#REF!</v>
      </c>
      <c r="C163" t="e">
        <f>_xlfn.XLOOKUP(D163,PrepList!F:F,PrepList!E:E)</f>
        <v>#REF!</v>
      </c>
      <c r="D163" t="e">
        <f>IF(PrepList!#REF!="","",PrepList!#REF!)</f>
        <v>#REF!</v>
      </c>
      <c r="E163" s="639" t="e">
        <f>IF(PrepList!#REF!="","",PrepList!#REF!)</f>
        <v>#REF!</v>
      </c>
      <c r="F163" t="e">
        <f>IF(PrepList!#REF!="","",PrepList!#REF!)</f>
        <v>#REF!</v>
      </c>
      <c r="G163" t="e">
        <f>IF(PrepList!#REF!="","",PrepList!#REF!)</f>
        <v>#REF!</v>
      </c>
      <c r="H163" t="e">
        <f>IF(PrepList!#REF!="","",PrepList!#REF!)</f>
        <v>#REF!</v>
      </c>
      <c r="I163" t="e">
        <f>IF(PrepList!#REF!="","",PrepList!#REF!)</f>
        <v>#REF!</v>
      </c>
      <c r="J163" t="e">
        <f>IF(PrepList!#REF!="","",PrepList!#REF!)</f>
        <v>#REF!</v>
      </c>
      <c r="L163" t="e">
        <f>IF(PrepList!#REF!="","",PrepList!#REF!)</f>
        <v>#REF!</v>
      </c>
      <c r="N163" t="e">
        <f>IF(PrepList!#REF!="","",PrepList!#REF!)</f>
        <v>#REF!</v>
      </c>
    </row>
    <row r="164" spans="2:14">
      <c r="B164" t="e">
        <f>IF(PrepList!#REF!="","",PrepList!#REF!)</f>
        <v>#REF!</v>
      </c>
      <c r="C164" t="e">
        <f>_xlfn.XLOOKUP(D164,PrepList!F:F,PrepList!E:E)</f>
        <v>#REF!</v>
      </c>
      <c r="D164" t="e">
        <f>IF(PrepList!#REF!="","",PrepList!#REF!)</f>
        <v>#REF!</v>
      </c>
      <c r="E164" s="639" t="e">
        <f>IF(PrepList!#REF!="","",PrepList!#REF!)</f>
        <v>#REF!</v>
      </c>
      <c r="F164" t="e">
        <f>IF(PrepList!#REF!="","",PrepList!#REF!)</f>
        <v>#REF!</v>
      </c>
      <c r="G164" t="e">
        <f>IF(PrepList!#REF!="","",PrepList!#REF!)</f>
        <v>#REF!</v>
      </c>
      <c r="H164" t="e">
        <f>IF(PrepList!#REF!="","",PrepList!#REF!)</f>
        <v>#REF!</v>
      </c>
      <c r="I164" t="e">
        <f>IF(PrepList!#REF!="","",PrepList!#REF!)</f>
        <v>#REF!</v>
      </c>
      <c r="J164" t="e">
        <f>IF(PrepList!#REF!="","",PrepList!#REF!)</f>
        <v>#REF!</v>
      </c>
      <c r="L164" t="e">
        <f>IF(PrepList!#REF!="","",PrepList!#REF!)</f>
        <v>#REF!</v>
      </c>
      <c r="N164" t="e">
        <f>IF(PrepList!#REF!="","",PrepList!#REF!)</f>
        <v>#REF!</v>
      </c>
    </row>
    <row r="165" spans="2:14">
      <c r="B165" t="e">
        <f>IF(PrepList!#REF!="","",PrepList!#REF!)</f>
        <v>#REF!</v>
      </c>
      <c r="C165" t="e">
        <f>_xlfn.XLOOKUP(D165,PrepList!F:F,PrepList!E:E)</f>
        <v>#REF!</v>
      </c>
      <c r="D165" t="e">
        <f>IF(PrepList!#REF!="","",PrepList!#REF!)</f>
        <v>#REF!</v>
      </c>
      <c r="E165" s="639" t="e">
        <f>IF(PrepList!#REF!="","",PrepList!#REF!)</f>
        <v>#REF!</v>
      </c>
      <c r="F165" t="e">
        <f>IF(PrepList!#REF!="","",PrepList!#REF!)</f>
        <v>#REF!</v>
      </c>
      <c r="G165" t="e">
        <f>IF(PrepList!#REF!="","",PrepList!#REF!)</f>
        <v>#REF!</v>
      </c>
      <c r="H165" t="e">
        <f>IF(PrepList!#REF!="","",PrepList!#REF!)</f>
        <v>#REF!</v>
      </c>
      <c r="I165" t="e">
        <f>IF(PrepList!#REF!="","",PrepList!#REF!)</f>
        <v>#REF!</v>
      </c>
      <c r="J165" t="e">
        <f>IF(PrepList!#REF!="","",PrepList!#REF!)</f>
        <v>#REF!</v>
      </c>
      <c r="L165" t="e">
        <f>IF(PrepList!#REF!="","",PrepList!#REF!)</f>
        <v>#REF!</v>
      </c>
      <c r="N165" t="e">
        <f>IF(PrepList!#REF!="","",PrepList!#REF!)</f>
        <v>#REF!</v>
      </c>
    </row>
    <row r="166" spans="2:14">
      <c r="B166" t="e">
        <f>IF(PrepList!#REF!="","",PrepList!#REF!)</f>
        <v>#REF!</v>
      </c>
      <c r="C166" t="e">
        <f>_xlfn.XLOOKUP(D166,PrepList!F:F,PrepList!E:E)</f>
        <v>#REF!</v>
      </c>
      <c r="D166" t="e">
        <f>IF(PrepList!#REF!="","",PrepList!#REF!)</f>
        <v>#REF!</v>
      </c>
      <c r="E166" s="639" t="e">
        <f>IF(PrepList!#REF!="","",PrepList!#REF!)</f>
        <v>#REF!</v>
      </c>
      <c r="F166" t="e">
        <f>IF(PrepList!#REF!="","",PrepList!#REF!)</f>
        <v>#REF!</v>
      </c>
      <c r="G166" t="e">
        <f>IF(PrepList!#REF!="","",PrepList!#REF!)</f>
        <v>#REF!</v>
      </c>
      <c r="H166" t="e">
        <f>IF(PrepList!#REF!="","",PrepList!#REF!)</f>
        <v>#REF!</v>
      </c>
      <c r="I166" t="e">
        <f>IF(PrepList!#REF!="","",PrepList!#REF!)</f>
        <v>#REF!</v>
      </c>
      <c r="J166" t="e">
        <f>IF(PrepList!#REF!="","",PrepList!#REF!)</f>
        <v>#REF!</v>
      </c>
      <c r="L166" t="e">
        <f>IF(PrepList!#REF!="","",PrepList!#REF!)</f>
        <v>#REF!</v>
      </c>
      <c r="N166" t="e">
        <f>IF(PrepList!#REF!="","",PrepList!#REF!)</f>
        <v>#REF!</v>
      </c>
    </row>
    <row r="167" spans="2:14">
      <c r="B167" t="e">
        <f>IF(PrepList!#REF!="","",PrepList!#REF!)</f>
        <v>#REF!</v>
      </c>
      <c r="C167" t="e">
        <f>_xlfn.XLOOKUP(D167,PrepList!F:F,PrepList!E:E)</f>
        <v>#REF!</v>
      </c>
      <c r="D167" t="e">
        <f>IF(PrepList!#REF!="","",PrepList!#REF!)</f>
        <v>#REF!</v>
      </c>
      <c r="E167" s="639" t="e">
        <f>IF(PrepList!#REF!="","",PrepList!#REF!)</f>
        <v>#REF!</v>
      </c>
      <c r="F167" t="e">
        <f>IF(PrepList!#REF!="","",PrepList!#REF!)</f>
        <v>#REF!</v>
      </c>
      <c r="G167" t="e">
        <f>IF(PrepList!#REF!="","",PrepList!#REF!)</f>
        <v>#REF!</v>
      </c>
      <c r="H167" t="e">
        <f>IF(PrepList!#REF!="","",PrepList!#REF!)</f>
        <v>#REF!</v>
      </c>
      <c r="I167" t="e">
        <f>IF(PrepList!#REF!="","",PrepList!#REF!)</f>
        <v>#REF!</v>
      </c>
      <c r="J167" t="e">
        <f>IF(PrepList!#REF!="","",PrepList!#REF!)</f>
        <v>#REF!</v>
      </c>
      <c r="L167" t="e">
        <f>IF(PrepList!#REF!="","",PrepList!#REF!)</f>
        <v>#REF!</v>
      </c>
      <c r="N167" t="e">
        <f>IF(PrepList!#REF!="","",PrepList!#REF!)</f>
        <v>#REF!</v>
      </c>
    </row>
    <row r="168" spans="2:14">
      <c r="B168" t="e">
        <f>IF(PrepList!#REF!="","",PrepList!#REF!)</f>
        <v>#REF!</v>
      </c>
      <c r="C168" t="e">
        <f>_xlfn.XLOOKUP(D168,PrepList!F:F,PrepList!E:E)</f>
        <v>#REF!</v>
      </c>
      <c r="D168" t="e">
        <f>IF(PrepList!#REF!="","",PrepList!#REF!)</f>
        <v>#REF!</v>
      </c>
      <c r="E168" s="639" t="e">
        <f>IF(PrepList!#REF!="","",PrepList!#REF!)</f>
        <v>#REF!</v>
      </c>
      <c r="F168" t="e">
        <f>IF(PrepList!#REF!="","",PrepList!#REF!)</f>
        <v>#REF!</v>
      </c>
      <c r="G168" t="e">
        <f>IF(PrepList!#REF!="","",PrepList!#REF!)</f>
        <v>#REF!</v>
      </c>
      <c r="H168" t="e">
        <f>IF(PrepList!#REF!="","",PrepList!#REF!)</f>
        <v>#REF!</v>
      </c>
      <c r="I168" t="e">
        <f>IF(PrepList!#REF!="","",PrepList!#REF!)</f>
        <v>#REF!</v>
      </c>
      <c r="J168" t="e">
        <f>IF(PrepList!#REF!="","",PrepList!#REF!)</f>
        <v>#REF!</v>
      </c>
      <c r="L168" t="e">
        <f>IF(PrepList!#REF!="","",PrepList!#REF!)</f>
        <v>#REF!</v>
      </c>
      <c r="N168" t="e">
        <f>IF(PrepList!#REF!="","",PrepList!#REF!)</f>
        <v>#REF!</v>
      </c>
    </row>
    <row r="169" spans="2:14">
      <c r="B169" t="e">
        <f>IF(PrepList!#REF!="","",PrepList!#REF!)</f>
        <v>#REF!</v>
      </c>
      <c r="C169" t="e">
        <f>_xlfn.XLOOKUP(D169,PrepList!F:F,PrepList!E:E)</f>
        <v>#REF!</v>
      </c>
      <c r="D169" t="e">
        <f>IF(PrepList!#REF!="","",PrepList!#REF!)</f>
        <v>#REF!</v>
      </c>
      <c r="E169" s="639" t="e">
        <f>IF(PrepList!#REF!="","",PrepList!#REF!)</f>
        <v>#REF!</v>
      </c>
      <c r="F169" t="e">
        <f>IF(PrepList!#REF!="","",PrepList!#REF!)</f>
        <v>#REF!</v>
      </c>
      <c r="G169" t="e">
        <f>IF(PrepList!#REF!="","",PrepList!#REF!)</f>
        <v>#REF!</v>
      </c>
      <c r="H169" t="e">
        <f>IF(PrepList!#REF!="","",PrepList!#REF!)</f>
        <v>#REF!</v>
      </c>
      <c r="I169" t="e">
        <f>IF(PrepList!#REF!="","",PrepList!#REF!)</f>
        <v>#REF!</v>
      </c>
      <c r="J169" t="e">
        <f>IF(PrepList!#REF!="","",PrepList!#REF!)</f>
        <v>#REF!</v>
      </c>
      <c r="L169" t="e">
        <f>IF(PrepList!#REF!="","",PrepList!#REF!)</f>
        <v>#REF!</v>
      </c>
      <c r="N169" t="e">
        <f>IF(PrepList!#REF!="","",PrepList!#REF!)</f>
        <v>#REF!</v>
      </c>
    </row>
    <row r="170" spans="2:14">
      <c r="B170" t="e">
        <f>IF(PrepList!#REF!="","",PrepList!#REF!)</f>
        <v>#REF!</v>
      </c>
      <c r="C170" t="e">
        <f>_xlfn.XLOOKUP(D170,PrepList!F:F,PrepList!E:E)</f>
        <v>#REF!</v>
      </c>
      <c r="D170" t="e">
        <f>IF(PrepList!#REF!="","",PrepList!#REF!)</f>
        <v>#REF!</v>
      </c>
      <c r="E170" s="639" t="e">
        <f>IF(PrepList!#REF!="","",PrepList!#REF!)</f>
        <v>#REF!</v>
      </c>
      <c r="F170" t="e">
        <f>IF(PrepList!#REF!="","",PrepList!#REF!)</f>
        <v>#REF!</v>
      </c>
      <c r="G170" t="e">
        <f>IF(PrepList!#REF!="","",PrepList!#REF!)</f>
        <v>#REF!</v>
      </c>
      <c r="H170" t="e">
        <f>IF(PrepList!#REF!="","",PrepList!#REF!)</f>
        <v>#REF!</v>
      </c>
      <c r="I170" t="e">
        <f>IF(PrepList!#REF!="","",PrepList!#REF!)</f>
        <v>#REF!</v>
      </c>
      <c r="J170" t="e">
        <f>IF(PrepList!#REF!="","",PrepList!#REF!)</f>
        <v>#REF!</v>
      </c>
      <c r="L170" t="e">
        <f>IF(PrepList!#REF!="","",PrepList!#REF!)</f>
        <v>#REF!</v>
      </c>
      <c r="N170" t="e">
        <f>IF(PrepList!#REF!="","",PrepList!#REF!)</f>
        <v>#REF!</v>
      </c>
    </row>
    <row r="171" spans="2:14">
      <c r="B171" t="str">
        <f>IF(PrepList!D2="","",PrepList!D2)</f>
        <v>Spanish</v>
      </c>
      <c r="C171" t="str">
        <f>_xlfn.XLOOKUP(D171,PrepList!F:F,PrepList!E:E)</f>
        <v>Doraxci Gonzalez</v>
      </c>
      <c r="D171">
        <f>IF(PrepList!F2="","",PrepList!F2)</f>
        <v>177671254</v>
      </c>
      <c r="E171" s="639">
        <f>IF(PrepList!G2="","",PrepList!G2)</f>
        <v>3856289600</v>
      </c>
      <c r="F171" t="str">
        <f>IF(PrepList!H2="","",PrepList!H2)</f>
        <v>Day Shift</v>
      </c>
      <c r="G171" t="str">
        <f>IF(PrepList!I2="","",PrepList!I2)</f>
        <v>Mechanical Assembly</v>
      </c>
      <c r="H171" t="str">
        <f>IF(PrepList!K2="","",PrepList!K2)</f>
        <v>FZ</v>
      </c>
      <c r="I171" t="str">
        <f>IF(PrepList!L2="","",PrepList!L2)</f>
        <v>Pending</v>
      </c>
      <c r="J171" t="str">
        <f>IF(PrepList!M2="","",PrepList!M2)</f>
        <v/>
      </c>
      <c r="L171" t="str">
        <f>IF(PrepList!N2="","",PrepList!N2)</f>
        <v>Passed</v>
      </c>
      <c r="N171" t="str">
        <f>IF(PrepList!P2="","",PrepList!P2)</f>
        <v>Confirmed on 8/26 she is still interested</v>
      </c>
    </row>
    <row r="172" spans="2:14">
      <c r="B172" t="str">
        <f>IF(PrepList!D3="","",PrepList!D3)</f>
        <v xml:space="preserve">Spanish </v>
      </c>
      <c r="C172" t="str">
        <f>_xlfn.XLOOKUP(D172,PrepList!F:F,PrepList!E:E)</f>
        <v>Maralis Mendoza</v>
      </c>
      <c r="D172">
        <f>IF(PrepList!F3="","",PrepList!F3)</f>
        <v>198173510</v>
      </c>
      <c r="E172" s="639">
        <f>IF(PrepList!G3="","",PrepList!G3)</f>
        <v>3852164295</v>
      </c>
      <c r="F172" t="str">
        <f>IF(PrepList!H3="","",PrepList!H3)</f>
        <v>Day Shift</v>
      </c>
      <c r="G172" t="str">
        <f>IF(PrepList!I3="","",PrepList!I3)</f>
        <v>Mechanical Assembly</v>
      </c>
      <c r="H172" t="str">
        <f>IF(PrepList!K3="","",PrepList!K3)</f>
        <v>BL</v>
      </c>
      <c r="I172" t="str">
        <f>IF(PrepList!L3="","",PrepList!L3)</f>
        <v>Passed</v>
      </c>
      <c r="J172" t="str">
        <f>IF(PrepList!M3="","",PrepList!M3)</f>
        <v>Passed</v>
      </c>
      <c r="L172" t="str">
        <f>IF(PrepList!N3="","",PrepList!N3)</f>
        <v>Passed</v>
      </c>
      <c r="N172" t="str">
        <f>IF(PrepList!P3="","",PrepList!P3)</f>
        <v>Confirmed on 8/26 she is still interested</v>
      </c>
    </row>
    <row r="173" spans="2:14">
      <c r="B173" t="e">
        <f>IF(PrepList!#REF!="","",PrepList!#REF!)</f>
        <v>#REF!</v>
      </c>
      <c r="C173" t="e">
        <f>_xlfn.XLOOKUP(D173,PrepList!F:F,PrepList!E:E)</f>
        <v>#REF!</v>
      </c>
      <c r="D173" t="e">
        <f>IF(PrepList!#REF!="","",PrepList!#REF!)</f>
        <v>#REF!</v>
      </c>
      <c r="E173" s="639" t="e">
        <f>IF(PrepList!#REF!="","",PrepList!#REF!)</f>
        <v>#REF!</v>
      </c>
      <c r="F173" t="e">
        <f>IF(PrepList!#REF!="","",PrepList!#REF!)</f>
        <v>#REF!</v>
      </c>
      <c r="G173" t="e">
        <f>IF(PrepList!#REF!="","",PrepList!#REF!)</f>
        <v>#REF!</v>
      </c>
      <c r="H173" t="e">
        <f>IF(PrepList!#REF!="","",PrepList!#REF!)</f>
        <v>#REF!</v>
      </c>
      <c r="I173" t="e">
        <f>IF(PrepList!#REF!="","",PrepList!#REF!)</f>
        <v>#REF!</v>
      </c>
      <c r="J173" t="e">
        <f>IF(PrepList!#REF!="","",PrepList!#REF!)</f>
        <v>#REF!</v>
      </c>
      <c r="L173" t="e">
        <f>IF(PrepList!#REF!="","",PrepList!#REF!)</f>
        <v>#REF!</v>
      </c>
      <c r="N173" t="e">
        <f>IF(PrepList!#REF!="","",PrepList!#REF!)</f>
        <v>#REF!</v>
      </c>
    </row>
    <row r="174" spans="2:14">
      <c r="B174" t="str">
        <f>IF(PrepList!D4="","",PrepList!D4)</f>
        <v>Spanish</v>
      </c>
      <c r="C174" t="str">
        <f>_xlfn.XLOOKUP(D174,PrepList!F:F,PrepList!E:E)</f>
        <v>Edna Dominguez</v>
      </c>
      <c r="D174">
        <f>IF(PrepList!F4="","",PrepList!F4)</f>
        <v>148926496</v>
      </c>
      <c r="E174" s="639">
        <f>IF(PrepList!G4="","",PrepList!G4)</f>
        <v>8019185846</v>
      </c>
      <c r="F174" t="str">
        <f>IF(PrepList!H4="","",PrepList!H4)</f>
        <v>Night Shift</v>
      </c>
      <c r="G174" t="str">
        <f>IF(PrepList!I4="","",PrepList!I4)</f>
        <v>Mechanical Assembly</v>
      </c>
      <c r="H174" t="str">
        <f>IF(PrepList!K4="","",PrepList!K4)</f>
        <v>CE</v>
      </c>
      <c r="I174" t="str">
        <f>IF(PrepList!L4="","",PrepList!L4)</f>
        <v>Passed</v>
      </c>
      <c r="J174" t="str">
        <f>IF(PrepList!M4="","",PrepList!M4)</f>
        <v>Passed</v>
      </c>
      <c r="L174" t="str">
        <f>IF(PrepList!N4="","",PrepList!N4)</f>
        <v>Passed</v>
      </c>
      <c r="N174" t="str">
        <f>IF(PrepList!P4="","",PrepList!P4)</f>
        <v>She stated she wont be in Utah for a few months?</v>
      </c>
    </row>
    <row r="175" spans="2:14">
      <c r="B175" t="str">
        <f>IF(PrepList!D5="","",PrepList!D5)</f>
        <v>Spanish</v>
      </c>
      <c r="C175" t="str">
        <f>_xlfn.XLOOKUP(D175,PrepList!F:F,PrepList!E:E)</f>
        <v>Amayrany Hernandez</v>
      </c>
      <c r="D175">
        <f>IF(PrepList!F5="","",PrepList!F5)</f>
        <v>198303055</v>
      </c>
      <c r="E175" s="639">
        <f>IF(PrepList!G5="","",PrepList!G5)</f>
        <v>3855410937</v>
      </c>
      <c r="F175" t="str">
        <f>IF(PrepList!H5="","",PrepList!H5)</f>
        <v>Night Shift</v>
      </c>
      <c r="G175" t="str">
        <f>IF(PrepList!I5="","",PrepList!I5)</f>
        <v>Mechanical Assembly</v>
      </c>
      <c r="H175" t="str">
        <f>IF(PrepList!K5="","",PrepList!K5)</f>
        <v>CE</v>
      </c>
      <c r="I175" t="str">
        <f>IF(PrepList!L5="","",PrepList!L5)</f>
        <v>Passed</v>
      </c>
      <c r="J175" t="str">
        <f>IF(PrepList!M5="","",PrepList!M5)</f>
        <v>Passed</v>
      </c>
      <c r="L175" t="str">
        <f>IF(PrepList!N5="","",PrepList!N5)</f>
        <v>Passed</v>
      </c>
      <c r="N175" t="str">
        <f>IF(PrepList!P5="","",PrepList!P5)</f>
        <v>Confirmed on 8/26 she is still interested</v>
      </c>
    </row>
    <row r="176" spans="2:14">
      <c r="B176" t="e">
        <f>IF(PrepList!#REF!="","",PrepList!#REF!)</f>
        <v>#REF!</v>
      </c>
      <c r="C176" t="e">
        <f>_xlfn.XLOOKUP(D176,PrepList!F:F,PrepList!E:E)</f>
        <v>#REF!</v>
      </c>
      <c r="D176" t="e">
        <f>IF(PrepList!#REF!="","",PrepList!#REF!)</f>
        <v>#REF!</v>
      </c>
      <c r="E176" s="639" t="e">
        <f>IF(PrepList!#REF!="","",PrepList!#REF!)</f>
        <v>#REF!</v>
      </c>
      <c r="F176" t="e">
        <f>IF(PrepList!#REF!="","",PrepList!#REF!)</f>
        <v>#REF!</v>
      </c>
      <c r="G176" t="e">
        <f>IF(PrepList!#REF!="","",PrepList!#REF!)</f>
        <v>#REF!</v>
      </c>
      <c r="H176" t="e">
        <f>IF(PrepList!#REF!="","",PrepList!#REF!)</f>
        <v>#REF!</v>
      </c>
      <c r="I176" t="e">
        <f>IF(PrepList!#REF!="","",PrepList!#REF!)</f>
        <v>#REF!</v>
      </c>
      <c r="J176" t="e">
        <f>IF(PrepList!#REF!="","",PrepList!#REF!)</f>
        <v>#REF!</v>
      </c>
      <c r="L176" t="e">
        <f>IF(PrepList!#REF!="","",PrepList!#REF!)</f>
        <v>#REF!</v>
      </c>
      <c r="N176" t="e">
        <f>IF(PrepList!#REF!="","",PrepList!#REF!)</f>
        <v>#REF!</v>
      </c>
    </row>
    <row r="177" spans="2:14">
      <c r="B177" t="e">
        <f>IF(PrepList!#REF!="","",PrepList!#REF!)</f>
        <v>#REF!</v>
      </c>
      <c r="C177" t="e">
        <f>_xlfn.XLOOKUP(D177,PrepList!F:F,PrepList!E:E)</f>
        <v>#REF!</v>
      </c>
      <c r="D177" t="e">
        <f>IF(PrepList!#REF!="","",PrepList!#REF!)</f>
        <v>#REF!</v>
      </c>
      <c r="E177" s="639" t="e">
        <f>IF(PrepList!#REF!="","",PrepList!#REF!)</f>
        <v>#REF!</v>
      </c>
      <c r="F177" t="e">
        <f>IF(PrepList!#REF!="","",PrepList!#REF!)</f>
        <v>#REF!</v>
      </c>
      <c r="G177" t="e">
        <f>IF(PrepList!#REF!="","",PrepList!#REF!)</f>
        <v>#REF!</v>
      </c>
      <c r="H177" t="e">
        <f>IF(PrepList!#REF!="","",PrepList!#REF!)</f>
        <v>#REF!</v>
      </c>
      <c r="I177" t="e">
        <f>IF(PrepList!#REF!="","",PrepList!#REF!)</f>
        <v>#REF!</v>
      </c>
      <c r="J177" t="e">
        <f>IF(PrepList!#REF!="","",PrepList!#REF!)</f>
        <v>#REF!</v>
      </c>
      <c r="L177" t="e">
        <f>IF(PrepList!#REF!="","",PrepList!#REF!)</f>
        <v>#REF!</v>
      </c>
      <c r="N177" t="e">
        <f>IF(PrepList!#REF!="","",PrepList!#REF!)</f>
        <v>#REF!</v>
      </c>
    </row>
    <row r="178" spans="2:14">
      <c r="B178" t="e">
        <f>IF(PrepList!#REF!="","",PrepList!#REF!)</f>
        <v>#REF!</v>
      </c>
      <c r="C178" t="e">
        <f>_xlfn.XLOOKUP(D178,PrepList!F:F,PrepList!E:E)</f>
        <v>#REF!</v>
      </c>
      <c r="D178" t="e">
        <f>IF(PrepList!#REF!="","",PrepList!#REF!)</f>
        <v>#REF!</v>
      </c>
      <c r="E178" s="639" t="e">
        <f>IF(PrepList!#REF!="","",PrepList!#REF!)</f>
        <v>#REF!</v>
      </c>
      <c r="F178" t="e">
        <f>IF(PrepList!#REF!="","",PrepList!#REF!)</f>
        <v>#REF!</v>
      </c>
      <c r="G178" t="e">
        <f>IF(PrepList!#REF!="","",PrepList!#REF!)</f>
        <v>#REF!</v>
      </c>
      <c r="H178" t="e">
        <f>IF(PrepList!#REF!="","",PrepList!#REF!)</f>
        <v>#REF!</v>
      </c>
      <c r="I178" t="e">
        <f>IF(PrepList!#REF!="","",PrepList!#REF!)</f>
        <v>#REF!</v>
      </c>
      <c r="J178" t="e">
        <f>IF(PrepList!#REF!="","",PrepList!#REF!)</f>
        <v>#REF!</v>
      </c>
      <c r="L178" t="e">
        <f>IF(PrepList!#REF!="","",PrepList!#REF!)</f>
        <v>#REF!</v>
      </c>
      <c r="N178" t="e">
        <f>IF(PrepList!#REF!="","",PrepList!#REF!)</f>
        <v>#REF!</v>
      </c>
    </row>
    <row r="179" spans="2:14">
      <c r="B179" t="e">
        <f>IF(PrepList!#REF!="","",PrepList!#REF!)</f>
        <v>#REF!</v>
      </c>
      <c r="C179" t="e">
        <f>_xlfn.XLOOKUP(D179,PrepList!F:F,PrepList!E:E)</f>
        <v>#REF!</v>
      </c>
      <c r="D179" t="e">
        <f>IF(PrepList!#REF!="","",PrepList!#REF!)</f>
        <v>#REF!</v>
      </c>
      <c r="E179" s="639" t="e">
        <f>IF(PrepList!#REF!="","",PrepList!#REF!)</f>
        <v>#REF!</v>
      </c>
      <c r="F179" t="e">
        <f>IF(PrepList!#REF!="","",PrepList!#REF!)</f>
        <v>#REF!</v>
      </c>
      <c r="G179" t="e">
        <f>IF(PrepList!#REF!="","",PrepList!#REF!)</f>
        <v>#REF!</v>
      </c>
      <c r="H179" t="e">
        <f>IF(PrepList!#REF!="","",PrepList!#REF!)</f>
        <v>#REF!</v>
      </c>
      <c r="I179" t="e">
        <f>IF(PrepList!#REF!="","",PrepList!#REF!)</f>
        <v>#REF!</v>
      </c>
      <c r="J179" t="e">
        <f>IF(PrepList!#REF!="","",PrepList!#REF!)</f>
        <v>#REF!</v>
      </c>
      <c r="L179" t="e">
        <f>IF(PrepList!#REF!="","",PrepList!#REF!)</f>
        <v>#REF!</v>
      </c>
      <c r="N179" t="e">
        <f>IF(PrepList!#REF!="","",PrepList!#REF!)</f>
        <v>#REF!</v>
      </c>
    </row>
    <row r="180" spans="2:14">
      <c r="B180" t="str">
        <f>IF(PrepList!D6="","",PrepList!D6)</f>
        <v>Spanish</v>
      </c>
      <c r="C180" t="str">
        <f>_xlfn.XLOOKUP(D180,PrepList!F:F,PrepList!E:E)</f>
        <v>Aracely Hernandez</v>
      </c>
      <c r="D180">
        <f>IF(PrepList!F6="","",PrepList!F6)</f>
        <v>198318924</v>
      </c>
      <c r="E180" s="639">
        <f>IF(PrepList!G6="","",PrepList!G6)</f>
        <v>4357141187</v>
      </c>
      <c r="F180" t="str">
        <f>IF(PrepList!H6="","",PrepList!H6)</f>
        <v>Night Shift</v>
      </c>
      <c r="G180" t="str">
        <f>IF(PrepList!I6="","",PrepList!I6)</f>
        <v>Mechanical Assembly</v>
      </c>
      <c r="H180" t="str">
        <f>IF(PrepList!K6="","",PrepList!K6)</f>
        <v>CE</v>
      </c>
      <c r="I180" t="str">
        <f>IF(PrepList!L6="","",PrepList!L6)</f>
        <v>Passed</v>
      </c>
      <c r="J180" t="str">
        <f>IF(PrepList!M6="","",PrepList!M6)</f>
        <v>Passed</v>
      </c>
      <c r="L180" t="str">
        <f>IF(PrepList!N6="","",PrepList!N6)</f>
        <v>Passed</v>
      </c>
      <c r="N180" t="str">
        <f>IF(PrepList!P6="","",PrepList!P6)</f>
        <v/>
      </c>
    </row>
    <row r="181" spans="2:14">
      <c r="B181" t="str">
        <f>IF(PrepList!D7="","",PrepList!D7)</f>
        <v>Spanish</v>
      </c>
      <c r="C181" t="str">
        <f>_xlfn.XLOOKUP(D181,PrepList!F:F,PrepList!E:E)</f>
        <v>Snayder Pongo</v>
      </c>
      <c r="D181">
        <f>IF(PrepList!F7="","",PrepList!F7)</f>
        <v>198237668</v>
      </c>
      <c r="E181" s="639" t="str">
        <f>IF(PrepList!G7="","",PrepList!G7)</f>
        <v xml:space="preserve">
3854883070</v>
      </c>
      <c r="F181" t="str">
        <f>IF(PrepList!H7="","",PrepList!H7)</f>
        <v>Day Shift</v>
      </c>
      <c r="G181" t="str">
        <f>IF(PrepList!I7="","",PrepList!I7)</f>
        <v>Mechanical Assembly</v>
      </c>
      <c r="H181" t="str">
        <f>IF(PrepList!K7="","",PrepList!K7)</f>
        <v>NM</v>
      </c>
      <c r="I181" t="str">
        <f>IF(PrepList!L7="","",PrepList!L7)</f>
        <v>Passed</v>
      </c>
      <c r="J181" t="str">
        <f>IF(PrepList!M7="","",PrepList!M7)</f>
        <v>Passed</v>
      </c>
      <c r="L181" t="str">
        <f>IF(PrepList!N7="","",PrepList!N7)</f>
        <v>Passed</v>
      </c>
      <c r="N181" t="str">
        <f>IF(PrepList!P7="","",PrepList!P7)</f>
        <v/>
      </c>
    </row>
    <row r="182" spans="2:14">
      <c r="B182" t="str">
        <f>IF(PrepList!D8="","",PrepList!D8)</f>
        <v>Spanish</v>
      </c>
      <c r="C182" t="str">
        <f>_xlfn.XLOOKUP(D182,PrepList!F:F,PrepList!E:E)</f>
        <v>Yennifer Hernandez</v>
      </c>
      <c r="D182">
        <f>IF(PrepList!F8="","",PrepList!F8)</f>
        <v>186325204</v>
      </c>
      <c r="E182" s="639">
        <f>IF(PrepList!G8="","",PrepList!G8)</f>
        <v>8015094766</v>
      </c>
      <c r="F182" t="str">
        <f>IF(PrepList!H8="","",PrepList!H8)</f>
        <v>Day Shift</v>
      </c>
      <c r="G182" t="str">
        <f>IF(PrepList!I8="","",PrepList!I8)</f>
        <v>Mechanical Assembly</v>
      </c>
      <c r="H182" t="str">
        <f>IF(PrepList!K8="","",PrepList!K8)</f>
        <v>BL</v>
      </c>
      <c r="I182" t="str">
        <f>IF(PrepList!L8="","",PrepList!L8)</f>
        <v>Passed</v>
      </c>
      <c r="J182" t="str">
        <f>IF(PrepList!M8="","",PrepList!M8)</f>
        <v>Passed</v>
      </c>
      <c r="L182" t="str">
        <f>IF(PrepList!N8="","",PrepList!N8)</f>
        <v>Passed</v>
      </c>
      <c r="N182" t="str">
        <f>IF(PrepList!P8="","",PrepList!P8)</f>
        <v/>
      </c>
    </row>
    <row r="183" spans="2:14">
      <c r="B183" t="e">
        <f>IF(PrepList!#REF!="","",PrepList!#REF!)</f>
        <v>#REF!</v>
      </c>
      <c r="C183" t="e">
        <f>_xlfn.XLOOKUP(D183,PrepList!F:F,PrepList!E:E)</f>
        <v>#REF!</v>
      </c>
      <c r="D183" t="e">
        <f>IF(PrepList!#REF!="","",PrepList!#REF!)</f>
        <v>#REF!</v>
      </c>
      <c r="E183" s="639" t="e">
        <f>IF(PrepList!#REF!="","",PrepList!#REF!)</f>
        <v>#REF!</v>
      </c>
      <c r="F183" t="e">
        <f>IF(PrepList!#REF!="","",PrepList!#REF!)</f>
        <v>#REF!</v>
      </c>
      <c r="G183" t="e">
        <f>IF(PrepList!#REF!="","",PrepList!#REF!)</f>
        <v>#REF!</v>
      </c>
      <c r="H183" t="e">
        <f>IF(PrepList!#REF!="","",PrepList!#REF!)</f>
        <v>#REF!</v>
      </c>
      <c r="I183" t="e">
        <f>IF(PrepList!#REF!="","",PrepList!#REF!)</f>
        <v>#REF!</v>
      </c>
      <c r="J183" t="e">
        <f>IF(PrepList!#REF!="","",PrepList!#REF!)</f>
        <v>#REF!</v>
      </c>
      <c r="L183" t="e">
        <f>IF(PrepList!#REF!="","",PrepList!#REF!)</f>
        <v>#REF!</v>
      </c>
      <c r="N183" t="e">
        <f>IF(PrepList!#REF!="","",PrepList!#REF!)</f>
        <v>#REF!</v>
      </c>
    </row>
    <row r="184" spans="2:14">
      <c r="B184" t="e">
        <f>IF(PrepList!#REF!="","",PrepList!#REF!)</f>
        <v>#REF!</v>
      </c>
      <c r="C184" t="e">
        <f>_xlfn.XLOOKUP(D184,PrepList!F:F,PrepList!E:E)</f>
        <v>#REF!</v>
      </c>
      <c r="D184" t="e">
        <f>IF(PrepList!#REF!="","",PrepList!#REF!)</f>
        <v>#REF!</v>
      </c>
      <c r="E184" s="639" t="e">
        <f>IF(PrepList!#REF!="","",PrepList!#REF!)</f>
        <v>#REF!</v>
      </c>
      <c r="F184" t="e">
        <f>IF(PrepList!#REF!="","",PrepList!#REF!)</f>
        <v>#REF!</v>
      </c>
      <c r="G184" t="e">
        <f>IF(PrepList!#REF!="","",PrepList!#REF!)</f>
        <v>#REF!</v>
      </c>
      <c r="H184" t="e">
        <f>IF(PrepList!#REF!="","",PrepList!#REF!)</f>
        <v>#REF!</v>
      </c>
      <c r="I184" t="e">
        <f>IF(PrepList!#REF!="","",PrepList!#REF!)</f>
        <v>#REF!</v>
      </c>
      <c r="J184" t="e">
        <f>IF(PrepList!#REF!="","",PrepList!#REF!)</f>
        <v>#REF!</v>
      </c>
      <c r="L184" t="e">
        <f>IF(PrepList!#REF!="","",PrepList!#REF!)</f>
        <v>#REF!</v>
      </c>
      <c r="N184" t="e">
        <f>IF(PrepList!#REF!="","",PrepList!#REF!)</f>
        <v>#REF!</v>
      </c>
    </row>
    <row r="185" spans="2:14">
      <c r="B185" t="e">
        <f>IF(PrepList!#REF!="","",PrepList!#REF!)</f>
        <v>#REF!</v>
      </c>
      <c r="C185" t="e">
        <f>_xlfn.XLOOKUP(D185,PrepList!F:F,PrepList!E:E)</f>
        <v>#REF!</v>
      </c>
      <c r="D185" t="e">
        <f>IF(PrepList!#REF!="","",PrepList!#REF!)</f>
        <v>#REF!</v>
      </c>
      <c r="E185" s="639" t="e">
        <f>IF(PrepList!#REF!="","",PrepList!#REF!)</f>
        <v>#REF!</v>
      </c>
      <c r="F185" t="e">
        <f>IF(PrepList!#REF!="","",PrepList!#REF!)</f>
        <v>#REF!</v>
      </c>
      <c r="G185" t="e">
        <f>IF(PrepList!#REF!="","",PrepList!#REF!)</f>
        <v>#REF!</v>
      </c>
      <c r="H185" t="str">
        <f>IF(PrepList!K9="","",PrepList!K9)</f>
        <v>BL</v>
      </c>
      <c r="I185" t="str">
        <f>IF(PrepList!L9="","",PrepList!L9)</f>
        <v>Passed</v>
      </c>
      <c r="J185" t="str">
        <f>IF(PrepList!M9="","",PrepList!M9)</f>
        <v>Passed</v>
      </c>
      <c r="L185" t="e">
        <f>IF(PrepList!#REF!="","",PrepList!#REF!)</f>
        <v>#REF!</v>
      </c>
      <c r="N185" t="e">
        <f>IF(PrepList!#REF!="","",PrepList!#REF!)</f>
        <v>#REF!</v>
      </c>
    </row>
    <row r="186" spans="2:14">
      <c r="B186" t="str">
        <f>IF(PrepList!D9="","",PrepList!D9)</f>
        <v>Spanish</v>
      </c>
      <c r="C186" t="str">
        <f>_xlfn.XLOOKUP(D186,PrepList!F:F,PrepList!E:E)</f>
        <v>Norelkys Gallardo</v>
      </c>
      <c r="D186">
        <f>IF(PrepList!F9="","",PrepList!F9)</f>
        <v>185565315</v>
      </c>
      <c r="E186" s="639">
        <f>IF(PrepList!G9="","",PrepList!G9)</f>
        <v>3855907316</v>
      </c>
      <c r="F186" t="str">
        <f>IF(PrepList!H9="","",PrepList!H9)</f>
        <v>Day Shift</v>
      </c>
      <c r="G186" t="str">
        <f>IF(PrepList!I9="","",PrepList!I9)</f>
        <v>Mechanical Assembly</v>
      </c>
      <c r="H186" t="e">
        <f>IF(PrepList!#REF!="","",PrepList!#REF!)</f>
        <v>#REF!</v>
      </c>
      <c r="I186" t="e">
        <f>IF(PrepList!#REF!="","",PrepList!#REF!)</f>
        <v>#REF!</v>
      </c>
      <c r="J186" t="e">
        <f>IF(PrepList!#REF!="","",PrepList!#REF!)</f>
        <v>#REF!</v>
      </c>
      <c r="L186" t="str">
        <f>IF(PrepList!N9="","",PrepList!N9)</f>
        <v>Passed</v>
      </c>
      <c r="N186" t="str">
        <f>IF(PrepList!P9="","",PrepList!P9)</f>
        <v/>
      </c>
    </row>
    <row r="187" spans="2:14">
      <c r="B187" t="e">
        <f>IF(PrepList!#REF!="","",PrepList!#REF!)</f>
        <v>#REF!</v>
      </c>
      <c r="C187" t="e">
        <f>_xlfn.XLOOKUP(D187,PrepList!F:F,PrepList!E:E)</f>
        <v>#REF!</v>
      </c>
      <c r="D187" t="e">
        <f>IF(PrepList!#REF!="","",PrepList!#REF!)</f>
        <v>#REF!</v>
      </c>
      <c r="E187" s="639" t="e">
        <f>IF(PrepList!#REF!="","",PrepList!#REF!)</f>
        <v>#REF!</v>
      </c>
      <c r="F187" t="e">
        <f>IF(PrepList!#REF!="","",PrepList!#REF!)</f>
        <v>#REF!</v>
      </c>
      <c r="G187" t="e">
        <f>IF(PrepList!#REF!="","",PrepList!#REF!)</f>
        <v>#REF!</v>
      </c>
      <c r="H187" t="e">
        <f>IF(PrepList!#REF!="","",PrepList!#REF!)</f>
        <v>#REF!</v>
      </c>
      <c r="I187" t="e">
        <f>IF(PrepList!#REF!="","",PrepList!#REF!)</f>
        <v>#REF!</v>
      </c>
      <c r="J187" t="e">
        <f>IF(PrepList!#REF!="","",PrepList!#REF!)</f>
        <v>#REF!</v>
      </c>
      <c r="L187" t="e">
        <f>IF(PrepList!#REF!="","",PrepList!#REF!)</f>
        <v>#REF!</v>
      </c>
      <c r="N187" t="e">
        <f>IF(PrepList!#REF!="","",PrepList!#REF!)</f>
        <v>#REF!</v>
      </c>
    </row>
    <row r="188" spans="2:14">
      <c r="B188" t="e">
        <f>IF(PrepList!#REF!="","",PrepList!#REF!)</f>
        <v>#REF!</v>
      </c>
      <c r="C188" t="e">
        <f>_xlfn.XLOOKUP(D188,PrepList!F:F,PrepList!E:E)</f>
        <v>#REF!</v>
      </c>
      <c r="D188" t="e">
        <f>IF(PrepList!#REF!="","",PrepList!#REF!)</f>
        <v>#REF!</v>
      </c>
      <c r="E188" s="639" t="e">
        <f>IF(PrepList!#REF!="","",PrepList!#REF!)</f>
        <v>#REF!</v>
      </c>
      <c r="F188" t="e">
        <f>IF(PrepList!#REF!="","",PrepList!#REF!)</f>
        <v>#REF!</v>
      </c>
      <c r="G188" t="e">
        <f>IF(PrepList!#REF!="","",PrepList!#REF!)</f>
        <v>#REF!</v>
      </c>
      <c r="H188" t="e">
        <f>IF(PrepList!#REF!="","",PrepList!#REF!)</f>
        <v>#REF!</v>
      </c>
      <c r="I188" t="e">
        <f>IF(PrepList!#REF!="","",PrepList!#REF!)</f>
        <v>#REF!</v>
      </c>
      <c r="J188" t="e">
        <f>IF(PrepList!#REF!="","",PrepList!#REF!)</f>
        <v>#REF!</v>
      </c>
      <c r="L188" t="e">
        <f>IF(PrepList!#REF!="","",PrepList!#REF!)</f>
        <v>#REF!</v>
      </c>
      <c r="N188" t="e">
        <f>IF(PrepList!#REF!="","",PrepList!#REF!)</f>
        <v>#REF!</v>
      </c>
    </row>
    <row r="189" spans="2:14">
      <c r="B189" t="e">
        <f>IF(PrepList!#REF!="","",PrepList!#REF!)</f>
        <v>#REF!</v>
      </c>
      <c r="C189" t="e">
        <f>_xlfn.XLOOKUP(D189,PrepList!F:F,PrepList!E:E)</f>
        <v>#REF!</v>
      </c>
      <c r="D189" t="e">
        <f>IF(PrepList!#REF!="","",PrepList!#REF!)</f>
        <v>#REF!</v>
      </c>
      <c r="E189" s="639" t="e">
        <f>IF(PrepList!#REF!="","",PrepList!#REF!)</f>
        <v>#REF!</v>
      </c>
      <c r="F189" t="e">
        <f>IF(PrepList!#REF!="","",PrepList!#REF!)</f>
        <v>#REF!</v>
      </c>
      <c r="G189" t="e">
        <f>IF(PrepList!#REF!="","",PrepList!#REF!)</f>
        <v>#REF!</v>
      </c>
      <c r="H189" t="e">
        <f>IF(PrepList!#REF!="","",PrepList!#REF!)</f>
        <v>#REF!</v>
      </c>
      <c r="I189" t="e">
        <f>IF(PrepList!#REF!="","",PrepList!#REF!)</f>
        <v>#REF!</v>
      </c>
      <c r="J189" t="e">
        <f>IF(PrepList!#REF!="","",PrepList!#REF!)</f>
        <v>#REF!</v>
      </c>
      <c r="L189" t="e">
        <f>IF(PrepList!#REF!="","",PrepList!#REF!)</f>
        <v>#REF!</v>
      </c>
      <c r="N189" t="e">
        <f>IF(PrepList!#REF!="","",PrepList!#REF!)</f>
        <v>#REF!</v>
      </c>
    </row>
    <row r="190" spans="2:14">
      <c r="B190" t="e">
        <f>IF(PrepList!#REF!="","",PrepList!#REF!)</f>
        <v>#REF!</v>
      </c>
      <c r="C190" t="e">
        <f>_xlfn.XLOOKUP(D190,PrepList!F:F,PrepList!E:E)</f>
        <v>#REF!</v>
      </c>
      <c r="D190" t="e">
        <f>IF(PrepList!#REF!="","",PrepList!#REF!)</f>
        <v>#REF!</v>
      </c>
      <c r="E190" s="639" t="e">
        <f>IF(PrepList!#REF!="","",PrepList!#REF!)</f>
        <v>#REF!</v>
      </c>
      <c r="F190" t="e">
        <f>IF(PrepList!#REF!="","",PrepList!#REF!)</f>
        <v>#REF!</v>
      </c>
      <c r="G190" t="e">
        <f>IF(PrepList!#REF!="","",PrepList!#REF!)</f>
        <v>#REF!</v>
      </c>
      <c r="H190" t="e">
        <f>IF(PrepList!#REF!="","",PrepList!#REF!)</f>
        <v>#REF!</v>
      </c>
      <c r="I190" t="e">
        <f>IF(PrepList!#REF!="","",PrepList!#REF!)</f>
        <v>#REF!</v>
      </c>
      <c r="J190" t="e">
        <f>IF(PrepList!#REF!="","",PrepList!#REF!)</f>
        <v>#REF!</v>
      </c>
      <c r="L190" t="e">
        <f>IF(PrepList!#REF!="","",PrepList!#REF!)</f>
        <v>#REF!</v>
      </c>
      <c r="N190" t="e">
        <f>IF(PrepList!#REF!="","",PrepList!#REF!)</f>
        <v>#REF!</v>
      </c>
    </row>
    <row r="191" spans="2:14">
      <c r="B191" t="e">
        <f>IF(PrepList!#REF!="","",PrepList!#REF!)</f>
        <v>#REF!</v>
      </c>
      <c r="C191" t="e">
        <f>_xlfn.XLOOKUP(D191,PrepList!F:F,PrepList!E:E)</f>
        <v>#REF!</v>
      </c>
      <c r="D191" t="e">
        <f>IF(PrepList!#REF!="","",PrepList!#REF!)</f>
        <v>#REF!</v>
      </c>
      <c r="E191" s="639" t="e">
        <f>IF(PrepList!#REF!="","",PrepList!#REF!)</f>
        <v>#REF!</v>
      </c>
      <c r="F191" t="e">
        <f>IF(PrepList!#REF!="","",PrepList!#REF!)</f>
        <v>#REF!</v>
      </c>
      <c r="G191" t="e">
        <f>IF(PrepList!#REF!="","",PrepList!#REF!)</f>
        <v>#REF!</v>
      </c>
      <c r="H191" t="e">
        <f>IF(PrepList!#REF!="","",PrepList!#REF!)</f>
        <v>#REF!</v>
      </c>
      <c r="I191" t="e">
        <f>IF(PrepList!#REF!="","",PrepList!#REF!)</f>
        <v>#REF!</v>
      </c>
      <c r="J191" t="e">
        <f>IF(PrepList!#REF!="","",PrepList!#REF!)</f>
        <v>#REF!</v>
      </c>
      <c r="L191" t="e">
        <f>IF(PrepList!#REF!="","",PrepList!#REF!)</f>
        <v>#REF!</v>
      </c>
      <c r="N191" t="e">
        <f>IF(PrepList!#REF!="","",PrepList!#REF!)</f>
        <v>#REF!</v>
      </c>
    </row>
    <row r="192" spans="2:14">
      <c r="B192" t="e">
        <f>IF(PrepList!#REF!="","",PrepList!#REF!)</f>
        <v>#REF!</v>
      </c>
      <c r="C192" t="e">
        <f>_xlfn.XLOOKUP(D192,PrepList!F:F,PrepList!E:E)</f>
        <v>#REF!</v>
      </c>
      <c r="D192" t="e">
        <f>IF(PrepList!#REF!="","",PrepList!#REF!)</f>
        <v>#REF!</v>
      </c>
      <c r="E192" s="639" t="e">
        <f>IF(PrepList!#REF!="","",PrepList!#REF!)</f>
        <v>#REF!</v>
      </c>
      <c r="F192" t="e">
        <f>IF(PrepList!#REF!="","",PrepList!#REF!)</f>
        <v>#REF!</v>
      </c>
      <c r="G192" t="e">
        <f>IF(PrepList!#REF!="","",PrepList!#REF!)</f>
        <v>#REF!</v>
      </c>
      <c r="H192" t="e">
        <f>IF(PrepList!#REF!="","",PrepList!#REF!)</f>
        <v>#REF!</v>
      </c>
      <c r="I192" t="e">
        <f>IF(PrepList!#REF!="","",PrepList!#REF!)</f>
        <v>#REF!</v>
      </c>
      <c r="J192" t="e">
        <f>IF(PrepList!#REF!="","",PrepList!#REF!)</f>
        <v>#REF!</v>
      </c>
      <c r="L192" t="e">
        <f>IF(PrepList!#REF!="","",PrepList!#REF!)</f>
        <v>#REF!</v>
      </c>
      <c r="N192" t="e">
        <f>IF(PrepList!#REF!="","",PrepList!#REF!)</f>
        <v>#REF!</v>
      </c>
    </row>
    <row r="193" spans="2:14">
      <c r="B193" t="e">
        <f>IF(PrepList!#REF!="","",PrepList!#REF!)</f>
        <v>#REF!</v>
      </c>
      <c r="C193" t="e">
        <f>_xlfn.XLOOKUP(D193,PrepList!F:F,PrepList!E:E)</f>
        <v>#REF!</v>
      </c>
      <c r="D193" t="e">
        <f>IF(PrepList!#REF!="","",PrepList!#REF!)</f>
        <v>#REF!</v>
      </c>
      <c r="E193" s="639" t="e">
        <f>IF(PrepList!#REF!="","",PrepList!#REF!)</f>
        <v>#REF!</v>
      </c>
      <c r="F193" t="e">
        <f>IF(PrepList!#REF!="","",PrepList!#REF!)</f>
        <v>#REF!</v>
      </c>
      <c r="G193" t="e">
        <f>IF(PrepList!#REF!="","",PrepList!#REF!)</f>
        <v>#REF!</v>
      </c>
      <c r="H193" t="e">
        <f>IF(PrepList!#REF!="","",PrepList!#REF!)</f>
        <v>#REF!</v>
      </c>
      <c r="I193" t="e">
        <f>IF(PrepList!#REF!="","",PrepList!#REF!)</f>
        <v>#REF!</v>
      </c>
      <c r="J193" t="e">
        <f>IF(PrepList!#REF!="","",PrepList!#REF!)</f>
        <v>#REF!</v>
      </c>
      <c r="L193" t="e">
        <f>IF(PrepList!#REF!="","",PrepList!#REF!)</f>
        <v>#REF!</v>
      </c>
      <c r="N193" t="e">
        <f>IF(PrepList!#REF!="","",PrepList!#REF!)</f>
        <v>#REF!</v>
      </c>
    </row>
    <row r="194" spans="2:14">
      <c r="B194" t="e">
        <f>IF(PrepList!#REF!="","",PrepList!#REF!)</f>
        <v>#REF!</v>
      </c>
      <c r="C194" t="e">
        <f>_xlfn.XLOOKUP(D194,PrepList!F:F,PrepList!E:E)</f>
        <v>#REF!</v>
      </c>
      <c r="D194" t="e">
        <f>IF(PrepList!#REF!="","",PrepList!#REF!)</f>
        <v>#REF!</v>
      </c>
      <c r="E194" s="639" t="e">
        <f>IF(PrepList!#REF!="","",PrepList!#REF!)</f>
        <v>#REF!</v>
      </c>
      <c r="F194" t="e">
        <f>IF(PrepList!#REF!="","",PrepList!#REF!)</f>
        <v>#REF!</v>
      </c>
      <c r="G194" t="e">
        <f>IF(PrepList!#REF!="","",PrepList!#REF!)</f>
        <v>#REF!</v>
      </c>
      <c r="H194" t="e">
        <f>IF(PrepList!#REF!="","",PrepList!#REF!)</f>
        <v>#REF!</v>
      </c>
      <c r="I194" t="e">
        <f>IF(PrepList!#REF!="","",PrepList!#REF!)</f>
        <v>#REF!</v>
      </c>
      <c r="J194" t="e">
        <f>IF(PrepList!#REF!="","",PrepList!#REF!)</f>
        <v>#REF!</v>
      </c>
      <c r="L194" t="e">
        <f>IF(PrepList!#REF!="","",PrepList!#REF!)</f>
        <v>#REF!</v>
      </c>
      <c r="N194" t="e">
        <f>IF(PrepList!#REF!="","",PrepList!#REF!)</f>
        <v>#REF!</v>
      </c>
    </row>
    <row r="195" spans="2:14">
      <c r="B195" t="e">
        <f>IF(PrepList!#REF!="","",PrepList!#REF!)</f>
        <v>#REF!</v>
      </c>
      <c r="C195" t="e">
        <f>_xlfn.XLOOKUP(D195,PrepList!F:F,PrepList!E:E)</f>
        <v>#REF!</v>
      </c>
      <c r="D195" t="e">
        <f>IF(PrepList!#REF!="","",PrepList!#REF!)</f>
        <v>#REF!</v>
      </c>
      <c r="E195" s="639" t="e">
        <f>IF(PrepList!#REF!="","",PrepList!#REF!)</f>
        <v>#REF!</v>
      </c>
      <c r="F195" t="e">
        <f>IF(PrepList!#REF!="","",PrepList!#REF!)</f>
        <v>#REF!</v>
      </c>
      <c r="G195" t="e">
        <f>IF(PrepList!#REF!="","",PrepList!#REF!)</f>
        <v>#REF!</v>
      </c>
      <c r="H195" t="e">
        <f>IF(PrepList!#REF!="","",PrepList!#REF!)</f>
        <v>#REF!</v>
      </c>
      <c r="I195" t="e">
        <f>IF(PrepList!#REF!="","",PrepList!#REF!)</f>
        <v>#REF!</v>
      </c>
      <c r="J195" t="e">
        <f>IF(PrepList!#REF!="","",PrepList!#REF!)</f>
        <v>#REF!</v>
      </c>
      <c r="L195" t="e">
        <f>IF(PrepList!#REF!="","",PrepList!#REF!)</f>
        <v>#REF!</v>
      </c>
      <c r="N195" t="e">
        <f>IF(PrepList!#REF!="","",PrepList!#REF!)</f>
        <v>#REF!</v>
      </c>
    </row>
    <row r="196" spans="2:14">
      <c r="B196" t="e">
        <f>IF(PrepList!#REF!="","",PrepList!#REF!)</f>
        <v>#REF!</v>
      </c>
      <c r="C196" t="e">
        <f>_xlfn.XLOOKUP(D196,PrepList!F:F,PrepList!E:E)</f>
        <v>#REF!</v>
      </c>
      <c r="D196" t="e">
        <f>IF(PrepList!#REF!="","",PrepList!#REF!)</f>
        <v>#REF!</v>
      </c>
      <c r="E196" s="639" t="e">
        <f>IF(PrepList!#REF!="","",PrepList!#REF!)</f>
        <v>#REF!</v>
      </c>
      <c r="F196" t="e">
        <f>IF(PrepList!#REF!="","",PrepList!#REF!)</f>
        <v>#REF!</v>
      </c>
      <c r="G196" t="e">
        <f>IF(PrepList!#REF!="","",PrepList!#REF!)</f>
        <v>#REF!</v>
      </c>
      <c r="H196" t="str">
        <f>IF(PrepList!K10="","",PrepList!K10)</f>
        <v>NM</v>
      </c>
      <c r="I196" t="str">
        <f>IF(PrepList!L10="","",PrepList!L10)</f>
        <v>Passed</v>
      </c>
      <c r="J196" t="str">
        <f>IF(PrepList!M10="","",PrepList!M10)</f>
        <v>Passed</v>
      </c>
      <c r="L196" t="e">
        <f>IF(PrepList!#REF!="","",PrepList!#REF!)</f>
        <v>#REF!</v>
      </c>
      <c r="N196" t="e">
        <f>IF(PrepList!#REF!="","",PrepList!#REF!)</f>
        <v>#REF!</v>
      </c>
    </row>
    <row r="197" spans="2:14">
      <c r="B197" t="e">
        <f>IF(PrepList!#REF!="","",PrepList!#REF!)</f>
        <v>#REF!</v>
      </c>
      <c r="C197" t="e">
        <f>_xlfn.XLOOKUP(D197,PrepList!F:F,PrepList!E:E)</f>
        <v>#REF!</v>
      </c>
      <c r="D197" t="e">
        <f>IF(PrepList!#REF!="","",PrepList!#REF!)</f>
        <v>#REF!</v>
      </c>
      <c r="E197" s="639" t="e">
        <f>IF(PrepList!#REF!="","",PrepList!#REF!)</f>
        <v>#REF!</v>
      </c>
      <c r="F197" t="e">
        <f>IF(PrepList!#REF!="","",PrepList!#REF!)</f>
        <v>#REF!</v>
      </c>
      <c r="G197" t="e">
        <f>IF(PrepList!#REF!="","",PrepList!#REF!)</f>
        <v>#REF!</v>
      </c>
      <c r="H197" t="str">
        <f>IF(PrepList!K11="","",PrepList!K11)</f>
        <v>DR</v>
      </c>
      <c r="I197" t="str">
        <f>IF(PrepList!L11="","",PrepList!L11)</f>
        <v>Passed</v>
      </c>
      <c r="J197" t="str">
        <f>IF(PrepList!M11="","",PrepList!M11)</f>
        <v>Passed</v>
      </c>
      <c r="L197" t="e">
        <f>IF(PrepList!#REF!="","",PrepList!#REF!)</f>
        <v>#REF!</v>
      </c>
      <c r="N197" t="e">
        <f>IF(PrepList!#REF!="","",PrepList!#REF!)</f>
        <v>#REF!</v>
      </c>
    </row>
    <row r="198" spans="2:14">
      <c r="B198" t="e">
        <f>IF(PrepList!#REF!="","",PrepList!#REF!)</f>
        <v>#REF!</v>
      </c>
      <c r="C198" t="e">
        <f>_xlfn.XLOOKUP(D198,PrepList!F:F,PrepList!E:E)</f>
        <v>#REF!</v>
      </c>
      <c r="D198" t="e">
        <f>IF(PrepList!#REF!="","",PrepList!#REF!)</f>
        <v>#REF!</v>
      </c>
      <c r="E198" s="639" t="e">
        <f>IF(PrepList!#REF!="","",PrepList!#REF!)</f>
        <v>#REF!</v>
      </c>
      <c r="F198" t="e">
        <f>IF(PrepList!#REF!="","",PrepList!#REF!)</f>
        <v>#REF!</v>
      </c>
      <c r="G198" t="e">
        <f>IF(PrepList!#REF!="","",PrepList!#REF!)</f>
        <v>#REF!</v>
      </c>
      <c r="H198" t="e">
        <f>IF(PrepList!#REF!="","",PrepList!#REF!)</f>
        <v>#REF!</v>
      </c>
      <c r="I198" t="e">
        <f>IF(PrepList!#REF!="","",PrepList!#REF!)</f>
        <v>#REF!</v>
      </c>
      <c r="J198" t="e">
        <f>IF(PrepList!#REF!="","",PrepList!#REF!)</f>
        <v>#REF!</v>
      </c>
      <c r="L198" t="e">
        <f>IF(PrepList!#REF!="","",PrepList!#REF!)</f>
        <v>#REF!</v>
      </c>
      <c r="N198" t="e">
        <f>IF(PrepList!#REF!="","",PrepList!#REF!)</f>
        <v>#REF!</v>
      </c>
    </row>
    <row r="199" spans="2:14">
      <c r="B199" t="str">
        <f>IF(PrepList!D10="","",PrepList!D10)</f>
        <v>Spanish</v>
      </c>
      <c r="C199" t="str">
        <f>_xlfn.XLOOKUP(D199,PrepList!F:F,PrepList!E:E)</f>
        <v>Aura Rivas</v>
      </c>
      <c r="D199">
        <f>IF(PrepList!F10="","",PrepList!F10)</f>
        <v>177626645</v>
      </c>
      <c r="E199" s="639" t="str">
        <f>IF(PrepList!G10="","",PrepList!G10)</f>
        <v xml:space="preserve">
3322563395</v>
      </c>
      <c r="F199" t="str">
        <f>IF(PrepList!H10="","",PrepList!H10)</f>
        <v>Night Shift</v>
      </c>
      <c r="G199" t="str">
        <f>IF(PrepList!I10="","",PrepList!I10)</f>
        <v>Mechanical Assembly</v>
      </c>
      <c r="H199" t="e">
        <f>IF(PrepList!#REF!="","",PrepList!#REF!)</f>
        <v>#REF!</v>
      </c>
      <c r="I199" t="e">
        <f>IF(PrepList!#REF!="","",PrepList!#REF!)</f>
        <v>#REF!</v>
      </c>
      <c r="J199" t="e">
        <f>IF(PrepList!#REF!="","",PrepList!#REF!)</f>
        <v>#REF!</v>
      </c>
      <c r="L199" t="str">
        <f>IF(PrepList!N10="","",PrepList!N10)</f>
        <v>Passed</v>
      </c>
      <c r="N199" t="str">
        <f>IF(PrepList!P10="","",PrepList!P10)</f>
        <v>Confirmed on 8/26 she is still interested</v>
      </c>
    </row>
    <row r="200" spans="2:14">
      <c r="B200" t="str">
        <f>IF(PrepList!D11="","",PrepList!D11)</f>
        <v>Spanish</v>
      </c>
      <c r="C200" t="str">
        <f>_xlfn.XLOOKUP(D200,PrepList!F:F,PrepList!E:E)</f>
        <v>Alber Carillo</v>
      </c>
      <c r="D200">
        <f>IF(PrepList!F11="","",PrepList!F11)</f>
        <v>182934778</v>
      </c>
      <c r="E200" s="639">
        <f>IF(PrepList!G11="","",PrepList!G11)</f>
        <v>4352007063</v>
      </c>
      <c r="F200" t="str">
        <f>IF(PrepList!H11="","",PrepList!H11)</f>
        <v>Day Shift</v>
      </c>
      <c r="G200" t="str">
        <f>IF(PrepList!I11="","",PrepList!I11)</f>
        <v>Mechanical Assembly</v>
      </c>
      <c r="H200" t="str">
        <f>IF(PrepList!K12="","",PrepList!K12)</f>
        <v>CE</v>
      </c>
      <c r="I200" t="str">
        <f>IF(PrepList!L12="","",PrepList!L12)</f>
        <v>Passed</v>
      </c>
      <c r="J200" t="str">
        <f>IF(PrepList!M12="","",PrepList!M12)</f>
        <v>Passed</v>
      </c>
      <c r="L200" t="str">
        <f>IF(PrepList!N11="","",PrepList!N11)</f>
        <v>Passed</v>
      </c>
      <c r="N200" t="str">
        <f>IF(PrepList!P11="","",PrepList!P11)</f>
        <v/>
      </c>
    </row>
    <row r="201" spans="2:14">
      <c r="B201" t="e">
        <f>IF(PrepList!#REF!="","",PrepList!#REF!)</f>
        <v>#REF!</v>
      </c>
      <c r="C201" t="e">
        <f>_xlfn.XLOOKUP(D201,PrepList!F:F,PrepList!E:E)</f>
        <v>#REF!</v>
      </c>
      <c r="D201" t="e">
        <f>IF(PrepList!#REF!="","",PrepList!#REF!)</f>
        <v>#REF!</v>
      </c>
      <c r="E201" s="639" t="e">
        <f>IF(PrepList!#REF!="","",PrepList!#REF!)</f>
        <v>#REF!</v>
      </c>
      <c r="F201" t="e">
        <f>IF(PrepList!#REF!="","",PrepList!#REF!)</f>
        <v>#REF!</v>
      </c>
      <c r="G201" t="e">
        <f>IF(PrepList!#REF!="","",PrepList!#REF!)</f>
        <v>#REF!</v>
      </c>
      <c r="H201" t="e">
        <f>IF(PrepList!#REF!="","",PrepList!#REF!)</f>
        <v>#REF!</v>
      </c>
      <c r="I201" t="e">
        <f>IF(PrepList!#REF!="","",PrepList!#REF!)</f>
        <v>#REF!</v>
      </c>
      <c r="J201" t="e">
        <f>IF(PrepList!#REF!="","",PrepList!#REF!)</f>
        <v>#REF!</v>
      </c>
      <c r="L201" t="e">
        <f>IF(PrepList!#REF!="","",PrepList!#REF!)</f>
        <v>#REF!</v>
      </c>
      <c r="N201" t="e">
        <f>IF(PrepList!#REF!="","",PrepList!#REF!)</f>
        <v>#REF!</v>
      </c>
    </row>
    <row r="202" spans="2:14">
      <c r="B202" t="e">
        <f>IF(PrepList!#REF!="","",PrepList!#REF!)</f>
        <v>#REF!</v>
      </c>
      <c r="C202" t="e">
        <f>_xlfn.XLOOKUP(D202,PrepList!F:F,PrepList!E:E)</f>
        <v>#REF!</v>
      </c>
      <c r="D202" t="e">
        <f>IF(PrepList!#REF!="","",PrepList!#REF!)</f>
        <v>#REF!</v>
      </c>
      <c r="E202" s="639" t="e">
        <f>IF(PrepList!#REF!="","",PrepList!#REF!)</f>
        <v>#REF!</v>
      </c>
      <c r="F202" t="e">
        <f>IF(PrepList!#REF!="","",PrepList!#REF!)</f>
        <v>#REF!</v>
      </c>
      <c r="G202" t="e">
        <f>IF(PrepList!#REF!="","",PrepList!#REF!)</f>
        <v>#REF!</v>
      </c>
      <c r="H202" t="e">
        <f>IF(PrepList!#REF!="","",PrepList!#REF!)</f>
        <v>#REF!</v>
      </c>
      <c r="I202" t="e">
        <f>IF(PrepList!#REF!="","",PrepList!#REF!)</f>
        <v>#REF!</v>
      </c>
      <c r="J202" t="e">
        <f>IF(PrepList!#REF!="","",PrepList!#REF!)</f>
        <v>#REF!</v>
      </c>
      <c r="L202" t="e">
        <f>IF(PrepList!#REF!="","",PrepList!#REF!)</f>
        <v>#REF!</v>
      </c>
      <c r="N202" t="e">
        <f>IF(PrepList!#REF!="","",PrepList!#REF!)</f>
        <v>#REF!</v>
      </c>
    </row>
    <row r="203" spans="2:14">
      <c r="B203" t="str">
        <f>IF(PrepList!D12="","",PrepList!D12)</f>
        <v>Spanish</v>
      </c>
      <c r="C203" t="str">
        <f>_xlfn.XLOOKUP(D203,PrepList!F:F,PrepList!E:E)</f>
        <v>Mary Andrade</v>
      </c>
      <c r="D203">
        <f>IF(PrepList!F12="","",PrepList!F12)</f>
        <v>198304520</v>
      </c>
      <c r="E203" s="639">
        <f>IF(PrepList!G12="","",PrepList!G12)</f>
        <v>3852674145</v>
      </c>
      <c r="F203" t="str">
        <f>IF(PrepList!H12="","",PrepList!H12)</f>
        <v>Day Shift</v>
      </c>
      <c r="G203" t="str">
        <f>IF(PrepList!I12="","",PrepList!I12)</f>
        <v>Mechanical Assembly</v>
      </c>
      <c r="H203" t="e">
        <f>IF(PrepList!#REF!="","",PrepList!#REF!)</f>
        <v>#REF!</v>
      </c>
      <c r="I203" t="e">
        <f>IF(PrepList!#REF!="","",PrepList!#REF!)</f>
        <v>#REF!</v>
      </c>
      <c r="J203" t="e">
        <f>IF(PrepList!#REF!="","",PrepList!#REF!)</f>
        <v>#REF!</v>
      </c>
      <c r="L203" t="str">
        <f>IF(PrepList!N12="","",PrepList!N12)</f>
        <v>Passed</v>
      </c>
      <c r="N203" t="str">
        <f>IF(PrepList!P12="","",PrepList!P12)</f>
        <v/>
      </c>
    </row>
    <row r="204" spans="2:14">
      <c r="B204" t="e">
        <f>IF(PrepList!#REF!="","",PrepList!#REF!)</f>
        <v>#REF!</v>
      </c>
      <c r="C204" t="e">
        <f>_xlfn.XLOOKUP(D204,PrepList!F:F,PrepList!E:E)</f>
        <v>#REF!</v>
      </c>
      <c r="D204" t="e">
        <f>IF(PrepList!#REF!="","",PrepList!#REF!)</f>
        <v>#REF!</v>
      </c>
      <c r="E204" s="639" t="e">
        <f>IF(PrepList!#REF!="","",PrepList!#REF!)</f>
        <v>#REF!</v>
      </c>
      <c r="F204" t="e">
        <f>IF(PrepList!#REF!="","",PrepList!#REF!)</f>
        <v>#REF!</v>
      </c>
      <c r="G204" t="e">
        <f>IF(PrepList!#REF!="","",PrepList!#REF!)</f>
        <v>#REF!</v>
      </c>
      <c r="H204" t="e">
        <f>IF(PrepList!#REF!="","",PrepList!#REF!)</f>
        <v>#REF!</v>
      </c>
      <c r="I204" t="e">
        <f>IF(PrepList!#REF!="","",PrepList!#REF!)</f>
        <v>#REF!</v>
      </c>
      <c r="J204" t="e">
        <f>IF(PrepList!#REF!="","",PrepList!#REF!)</f>
        <v>#REF!</v>
      </c>
      <c r="L204" t="e">
        <f>IF(PrepList!#REF!="","",PrepList!#REF!)</f>
        <v>#REF!</v>
      </c>
      <c r="N204" t="e">
        <f>IF(PrepList!#REF!="","",PrepList!#REF!)</f>
        <v>#REF!</v>
      </c>
    </row>
    <row r="205" spans="2:14">
      <c r="B205" t="e">
        <f>IF(PrepList!#REF!="","",PrepList!#REF!)</f>
        <v>#REF!</v>
      </c>
      <c r="C205" t="e">
        <f>_xlfn.XLOOKUP(D205,PrepList!F:F,PrepList!E:E)</f>
        <v>#REF!</v>
      </c>
      <c r="D205" t="e">
        <f>IF(PrepList!#REF!="","",PrepList!#REF!)</f>
        <v>#REF!</v>
      </c>
      <c r="E205" s="639" t="e">
        <f>IF(PrepList!#REF!="","",PrepList!#REF!)</f>
        <v>#REF!</v>
      </c>
      <c r="F205" t="e">
        <f>IF(PrepList!#REF!="","",PrepList!#REF!)</f>
        <v>#REF!</v>
      </c>
      <c r="G205" t="e">
        <f>IF(PrepList!#REF!="","",PrepList!#REF!)</f>
        <v>#REF!</v>
      </c>
      <c r="H205" t="e">
        <f>IF(PrepList!#REF!="","",PrepList!#REF!)</f>
        <v>#REF!</v>
      </c>
      <c r="I205" t="e">
        <f>IF(PrepList!#REF!="","",PrepList!#REF!)</f>
        <v>#REF!</v>
      </c>
      <c r="J205" t="e">
        <f>IF(PrepList!#REF!="","",PrepList!#REF!)</f>
        <v>#REF!</v>
      </c>
      <c r="L205" t="e">
        <f>IF(PrepList!#REF!="","",PrepList!#REF!)</f>
        <v>#REF!</v>
      </c>
      <c r="N205" t="e">
        <f>IF(PrepList!#REF!="","",PrepList!#REF!)</f>
        <v>#REF!</v>
      </c>
    </row>
    <row r="206" spans="2:14">
      <c r="B206" t="e">
        <f>IF(PrepList!#REF!="","",PrepList!#REF!)</f>
        <v>#REF!</v>
      </c>
      <c r="C206" t="e">
        <f>_xlfn.XLOOKUP(D206,PrepList!F:F,PrepList!E:E)</f>
        <v>#REF!</v>
      </c>
      <c r="D206" t="e">
        <f>IF(PrepList!#REF!="","",PrepList!#REF!)</f>
        <v>#REF!</v>
      </c>
      <c r="E206" s="639" t="e">
        <f>IF(PrepList!#REF!="","",PrepList!#REF!)</f>
        <v>#REF!</v>
      </c>
      <c r="F206" t="e">
        <f>IF(PrepList!#REF!="","",PrepList!#REF!)</f>
        <v>#REF!</v>
      </c>
      <c r="G206" t="e">
        <f>IF(PrepList!#REF!="","",PrepList!#REF!)</f>
        <v>#REF!</v>
      </c>
      <c r="H206" t="e">
        <f>IF(PrepList!#REF!="","",PrepList!#REF!)</f>
        <v>#REF!</v>
      </c>
      <c r="I206" t="e">
        <f>IF(PrepList!#REF!="","",PrepList!#REF!)</f>
        <v>#REF!</v>
      </c>
      <c r="J206" t="e">
        <f>IF(PrepList!#REF!="","",PrepList!#REF!)</f>
        <v>#REF!</v>
      </c>
      <c r="L206" t="e">
        <f>IF(PrepList!#REF!="","",PrepList!#REF!)</f>
        <v>#REF!</v>
      </c>
      <c r="N206" t="e">
        <f>IF(PrepList!#REF!="","",PrepList!#REF!)</f>
        <v>#REF!</v>
      </c>
    </row>
    <row r="207" spans="2:14">
      <c r="B207" t="e">
        <f>IF(PrepList!#REF!="","",PrepList!#REF!)</f>
        <v>#REF!</v>
      </c>
      <c r="C207" t="e">
        <f>_xlfn.XLOOKUP(D207,PrepList!F:F,PrepList!E:E)</f>
        <v>#REF!</v>
      </c>
      <c r="D207" t="e">
        <f>IF(PrepList!#REF!="","",PrepList!#REF!)</f>
        <v>#REF!</v>
      </c>
      <c r="E207" s="639" t="e">
        <f>IF(PrepList!#REF!="","",PrepList!#REF!)</f>
        <v>#REF!</v>
      </c>
      <c r="F207" t="e">
        <f>IF(PrepList!#REF!="","",PrepList!#REF!)</f>
        <v>#REF!</v>
      </c>
      <c r="G207" t="e">
        <f>IF(PrepList!#REF!="","",PrepList!#REF!)</f>
        <v>#REF!</v>
      </c>
      <c r="H207" t="e">
        <f>IF(PrepList!#REF!="","",PrepList!#REF!)</f>
        <v>#REF!</v>
      </c>
      <c r="I207" t="e">
        <f>IF(PrepList!#REF!="","",PrepList!#REF!)</f>
        <v>#REF!</v>
      </c>
      <c r="J207" t="e">
        <f>IF(PrepList!#REF!="","",PrepList!#REF!)</f>
        <v>#REF!</v>
      </c>
      <c r="L207" t="e">
        <f>IF(PrepList!#REF!="","",PrepList!#REF!)</f>
        <v>#REF!</v>
      </c>
      <c r="N207" t="e">
        <f>IF(PrepList!#REF!="","",PrepList!#REF!)</f>
        <v>#REF!</v>
      </c>
    </row>
    <row r="208" spans="2:14">
      <c r="B208" t="e">
        <f>IF(PrepList!#REF!="","",PrepList!#REF!)</f>
        <v>#REF!</v>
      </c>
      <c r="C208" t="e">
        <f>_xlfn.XLOOKUP(D208,PrepList!F:F,PrepList!E:E)</f>
        <v>#REF!</v>
      </c>
      <c r="D208" t="e">
        <f>IF(PrepList!#REF!="","",PrepList!#REF!)</f>
        <v>#REF!</v>
      </c>
      <c r="E208" s="639" t="e">
        <f>IF(PrepList!#REF!="","",PrepList!#REF!)</f>
        <v>#REF!</v>
      </c>
      <c r="F208" t="e">
        <f>IF(PrepList!#REF!="","",PrepList!#REF!)</f>
        <v>#REF!</v>
      </c>
      <c r="G208" t="e">
        <f>IF(PrepList!#REF!="","",PrepList!#REF!)</f>
        <v>#REF!</v>
      </c>
      <c r="H208" t="str">
        <f>IF(PrepList!K13="","",PrepList!K13)</f>
        <v>CE</v>
      </c>
      <c r="I208" t="str">
        <f>IF(PrepList!L13="","",PrepList!L13)</f>
        <v>Passed</v>
      </c>
      <c r="J208" t="str">
        <f>IF(PrepList!M13="","",PrepList!M13)</f>
        <v>Passed</v>
      </c>
      <c r="L208" t="e">
        <f>IF(PrepList!#REF!="","",PrepList!#REF!)</f>
        <v>#REF!</v>
      </c>
      <c r="N208" t="e">
        <f>IF(PrepList!#REF!="","",PrepList!#REF!)</f>
        <v>#REF!</v>
      </c>
    </row>
    <row r="209" spans="2:14">
      <c r="B209" t="e">
        <f>IF(PrepList!#REF!="","",PrepList!#REF!)</f>
        <v>#REF!</v>
      </c>
      <c r="C209" t="e">
        <f>_xlfn.XLOOKUP(D209,PrepList!F:F,PrepList!E:E)</f>
        <v>#REF!</v>
      </c>
      <c r="D209" t="e">
        <f>IF(PrepList!#REF!="","",PrepList!#REF!)</f>
        <v>#REF!</v>
      </c>
      <c r="E209" s="639" t="e">
        <f>IF(PrepList!#REF!="","",PrepList!#REF!)</f>
        <v>#REF!</v>
      </c>
      <c r="F209" t="e">
        <f>IF(PrepList!#REF!="","",PrepList!#REF!)</f>
        <v>#REF!</v>
      </c>
      <c r="G209" t="e">
        <f>IF(PrepList!#REF!="","",PrepList!#REF!)</f>
        <v>#REF!</v>
      </c>
      <c r="H209" t="e">
        <f>IF(PrepList!#REF!="","",PrepList!#REF!)</f>
        <v>#REF!</v>
      </c>
      <c r="I209" t="e">
        <f>IF(PrepList!#REF!="","",PrepList!#REF!)</f>
        <v>#REF!</v>
      </c>
      <c r="J209" t="e">
        <f>IF(PrepList!#REF!="","",PrepList!#REF!)</f>
        <v>#REF!</v>
      </c>
      <c r="L209" t="e">
        <f>IF(PrepList!#REF!="","",PrepList!#REF!)</f>
        <v>#REF!</v>
      </c>
      <c r="N209" t="e">
        <f>IF(PrepList!#REF!="","",PrepList!#REF!)</f>
        <v>#REF!</v>
      </c>
    </row>
    <row r="210" spans="2:14">
      <c r="B210" t="e">
        <f>IF(PrepList!#REF!="","",PrepList!#REF!)</f>
        <v>#REF!</v>
      </c>
      <c r="C210" t="e">
        <f>_xlfn.XLOOKUP(D210,PrepList!F:F,PrepList!E:E)</f>
        <v>#REF!</v>
      </c>
      <c r="D210" t="e">
        <f>IF(PrepList!#REF!="","",PrepList!#REF!)</f>
        <v>#REF!</v>
      </c>
      <c r="E210" s="639" t="e">
        <f>IF(PrepList!#REF!="","",PrepList!#REF!)</f>
        <v>#REF!</v>
      </c>
      <c r="F210" t="e">
        <f>IF(PrepList!#REF!="","",PrepList!#REF!)</f>
        <v>#REF!</v>
      </c>
      <c r="G210" t="e">
        <f>IF(PrepList!#REF!="","",PrepList!#REF!)</f>
        <v>#REF!</v>
      </c>
      <c r="H210" t="e">
        <f>IF(PrepList!#REF!="","",PrepList!#REF!)</f>
        <v>#REF!</v>
      </c>
      <c r="I210" t="e">
        <f>IF(PrepList!#REF!="","",PrepList!#REF!)</f>
        <v>#REF!</v>
      </c>
      <c r="J210" t="e">
        <f>IF(PrepList!#REF!="","",PrepList!#REF!)</f>
        <v>#REF!</v>
      </c>
      <c r="L210" t="e">
        <f>IF(PrepList!#REF!="","",PrepList!#REF!)</f>
        <v>#REF!</v>
      </c>
      <c r="N210" t="e">
        <f>IF(PrepList!#REF!="","",PrepList!#REF!)</f>
        <v>#REF!</v>
      </c>
    </row>
    <row r="211" spans="2:14">
      <c r="B211" t="e">
        <f>IF(PrepList!#REF!="","",PrepList!#REF!)</f>
        <v>#REF!</v>
      </c>
      <c r="C211" t="e">
        <f>_xlfn.XLOOKUP(D211,PrepList!F:F,PrepList!E:E)</f>
        <v>#REF!</v>
      </c>
      <c r="D211" t="e">
        <f>IF(PrepList!#REF!="","",PrepList!#REF!)</f>
        <v>#REF!</v>
      </c>
      <c r="E211" s="639" t="e">
        <f>IF(PrepList!#REF!="","",PrepList!#REF!)</f>
        <v>#REF!</v>
      </c>
      <c r="F211" t="e">
        <f>IF(PrepList!#REF!="","",PrepList!#REF!)</f>
        <v>#REF!</v>
      </c>
      <c r="G211" t="e">
        <f>IF(PrepList!#REF!="","",PrepList!#REF!)</f>
        <v>#REF!</v>
      </c>
      <c r="H211" t="e">
        <f>IF(PrepList!#REF!="","",PrepList!#REF!)</f>
        <v>#REF!</v>
      </c>
      <c r="I211" t="e">
        <f>IF(PrepList!#REF!="","",PrepList!#REF!)</f>
        <v>#REF!</v>
      </c>
      <c r="J211" t="e">
        <f>IF(PrepList!#REF!="","",PrepList!#REF!)</f>
        <v>#REF!</v>
      </c>
      <c r="L211" t="e">
        <f>IF(PrepList!#REF!="","",PrepList!#REF!)</f>
        <v>#REF!</v>
      </c>
      <c r="N211" t="e">
        <f>IF(PrepList!#REF!="","",PrepList!#REF!)</f>
        <v>#REF!</v>
      </c>
    </row>
    <row r="212" spans="2:14">
      <c r="B212" t="str">
        <f>IF(PrepList!D13="","",PrepList!D13)</f>
        <v>Spanish</v>
      </c>
      <c r="C212" t="str">
        <f>_xlfn.XLOOKUP(D212,PrepList!F:F,PrepList!E:E)</f>
        <v>Yoseani Contreras</v>
      </c>
      <c r="D212">
        <f>IF(PrepList!F13="","",PrepList!F13)</f>
        <v>198457422</v>
      </c>
      <c r="E212" s="639">
        <f>IF(PrepList!G13="","",PrepList!G13)</f>
        <v>5517991219</v>
      </c>
      <c r="F212" t="str">
        <f>IF(PrepList!H13="","",PrepList!H13)</f>
        <v>Night Shift</v>
      </c>
      <c r="G212" t="str">
        <f>IF(PrepList!I13="","",PrepList!I13)</f>
        <v>Mechanical Assembly</v>
      </c>
      <c r="H212" t="e">
        <f>IF(PrepList!#REF!="","",PrepList!#REF!)</f>
        <v>#REF!</v>
      </c>
      <c r="I212" t="e">
        <f>IF(PrepList!#REF!="","",PrepList!#REF!)</f>
        <v>#REF!</v>
      </c>
      <c r="J212" t="e">
        <f>IF(PrepList!#REF!="","",PrepList!#REF!)</f>
        <v>#REF!</v>
      </c>
      <c r="L212" t="str">
        <f>IF(PrepList!N13="","",PrepList!N13)</f>
        <v>Passed</v>
      </c>
      <c r="N212" t="str">
        <f>IF(PrepList!P13="","",PrepList!P13)</f>
        <v/>
      </c>
    </row>
    <row r="213" spans="2:14">
      <c r="B213" t="e">
        <f>IF(PrepList!#REF!="","",PrepList!#REF!)</f>
        <v>#REF!</v>
      </c>
      <c r="C213" t="e">
        <f>_xlfn.XLOOKUP(D213,PrepList!F:F,PrepList!E:E)</f>
        <v>#REF!</v>
      </c>
      <c r="D213" t="e">
        <f>IF(PrepList!#REF!="","",PrepList!#REF!)</f>
        <v>#REF!</v>
      </c>
      <c r="E213" s="639" t="e">
        <f>IF(PrepList!#REF!="","",PrepList!#REF!)</f>
        <v>#REF!</v>
      </c>
      <c r="F213" t="e">
        <f>IF(PrepList!#REF!="","",PrepList!#REF!)</f>
        <v>#REF!</v>
      </c>
      <c r="G213" t="e">
        <f>IF(PrepList!#REF!="","",PrepList!#REF!)</f>
        <v>#REF!</v>
      </c>
      <c r="H213" t="e">
        <f>IF(PrepList!#REF!="","",PrepList!#REF!)</f>
        <v>#REF!</v>
      </c>
      <c r="I213" t="e">
        <f>IF(PrepList!#REF!="","",PrepList!#REF!)</f>
        <v>#REF!</v>
      </c>
      <c r="J213" t="e">
        <f>IF(PrepList!#REF!="","",PrepList!#REF!)</f>
        <v>#REF!</v>
      </c>
      <c r="L213" t="e">
        <f>IF(PrepList!#REF!="","",PrepList!#REF!)</f>
        <v>#REF!</v>
      </c>
      <c r="N213" t="e">
        <f>IF(PrepList!#REF!="","",PrepList!#REF!)</f>
        <v>#REF!</v>
      </c>
    </row>
    <row r="214" spans="2:14">
      <c r="B214" t="e">
        <f>IF(PrepList!#REF!="","",PrepList!#REF!)</f>
        <v>#REF!</v>
      </c>
      <c r="C214" t="e">
        <f>_xlfn.XLOOKUP(D214,PrepList!F:F,PrepList!E:E)</f>
        <v>#REF!</v>
      </c>
      <c r="D214" t="e">
        <f>IF(PrepList!#REF!="","",PrepList!#REF!)</f>
        <v>#REF!</v>
      </c>
      <c r="E214" s="639" t="e">
        <f>IF(PrepList!#REF!="","",PrepList!#REF!)</f>
        <v>#REF!</v>
      </c>
      <c r="F214" t="e">
        <f>IF(PrepList!#REF!="","",PrepList!#REF!)</f>
        <v>#REF!</v>
      </c>
      <c r="G214" t="e">
        <f>IF(PrepList!#REF!="","",PrepList!#REF!)</f>
        <v>#REF!</v>
      </c>
      <c r="H214" t="e">
        <f>IF(PrepList!#REF!="","",PrepList!#REF!)</f>
        <v>#REF!</v>
      </c>
      <c r="I214" t="e">
        <f>IF(PrepList!#REF!="","",PrepList!#REF!)</f>
        <v>#REF!</v>
      </c>
      <c r="J214" t="e">
        <f>IF(PrepList!#REF!="","",PrepList!#REF!)</f>
        <v>#REF!</v>
      </c>
      <c r="L214" t="e">
        <f>IF(PrepList!#REF!="","",PrepList!#REF!)</f>
        <v>#REF!</v>
      </c>
      <c r="N214" t="e">
        <f>IF(PrepList!#REF!="","",PrepList!#REF!)</f>
        <v>#REF!</v>
      </c>
    </row>
    <row r="215" spans="2:14">
      <c r="B215" t="e">
        <f>IF(PrepList!#REF!="","",PrepList!#REF!)</f>
        <v>#REF!</v>
      </c>
      <c r="C215" t="e">
        <f>_xlfn.XLOOKUP(D215,PrepList!F:F,PrepList!E:E)</f>
        <v>#REF!</v>
      </c>
      <c r="D215" t="e">
        <f>IF(PrepList!#REF!="","",PrepList!#REF!)</f>
        <v>#REF!</v>
      </c>
      <c r="E215" s="639" t="e">
        <f>IF(PrepList!#REF!="","",PrepList!#REF!)</f>
        <v>#REF!</v>
      </c>
      <c r="F215" t="e">
        <f>IF(PrepList!#REF!="","",PrepList!#REF!)</f>
        <v>#REF!</v>
      </c>
      <c r="G215" t="e">
        <f>IF(PrepList!#REF!="","",PrepList!#REF!)</f>
        <v>#REF!</v>
      </c>
      <c r="H215" t="e">
        <f>IF(PrepList!#REF!="","",PrepList!#REF!)</f>
        <v>#REF!</v>
      </c>
      <c r="I215" t="e">
        <f>IF(PrepList!#REF!="","",PrepList!#REF!)</f>
        <v>#REF!</v>
      </c>
      <c r="J215" t="e">
        <f>IF(PrepList!#REF!="","",PrepList!#REF!)</f>
        <v>#REF!</v>
      </c>
      <c r="L215" t="e">
        <f>IF(PrepList!#REF!="","",PrepList!#REF!)</f>
        <v>#REF!</v>
      </c>
      <c r="N215" t="e">
        <f>IF(PrepList!#REF!="","",PrepList!#REF!)</f>
        <v>#REF!</v>
      </c>
    </row>
    <row r="216" spans="2:14">
      <c r="B216" t="e">
        <f>IF(PrepList!#REF!="","",PrepList!#REF!)</f>
        <v>#REF!</v>
      </c>
      <c r="C216" t="e">
        <f>_xlfn.XLOOKUP(D216,PrepList!F:F,PrepList!E:E)</f>
        <v>#REF!</v>
      </c>
      <c r="D216" t="e">
        <f>IF(PrepList!#REF!="","",PrepList!#REF!)</f>
        <v>#REF!</v>
      </c>
      <c r="E216" s="639" t="e">
        <f>IF(PrepList!#REF!="","",PrepList!#REF!)</f>
        <v>#REF!</v>
      </c>
      <c r="F216" t="e">
        <f>IF(PrepList!#REF!="","",PrepList!#REF!)</f>
        <v>#REF!</v>
      </c>
      <c r="G216" t="e">
        <f>IF(PrepList!#REF!="","",PrepList!#REF!)</f>
        <v>#REF!</v>
      </c>
      <c r="H216" t="e">
        <f>IF(PrepList!#REF!="","",PrepList!#REF!)</f>
        <v>#REF!</v>
      </c>
      <c r="I216" t="e">
        <f>IF(PrepList!#REF!="","",PrepList!#REF!)</f>
        <v>#REF!</v>
      </c>
      <c r="J216" t="e">
        <f>IF(PrepList!#REF!="","",PrepList!#REF!)</f>
        <v>#REF!</v>
      </c>
      <c r="L216" t="e">
        <f>IF(PrepList!#REF!="","",PrepList!#REF!)</f>
        <v>#REF!</v>
      </c>
      <c r="N216" t="e">
        <f>IF(PrepList!#REF!="","",PrepList!#REF!)</f>
        <v>#REF!</v>
      </c>
    </row>
    <row r="217" spans="2:14">
      <c r="B217" t="e">
        <f>IF(PrepList!#REF!="","",PrepList!#REF!)</f>
        <v>#REF!</v>
      </c>
      <c r="C217" t="e">
        <f>_xlfn.XLOOKUP(D217,PrepList!F:F,PrepList!E:E)</f>
        <v>#REF!</v>
      </c>
      <c r="D217" t="e">
        <f>IF(PrepList!#REF!="","",PrepList!#REF!)</f>
        <v>#REF!</v>
      </c>
      <c r="E217" s="639" t="e">
        <f>IF(PrepList!#REF!="","",PrepList!#REF!)</f>
        <v>#REF!</v>
      </c>
      <c r="F217" t="e">
        <f>IF(PrepList!#REF!="","",PrepList!#REF!)</f>
        <v>#REF!</v>
      </c>
      <c r="G217" t="e">
        <f>IF(PrepList!#REF!="","",PrepList!#REF!)</f>
        <v>#REF!</v>
      </c>
      <c r="H217" t="e">
        <f>IF(PrepList!#REF!="","",PrepList!#REF!)</f>
        <v>#REF!</v>
      </c>
      <c r="I217" t="e">
        <f>IF(PrepList!#REF!="","",PrepList!#REF!)</f>
        <v>#REF!</v>
      </c>
      <c r="J217" t="e">
        <f>IF(PrepList!#REF!="","",PrepList!#REF!)</f>
        <v>#REF!</v>
      </c>
      <c r="L217" t="e">
        <f>IF(PrepList!#REF!="","",PrepList!#REF!)</f>
        <v>#REF!</v>
      </c>
      <c r="N217" t="e">
        <f>IF(PrepList!#REF!="","",PrepList!#REF!)</f>
        <v>#REF!</v>
      </c>
    </row>
    <row r="218" spans="2:14">
      <c r="B218" t="e">
        <f>IF(PrepList!#REF!="","",PrepList!#REF!)</f>
        <v>#REF!</v>
      </c>
      <c r="C218" t="e">
        <f>_xlfn.XLOOKUP(D218,PrepList!F:F,PrepList!E:E)</f>
        <v>#REF!</v>
      </c>
      <c r="D218" t="e">
        <f>IF(PrepList!#REF!="","",PrepList!#REF!)</f>
        <v>#REF!</v>
      </c>
      <c r="E218" s="639" t="e">
        <f>IF(PrepList!#REF!="","",PrepList!#REF!)</f>
        <v>#REF!</v>
      </c>
      <c r="F218" t="e">
        <f>IF(PrepList!#REF!="","",PrepList!#REF!)</f>
        <v>#REF!</v>
      </c>
      <c r="G218" t="e">
        <f>IF(PrepList!#REF!="","",PrepList!#REF!)</f>
        <v>#REF!</v>
      </c>
      <c r="H218" t="e">
        <f>IF(PrepList!#REF!="","",PrepList!#REF!)</f>
        <v>#REF!</v>
      </c>
      <c r="I218" t="e">
        <f>IF(PrepList!#REF!="","",PrepList!#REF!)</f>
        <v>#REF!</v>
      </c>
      <c r="J218" t="e">
        <f>IF(PrepList!#REF!="","",PrepList!#REF!)</f>
        <v>#REF!</v>
      </c>
      <c r="L218" t="e">
        <f>IF(PrepList!#REF!="","",PrepList!#REF!)</f>
        <v>#REF!</v>
      </c>
      <c r="N218" t="e">
        <f>IF(PrepList!#REF!="","",PrepList!#REF!)</f>
        <v>#REF!</v>
      </c>
    </row>
    <row r="219" spans="2:14">
      <c r="B219" t="e">
        <f>IF(PrepList!#REF!="","",PrepList!#REF!)</f>
        <v>#REF!</v>
      </c>
      <c r="C219" t="e">
        <f>_xlfn.XLOOKUP(D219,PrepList!F:F,PrepList!E:E)</f>
        <v>#REF!</v>
      </c>
      <c r="D219" t="e">
        <f>IF(PrepList!#REF!="","",PrepList!#REF!)</f>
        <v>#REF!</v>
      </c>
      <c r="E219" s="639" t="e">
        <f>IF(PrepList!#REF!="","",PrepList!#REF!)</f>
        <v>#REF!</v>
      </c>
      <c r="F219" t="e">
        <f>IF(PrepList!#REF!="","",PrepList!#REF!)</f>
        <v>#REF!</v>
      </c>
      <c r="G219" t="e">
        <f>IF(PrepList!#REF!="","",PrepList!#REF!)</f>
        <v>#REF!</v>
      </c>
      <c r="H219" t="e">
        <f>IF(PrepList!#REF!="","",PrepList!#REF!)</f>
        <v>#REF!</v>
      </c>
      <c r="I219" t="e">
        <f>IF(PrepList!#REF!="","",PrepList!#REF!)</f>
        <v>#REF!</v>
      </c>
      <c r="J219" t="e">
        <f>IF(PrepList!#REF!="","",PrepList!#REF!)</f>
        <v>#REF!</v>
      </c>
      <c r="L219" t="e">
        <f>IF(PrepList!#REF!="","",PrepList!#REF!)</f>
        <v>#REF!</v>
      </c>
      <c r="N219" t="e">
        <f>IF(PrepList!#REF!="","",PrepList!#REF!)</f>
        <v>#REF!</v>
      </c>
    </row>
    <row r="220" spans="2:14">
      <c r="B220" t="e">
        <f>IF(PrepList!#REF!="","",PrepList!#REF!)</f>
        <v>#REF!</v>
      </c>
      <c r="C220" t="e">
        <f>_xlfn.XLOOKUP(D220,PrepList!F:F,PrepList!E:E)</f>
        <v>#REF!</v>
      </c>
      <c r="D220" t="e">
        <f>IF(PrepList!#REF!="","",PrepList!#REF!)</f>
        <v>#REF!</v>
      </c>
      <c r="E220" s="639" t="e">
        <f>IF(PrepList!#REF!="","",PrepList!#REF!)</f>
        <v>#REF!</v>
      </c>
      <c r="F220" t="e">
        <f>IF(PrepList!#REF!="","",PrepList!#REF!)</f>
        <v>#REF!</v>
      </c>
      <c r="G220" t="e">
        <f>IF(PrepList!#REF!="","",PrepList!#REF!)</f>
        <v>#REF!</v>
      </c>
      <c r="H220" t="e">
        <f>IF(PrepList!#REF!="","",PrepList!#REF!)</f>
        <v>#REF!</v>
      </c>
      <c r="I220" t="e">
        <f>IF(PrepList!#REF!="","",PrepList!#REF!)</f>
        <v>#REF!</v>
      </c>
      <c r="J220" t="e">
        <f>IF(PrepList!#REF!="","",PrepList!#REF!)</f>
        <v>#REF!</v>
      </c>
      <c r="L220" t="e">
        <f>IF(PrepList!#REF!="","",PrepList!#REF!)</f>
        <v>#REF!</v>
      </c>
      <c r="N220" t="e">
        <f>IF(PrepList!#REF!="","",PrepList!#REF!)</f>
        <v>#REF!</v>
      </c>
    </row>
    <row r="221" spans="2:14">
      <c r="B221" t="e">
        <f>IF(PrepList!#REF!="","",PrepList!#REF!)</f>
        <v>#REF!</v>
      </c>
      <c r="C221" t="e">
        <f>_xlfn.XLOOKUP(D221,PrepList!F:F,PrepList!E:E)</f>
        <v>#REF!</v>
      </c>
      <c r="D221" t="e">
        <f>IF(PrepList!#REF!="","",PrepList!#REF!)</f>
        <v>#REF!</v>
      </c>
      <c r="E221" s="639" t="e">
        <f>IF(PrepList!#REF!="","",PrepList!#REF!)</f>
        <v>#REF!</v>
      </c>
      <c r="F221" t="e">
        <f>IF(PrepList!#REF!="","",PrepList!#REF!)</f>
        <v>#REF!</v>
      </c>
      <c r="G221" t="e">
        <f>IF(PrepList!#REF!="","",PrepList!#REF!)</f>
        <v>#REF!</v>
      </c>
      <c r="H221" t="e">
        <f>IF(PrepList!#REF!="","",PrepList!#REF!)</f>
        <v>#REF!</v>
      </c>
      <c r="I221" t="e">
        <f>IF(PrepList!#REF!="","",PrepList!#REF!)</f>
        <v>#REF!</v>
      </c>
      <c r="J221" t="e">
        <f>IF(PrepList!#REF!="","",PrepList!#REF!)</f>
        <v>#REF!</v>
      </c>
      <c r="L221" t="e">
        <f>IF(PrepList!#REF!="","",PrepList!#REF!)</f>
        <v>#REF!</v>
      </c>
      <c r="N221" t="e">
        <f>IF(PrepList!#REF!="","",PrepList!#REF!)</f>
        <v>#REF!</v>
      </c>
    </row>
    <row r="222" spans="2:14">
      <c r="B222" t="e">
        <f>IF(PrepList!#REF!="","",PrepList!#REF!)</f>
        <v>#REF!</v>
      </c>
      <c r="C222" t="e">
        <f>_xlfn.XLOOKUP(D222,PrepList!F:F,PrepList!E:E)</f>
        <v>#REF!</v>
      </c>
      <c r="D222" t="e">
        <f>IF(PrepList!#REF!="","",PrepList!#REF!)</f>
        <v>#REF!</v>
      </c>
      <c r="E222" s="639" t="e">
        <f>IF(PrepList!#REF!="","",PrepList!#REF!)</f>
        <v>#REF!</v>
      </c>
      <c r="F222" t="e">
        <f>IF(PrepList!#REF!="","",PrepList!#REF!)</f>
        <v>#REF!</v>
      </c>
      <c r="G222" t="e">
        <f>IF(PrepList!#REF!="","",PrepList!#REF!)</f>
        <v>#REF!</v>
      </c>
      <c r="H222" t="e">
        <f>IF(PrepList!#REF!="","",PrepList!#REF!)</f>
        <v>#REF!</v>
      </c>
      <c r="I222" t="e">
        <f>IF(PrepList!#REF!="","",PrepList!#REF!)</f>
        <v>#REF!</v>
      </c>
      <c r="J222" t="e">
        <f>IF(PrepList!#REF!="","",PrepList!#REF!)</f>
        <v>#REF!</v>
      </c>
      <c r="L222" t="e">
        <f>IF(PrepList!#REF!="","",PrepList!#REF!)</f>
        <v>#REF!</v>
      </c>
      <c r="N222" t="e">
        <f>IF(PrepList!#REF!="","",PrepList!#REF!)</f>
        <v>#REF!</v>
      </c>
    </row>
    <row r="223" spans="2:14">
      <c r="B223" t="e">
        <f>IF(PrepList!#REF!="","",PrepList!#REF!)</f>
        <v>#REF!</v>
      </c>
      <c r="C223" t="e">
        <f>_xlfn.XLOOKUP(D223,PrepList!F:F,PrepList!E:E)</f>
        <v>#REF!</v>
      </c>
      <c r="D223" t="e">
        <f>IF(PrepList!#REF!="","",PrepList!#REF!)</f>
        <v>#REF!</v>
      </c>
      <c r="E223" s="639" t="e">
        <f>IF(PrepList!#REF!="","",PrepList!#REF!)</f>
        <v>#REF!</v>
      </c>
      <c r="F223" t="e">
        <f>IF(PrepList!#REF!="","",PrepList!#REF!)</f>
        <v>#REF!</v>
      </c>
      <c r="G223" t="e">
        <f>IF(PrepList!#REF!="","",PrepList!#REF!)</f>
        <v>#REF!</v>
      </c>
      <c r="H223" t="e">
        <f>IF(PrepList!#REF!="","",PrepList!#REF!)</f>
        <v>#REF!</v>
      </c>
      <c r="I223" t="e">
        <f>IF(PrepList!#REF!="","",PrepList!#REF!)</f>
        <v>#REF!</v>
      </c>
      <c r="J223" t="e">
        <f>IF(PrepList!#REF!="","",PrepList!#REF!)</f>
        <v>#REF!</v>
      </c>
      <c r="L223" t="e">
        <f>IF(PrepList!#REF!="","",PrepList!#REF!)</f>
        <v>#REF!</v>
      </c>
      <c r="N223" t="e">
        <f>IF(PrepList!#REF!="","",PrepList!#REF!)</f>
        <v>#REF!</v>
      </c>
    </row>
    <row r="224" spans="2:14">
      <c r="B224" t="e">
        <f>IF(PrepList!#REF!="","",PrepList!#REF!)</f>
        <v>#REF!</v>
      </c>
      <c r="C224" t="e">
        <f>_xlfn.XLOOKUP(D224,PrepList!F:F,PrepList!E:E)</f>
        <v>#REF!</v>
      </c>
      <c r="D224" t="e">
        <f>IF(PrepList!#REF!="","",PrepList!#REF!)</f>
        <v>#REF!</v>
      </c>
      <c r="E224" s="639" t="e">
        <f>IF(PrepList!#REF!="","",PrepList!#REF!)</f>
        <v>#REF!</v>
      </c>
      <c r="F224" t="e">
        <f>IF(PrepList!#REF!="","",PrepList!#REF!)</f>
        <v>#REF!</v>
      </c>
      <c r="G224" t="e">
        <f>IF(PrepList!#REF!="","",PrepList!#REF!)</f>
        <v>#REF!</v>
      </c>
      <c r="H224" t="e">
        <f>IF(PrepList!#REF!="","",PrepList!#REF!)</f>
        <v>#REF!</v>
      </c>
      <c r="I224" t="e">
        <f>IF(PrepList!#REF!="","",PrepList!#REF!)</f>
        <v>#REF!</v>
      </c>
      <c r="J224" t="e">
        <f>IF(PrepList!#REF!="","",PrepList!#REF!)</f>
        <v>#REF!</v>
      </c>
      <c r="L224" t="e">
        <f>IF(PrepList!#REF!="","",PrepList!#REF!)</f>
        <v>#REF!</v>
      </c>
      <c r="N224" t="e">
        <f>IF(PrepList!#REF!="","",PrepList!#REF!)</f>
        <v>#REF!</v>
      </c>
    </row>
    <row r="225" spans="2:14">
      <c r="B225" t="e">
        <f>IF(PrepList!#REF!="","",PrepList!#REF!)</f>
        <v>#REF!</v>
      </c>
      <c r="C225" t="e">
        <f>_xlfn.XLOOKUP(D225,PrepList!F:F,PrepList!E:E)</f>
        <v>#REF!</v>
      </c>
      <c r="D225" t="e">
        <f>IF(PrepList!#REF!="","",PrepList!#REF!)</f>
        <v>#REF!</v>
      </c>
      <c r="E225" s="639" t="e">
        <f>IF(PrepList!#REF!="","",PrepList!#REF!)</f>
        <v>#REF!</v>
      </c>
      <c r="F225" t="e">
        <f>IF(PrepList!#REF!="","",PrepList!#REF!)</f>
        <v>#REF!</v>
      </c>
      <c r="G225" t="e">
        <f>IF(PrepList!#REF!="","",PrepList!#REF!)</f>
        <v>#REF!</v>
      </c>
      <c r="H225" t="e">
        <f>IF(PrepList!#REF!="","",PrepList!#REF!)</f>
        <v>#REF!</v>
      </c>
      <c r="I225" t="e">
        <f>IF(PrepList!#REF!="","",PrepList!#REF!)</f>
        <v>#REF!</v>
      </c>
      <c r="J225" t="e">
        <f>IF(PrepList!#REF!="","",PrepList!#REF!)</f>
        <v>#REF!</v>
      </c>
      <c r="L225" t="e">
        <f>IF(PrepList!#REF!="","",PrepList!#REF!)</f>
        <v>#REF!</v>
      </c>
      <c r="N225" t="e">
        <f>IF(PrepList!#REF!="","",PrepList!#REF!)</f>
        <v>#REF!</v>
      </c>
    </row>
    <row r="226" spans="2:14">
      <c r="B226" t="e">
        <f>IF(PrepList!#REF!="","",PrepList!#REF!)</f>
        <v>#REF!</v>
      </c>
      <c r="C226" t="e">
        <f>_xlfn.XLOOKUP(D226,PrepList!F:F,PrepList!E:E)</f>
        <v>#REF!</v>
      </c>
      <c r="D226" t="e">
        <f>IF(PrepList!#REF!="","",PrepList!#REF!)</f>
        <v>#REF!</v>
      </c>
      <c r="E226" s="639" t="e">
        <f>IF(PrepList!#REF!="","",PrepList!#REF!)</f>
        <v>#REF!</v>
      </c>
      <c r="F226" t="e">
        <f>IF(PrepList!#REF!="","",PrepList!#REF!)</f>
        <v>#REF!</v>
      </c>
      <c r="G226" t="e">
        <f>IF(PrepList!#REF!="","",PrepList!#REF!)</f>
        <v>#REF!</v>
      </c>
      <c r="H226" t="e">
        <f>IF(PrepList!#REF!="","",PrepList!#REF!)</f>
        <v>#REF!</v>
      </c>
      <c r="I226" t="e">
        <f>IF(PrepList!#REF!="","",PrepList!#REF!)</f>
        <v>#REF!</v>
      </c>
      <c r="J226" t="e">
        <f>IF(PrepList!#REF!="","",PrepList!#REF!)</f>
        <v>#REF!</v>
      </c>
      <c r="L226" t="e">
        <f>IF(PrepList!#REF!="","",PrepList!#REF!)</f>
        <v>#REF!</v>
      </c>
      <c r="N226" t="e">
        <f>IF(PrepList!#REF!="","",PrepList!#REF!)</f>
        <v>#REF!</v>
      </c>
    </row>
    <row r="227" spans="2:14">
      <c r="B227" t="e">
        <f>IF(PrepList!#REF!="","",PrepList!#REF!)</f>
        <v>#REF!</v>
      </c>
      <c r="C227" t="e">
        <f>_xlfn.XLOOKUP(D227,PrepList!F:F,PrepList!E:E)</f>
        <v>#REF!</v>
      </c>
      <c r="D227" t="e">
        <f>IF(PrepList!#REF!="","",PrepList!#REF!)</f>
        <v>#REF!</v>
      </c>
      <c r="E227" s="639" t="e">
        <f>IF(PrepList!#REF!="","",PrepList!#REF!)</f>
        <v>#REF!</v>
      </c>
      <c r="F227" t="e">
        <f>IF(PrepList!#REF!="","",PrepList!#REF!)</f>
        <v>#REF!</v>
      </c>
      <c r="G227" t="e">
        <f>IF(PrepList!#REF!="","",PrepList!#REF!)</f>
        <v>#REF!</v>
      </c>
      <c r="H227" t="e">
        <f>IF(PrepList!#REF!="","",PrepList!#REF!)</f>
        <v>#REF!</v>
      </c>
      <c r="I227" t="e">
        <f>IF(PrepList!#REF!="","",PrepList!#REF!)</f>
        <v>#REF!</v>
      </c>
      <c r="J227" t="e">
        <f>IF(PrepList!#REF!="","",PrepList!#REF!)</f>
        <v>#REF!</v>
      </c>
      <c r="L227" t="e">
        <f>IF(PrepList!#REF!="","",PrepList!#REF!)</f>
        <v>#REF!</v>
      </c>
      <c r="N227" t="e">
        <f>IF(PrepList!#REF!="","",PrepList!#REF!)</f>
        <v>#REF!</v>
      </c>
    </row>
    <row r="228" spans="2:14">
      <c r="B228" t="e">
        <f>IF(PrepList!#REF!="","",PrepList!#REF!)</f>
        <v>#REF!</v>
      </c>
      <c r="C228" t="e">
        <f>_xlfn.XLOOKUP(D228,PrepList!F:F,PrepList!E:E)</f>
        <v>#REF!</v>
      </c>
      <c r="D228" t="e">
        <f>IF(PrepList!#REF!="","",PrepList!#REF!)</f>
        <v>#REF!</v>
      </c>
      <c r="E228" s="639" t="e">
        <f>IF(PrepList!#REF!="","",PrepList!#REF!)</f>
        <v>#REF!</v>
      </c>
      <c r="F228" t="e">
        <f>IF(PrepList!#REF!="","",PrepList!#REF!)</f>
        <v>#REF!</v>
      </c>
      <c r="G228" t="e">
        <f>IF(PrepList!#REF!="","",PrepList!#REF!)</f>
        <v>#REF!</v>
      </c>
      <c r="H228" t="e">
        <f>IF(PrepList!#REF!="","",PrepList!#REF!)</f>
        <v>#REF!</v>
      </c>
      <c r="I228" t="e">
        <f>IF(PrepList!#REF!="","",PrepList!#REF!)</f>
        <v>#REF!</v>
      </c>
      <c r="J228" t="e">
        <f>IF(PrepList!#REF!="","",PrepList!#REF!)</f>
        <v>#REF!</v>
      </c>
      <c r="L228" t="e">
        <f>IF(PrepList!#REF!="","",PrepList!#REF!)</f>
        <v>#REF!</v>
      </c>
      <c r="N228" t="e">
        <f>IF(PrepList!#REF!="","",PrepList!#REF!)</f>
        <v>#REF!</v>
      </c>
    </row>
    <row r="229" spans="2:14">
      <c r="B229" t="e">
        <f>IF(PrepList!#REF!="","",PrepList!#REF!)</f>
        <v>#REF!</v>
      </c>
      <c r="C229" t="e">
        <f>_xlfn.XLOOKUP(D229,PrepList!F:F,PrepList!E:E)</f>
        <v>#REF!</v>
      </c>
      <c r="D229" t="e">
        <f>IF(PrepList!#REF!="","",PrepList!#REF!)</f>
        <v>#REF!</v>
      </c>
      <c r="E229" s="639" t="e">
        <f>IF(PrepList!#REF!="","",PrepList!#REF!)</f>
        <v>#REF!</v>
      </c>
      <c r="F229" t="e">
        <f>IF(PrepList!#REF!="","",PrepList!#REF!)</f>
        <v>#REF!</v>
      </c>
      <c r="G229" t="e">
        <f>IF(PrepList!#REF!="","",PrepList!#REF!)</f>
        <v>#REF!</v>
      </c>
      <c r="H229" t="e">
        <f>IF(PrepList!#REF!="","",PrepList!#REF!)</f>
        <v>#REF!</v>
      </c>
      <c r="I229" t="e">
        <f>IF(PrepList!#REF!="","",PrepList!#REF!)</f>
        <v>#REF!</v>
      </c>
      <c r="J229" t="e">
        <f>IF(PrepList!#REF!="","",PrepList!#REF!)</f>
        <v>#REF!</v>
      </c>
      <c r="L229" t="e">
        <f>IF(PrepList!#REF!="","",PrepList!#REF!)</f>
        <v>#REF!</v>
      </c>
      <c r="N229" t="e">
        <f>IF(PrepList!#REF!="","",PrepList!#REF!)</f>
        <v>#REF!</v>
      </c>
    </row>
    <row r="230" spans="2:14">
      <c r="B230" t="e">
        <f>IF(PrepList!#REF!="","",PrepList!#REF!)</f>
        <v>#REF!</v>
      </c>
      <c r="C230" t="e">
        <f>_xlfn.XLOOKUP(D230,PrepList!F:F,PrepList!E:E)</f>
        <v>#REF!</v>
      </c>
      <c r="D230" t="e">
        <f>IF(PrepList!#REF!="","",PrepList!#REF!)</f>
        <v>#REF!</v>
      </c>
      <c r="E230" s="639" t="e">
        <f>IF(PrepList!#REF!="","",PrepList!#REF!)</f>
        <v>#REF!</v>
      </c>
      <c r="F230" t="e">
        <f>IF(PrepList!#REF!="","",PrepList!#REF!)</f>
        <v>#REF!</v>
      </c>
      <c r="G230" t="e">
        <f>IF(PrepList!#REF!="","",PrepList!#REF!)</f>
        <v>#REF!</v>
      </c>
      <c r="H230" t="e">
        <f>IF(PrepList!#REF!="","",PrepList!#REF!)</f>
        <v>#REF!</v>
      </c>
      <c r="I230" t="e">
        <f>IF(PrepList!#REF!="","",PrepList!#REF!)</f>
        <v>#REF!</v>
      </c>
      <c r="J230" t="e">
        <f>IF(PrepList!#REF!="","",PrepList!#REF!)</f>
        <v>#REF!</v>
      </c>
      <c r="L230" t="e">
        <f>IF(PrepList!#REF!="","",PrepList!#REF!)</f>
        <v>#REF!</v>
      </c>
      <c r="N230" t="e">
        <f>IF(PrepList!#REF!="","",PrepList!#REF!)</f>
        <v>#REF!</v>
      </c>
    </row>
    <row r="231" spans="2:14">
      <c r="B231" t="e">
        <f>IF(PrepList!#REF!="","",PrepList!#REF!)</f>
        <v>#REF!</v>
      </c>
      <c r="C231" t="e">
        <f>_xlfn.XLOOKUP(D231,PrepList!F:F,PrepList!E:E)</f>
        <v>#REF!</v>
      </c>
      <c r="D231" t="e">
        <f>IF(PrepList!#REF!="","",PrepList!#REF!)</f>
        <v>#REF!</v>
      </c>
      <c r="E231" s="639" t="e">
        <f>IF(PrepList!#REF!="","",PrepList!#REF!)</f>
        <v>#REF!</v>
      </c>
      <c r="F231" t="e">
        <f>IF(PrepList!#REF!="","",PrepList!#REF!)</f>
        <v>#REF!</v>
      </c>
      <c r="G231" t="e">
        <f>IF(PrepList!#REF!="","",PrepList!#REF!)</f>
        <v>#REF!</v>
      </c>
      <c r="H231" t="e">
        <f>IF(PrepList!#REF!="","",PrepList!#REF!)</f>
        <v>#REF!</v>
      </c>
      <c r="I231" t="e">
        <f>IF(PrepList!#REF!="","",PrepList!#REF!)</f>
        <v>#REF!</v>
      </c>
      <c r="J231" t="e">
        <f>IF(PrepList!#REF!="","",PrepList!#REF!)</f>
        <v>#REF!</v>
      </c>
      <c r="L231" t="e">
        <f>IF(PrepList!#REF!="","",PrepList!#REF!)</f>
        <v>#REF!</v>
      </c>
      <c r="N231" t="e">
        <f>IF(PrepList!#REF!="","",PrepList!#REF!)</f>
        <v>#REF!</v>
      </c>
    </row>
    <row r="232" spans="2:14">
      <c r="B232" t="e">
        <f>IF(PrepList!#REF!="","",PrepList!#REF!)</f>
        <v>#REF!</v>
      </c>
      <c r="C232" t="e">
        <f>_xlfn.XLOOKUP(D232,PrepList!F:F,PrepList!E:E)</f>
        <v>#REF!</v>
      </c>
      <c r="D232" t="e">
        <f>IF(PrepList!#REF!="","",PrepList!#REF!)</f>
        <v>#REF!</v>
      </c>
      <c r="E232" s="639" t="e">
        <f>IF(PrepList!#REF!="","",PrepList!#REF!)</f>
        <v>#REF!</v>
      </c>
      <c r="F232" t="e">
        <f>IF(PrepList!#REF!="","",PrepList!#REF!)</f>
        <v>#REF!</v>
      </c>
      <c r="G232" t="e">
        <f>IF(PrepList!#REF!="","",PrepList!#REF!)</f>
        <v>#REF!</v>
      </c>
      <c r="H232" t="e">
        <f>IF(PrepList!#REF!="","",PrepList!#REF!)</f>
        <v>#REF!</v>
      </c>
      <c r="I232" t="e">
        <f>IF(PrepList!#REF!="","",PrepList!#REF!)</f>
        <v>#REF!</v>
      </c>
      <c r="J232" t="e">
        <f>IF(PrepList!#REF!="","",PrepList!#REF!)</f>
        <v>#REF!</v>
      </c>
      <c r="L232" t="e">
        <f>IF(PrepList!#REF!="","",PrepList!#REF!)</f>
        <v>#REF!</v>
      </c>
      <c r="N232" t="e">
        <f>IF(PrepList!#REF!="","",PrepList!#REF!)</f>
        <v>#REF!</v>
      </c>
    </row>
    <row r="233" spans="2:14">
      <c r="B233" t="e">
        <f>IF(PrepList!#REF!="","",PrepList!#REF!)</f>
        <v>#REF!</v>
      </c>
      <c r="C233" t="e">
        <f>_xlfn.XLOOKUP(D233,PrepList!F:F,PrepList!E:E)</f>
        <v>#REF!</v>
      </c>
      <c r="D233" t="e">
        <f>IF(PrepList!#REF!="","",PrepList!#REF!)</f>
        <v>#REF!</v>
      </c>
      <c r="E233" s="639" t="e">
        <f>IF(PrepList!#REF!="","",PrepList!#REF!)</f>
        <v>#REF!</v>
      </c>
      <c r="F233" t="e">
        <f>IF(PrepList!#REF!="","",PrepList!#REF!)</f>
        <v>#REF!</v>
      </c>
      <c r="G233" t="e">
        <f>IF(PrepList!#REF!="","",PrepList!#REF!)</f>
        <v>#REF!</v>
      </c>
      <c r="H233" t="e">
        <f>IF(PrepList!#REF!="","",PrepList!#REF!)</f>
        <v>#REF!</v>
      </c>
      <c r="I233" t="e">
        <f>IF(PrepList!#REF!="","",PrepList!#REF!)</f>
        <v>#REF!</v>
      </c>
      <c r="J233" t="e">
        <f>IF(PrepList!#REF!="","",PrepList!#REF!)</f>
        <v>#REF!</v>
      </c>
      <c r="L233" t="e">
        <f>IF(PrepList!#REF!="","",PrepList!#REF!)</f>
        <v>#REF!</v>
      </c>
      <c r="N233" t="e">
        <f>IF(PrepList!#REF!="","",PrepList!#REF!)</f>
        <v>#REF!</v>
      </c>
    </row>
    <row r="234" spans="2:14">
      <c r="B234" t="e">
        <f>IF(PrepList!#REF!="","",PrepList!#REF!)</f>
        <v>#REF!</v>
      </c>
      <c r="C234" t="e">
        <f>_xlfn.XLOOKUP(D234,PrepList!F:F,PrepList!E:E)</f>
        <v>#REF!</v>
      </c>
      <c r="D234" t="e">
        <f>IF(PrepList!#REF!="","",PrepList!#REF!)</f>
        <v>#REF!</v>
      </c>
      <c r="E234" s="639" t="e">
        <f>IF(PrepList!#REF!="","",PrepList!#REF!)</f>
        <v>#REF!</v>
      </c>
      <c r="F234" t="e">
        <f>IF(PrepList!#REF!="","",PrepList!#REF!)</f>
        <v>#REF!</v>
      </c>
      <c r="G234" t="e">
        <f>IF(PrepList!#REF!="","",PrepList!#REF!)</f>
        <v>#REF!</v>
      </c>
      <c r="H234" t="e">
        <f>IF(PrepList!#REF!="","",PrepList!#REF!)</f>
        <v>#REF!</v>
      </c>
      <c r="I234" t="e">
        <f>IF(PrepList!#REF!="","",PrepList!#REF!)</f>
        <v>#REF!</v>
      </c>
      <c r="J234" t="e">
        <f>IF(PrepList!#REF!="","",PrepList!#REF!)</f>
        <v>#REF!</v>
      </c>
      <c r="L234" t="e">
        <f>IF(PrepList!#REF!="","",PrepList!#REF!)</f>
        <v>#REF!</v>
      </c>
      <c r="N234" t="e">
        <f>IF(PrepList!#REF!="","",PrepList!#REF!)</f>
        <v>#REF!</v>
      </c>
    </row>
    <row r="235" spans="2:14">
      <c r="B235" t="e">
        <f>IF(PrepList!#REF!="","",PrepList!#REF!)</f>
        <v>#REF!</v>
      </c>
      <c r="C235" t="e">
        <f>_xlfn.XLOOKUP(D235,PrepList!F:F,PrepList!E:E)</f>
        <v>#REF!</v>
      </c>
      <c r="D235" t="e">
        <f>IF(PrepList!#REF!="","",PrepList!#REF!)</f>
        <v>#REF!</v>
      </c>
      <c r="E235" s="639" t="e">
        <f>IF(PrepList!#REF!="","",PrepList!#REF!)</f>
        <v>#REF!</v>
      </c>
      <c r="F235" t="e">
        <f>IF(PrepList!#REF!="","",PrepList!#REF!)</f>
        <v>#REF!</v>
      </c>
      <c r="G235" t="e">
        <f>IF(PrepList!#REF!="","",PrepList!#REF!)</f>
        <v>#REF!</v>
      </c>
      <c r="H235" t="e">
        <f>IF(PrepList!#REF!="","",PrepList!#REF!)</f>
        <v>#REF!</v>
      </c>
      <c r="I235" t="e">
        <f>IF(PrepList!#REF!="","",PrepList!#REF!)</f>
        <v>#REF!</v>
      </c>
      <c r="J235" t="e">
        <f>IF(PrepList!#REF!="","",PrepList!#REF!)</f>
        <v>#REF!</v>
      </c>
      <c r="L235" t="e">
        <f>IF(PrepList!#REF!="","",PrepList!#REF!)</f>
        <v>#REF!</v>
      </c>
      <c r="N235" t="e">
        <f>IF(PrepList!#REF!="","",PrepList!#REF!)</f>
        <v>#REF!</v>
      </c>
    </row>
    <row r="236" spans="2:14">
      <c r="B236" t="e">
        <f>IF(PrepList!#REF!="","",PrepList!#REF!)</f>
        <v>#REF!</v>
      </c>
      <c r="C236" t="e">
        <f>_xlfn.XLOOKUP(D236,PrepList!F:F,PrepList!E:E)</f>
        <v>#REF!</v>
      </c>
      <c r="D236" t="e">
        <f>IF(PrepList!#REF!="","",PrepList!#REF!)</f>
        <v>#REF!</v>
      </c>
      <c r="E236" s="639" t="e">
        <f>IF(PrepList!#REF!="","",PrepList!#REF!)</f>
        <v>#REF!</v>
      </c>
      <c r="F236" t="e">
        <f>IF(PrepList!#REF!="","",PrepList!#REF!)</f>
        <v>#REF!</v>
      </c>
      <c r="G236" t="e">
        <f>IF(PrepList!#REF!="","",PrepList!#REF!)</f>
        <v>#REF!</v>
      </c>
      <c r="H236" t="e">
        <f>IF(PrepList!#REF!="","",PrepList!#REF!)</f>
        <v>#REF!</v>
      </c>
      <c r="I236" t="e">
        <f>IF(PrepList!#REF!="","",PrepList!#REF!)</f>
        <v>#REF!</v>
      </c>
      <c r="J236" t="e">
        <f>IF(PrepList!#REF!="","",PrepList!#REF!)</f>
        <v>#REF!</v>
      </c>
      <c r="L236" t="e">
        <f>IF(PrepList!#REF!="","",PrepList!#REF!)</f>
        <v>#REF!</v>
      </c>
      <c r="N236" t="e">
        <f>IF(PrepList!#REF!="","",PrepList!#REF!)</f>
        <v>#REF!</v>
      </c>
    </row>
    <row r="237" spans="2:14">
      <c r="B237" t="e">
        <f>IF(PrepList!#REF!="","",PrepList!#REF!)</f>
        <v>#REF!</v>
      </c>
      <c r="C237" t="e">
        <f>_xlfn.XLOOKUP(D237,PrepList!F:F,PrepList!E:E)</f>
        <v>#REF!</v>
      </c>
      <c r="D237" t="e">
        <f>IF(PrepList!#REF!="","",PrepList!#REF!)</f>
        <v>#REF!</v>
      </c>
      <c r="E237" s="639" t="e">
        <f>IF(PrepList!#REF!="","",PrepList!#REF!)</f>
        <v>#REF!</v>
      </c>
      <c r="F237" t="e">
        <f>IF(PrepList!#REF!="","",PrepList!#REF!)</f>
        <v>#REF!</v>
      </c>
      <c r="G237" t="e">
        <f>IF(PrepList!#REF!="","",PrepList!#REF!)</f>
        <v>#REF!</v>
      </c>
      <c r="H237" t="e">
        <f>IF(PrepList!#REF!="","",PrepList!#REF!)</f>
        <v>#REF!</v>
      </c>
      <c r="I237" t="e">
        <f>IF(PrepList!#REF!="","",PrepList!#REF!)</f>
        <v>#REF!</v>
      </c>
      <c r="J237" t="e">
        <f>IF(PrepList!#REF!="","",PrepList!#REF!)</f>
        <v>#REF!</v>
      </c>
      <c r="L237" t="e">
        <f>IF(PrepList!#REF!="","",PrepList!#REF!)</f>
        <v>#REF!</v>
      </c>
      <c r="N237" t="e">
        <f>IF(PrepList!#REF!="","",PrepList!#REF!)</f>
        <v>#REF!</v>
      </c>
    </row>
    <row r="238" spans="2:14">
      <c r="B238" t="e">
        <f>IF(PrepList!#REF!="","",PrepList!#REF!)</f>
        <v>#REF!</v>
      </c>
      <c r="C238" t="e">
        <f>_xlfn.XLOOKUP(D238,PrepList!F:F,PrepList!E:E)</f>
        <v>#REF!</v>
      </c>
      <c r="D238" t="e">
        <f>IF(PrepList!#REF!="","",PrepList!#REF!)</f>
        <v>#REF!</v>
      </c>
      <c r="E238" s="639" t="e">
        <f>IF(PrepList!#REF!="","",PrepList!#REF!)</f>
        <v>#REF!</v>
      </c>
      <c r="F238" t="e">
        <f>IF(PrepList!#REF!="","",PrepList!#REF!)</f>
        <v>#REF!</v>
      </c>
      <c r="G238" t="e">
        <f>IF(PrepList!#REF!="","",PrepList!#REF!)</f>
        <v>#REF!</v>
      </c>
      <c r="H238" t="e">
        <f>IF(PrepList!#REF!="","",PrepList!#REF!)</f>
        <v>#REF!</v>
      </c>
      <c r="I238" t="e">
        <f>IF(PrepList!#REF!="","",PrepList!#REF!)</f>
        <v>#REF!</v>
      </c>
      <c r="J238" t="e">
        <f>IF(PrepList!#REF!="","",PrepList!#REF!)</f>
        <v>#REF!</v>
      </c>
      <c r="L238" t="e">
        <f>IF(PrepList!#REF!="","",PrepList!#REF!)</f>
        <v>#REF!</v>
      </c>
      <c r="N238" t="e">
        <f>IF(PrepList!#REF!="","",PrepList!#REF!)</f>
        <v>#REF!</v>
      </c>
    </row>
    <row r="239" spans="2:14">
      <c r="B239" t="e">
        <f>IF(PrepList!#REF!="","",PrepList!#REF!)</f>
        <v>#REF!</v>
      </c>
      <c r="C239" t="e">
        <f>_xlfn.XLOOKUP(D239,PrepList!F:F,PrepList!E:E)</f>
        <v>#REF!</v>
      </c>
      <c r="D239" t="e">
        <f>IF(PrepList!#REF!="","",PrepList!#REF!)</f>
        <v>#REF!</v>
      </c>
      <c r="E239" s="639" t="e">
        <f>IF(PrepList!#REF!="","",PrepList!#REF!)</f>
        <v>#REF!</v>
      </c>
      <c r="F239" t="e">
        <f>IF(PrepList!#REF!="","",PrepList!#REF!)</f>
        <v>#REF!</v>
      </c>
      <c r="G239" t="e">
        <f>IF(PrepList!#REF!="","",PrepList!#REF!)</f>
        <v>#REF!</v>
      </c>
      <c r="H239" t="e">
        <f>IF(PrepList!#REF!="","",PrepList!#REF!)</f>
        <v>#REF!</v>
      </c>
      <c r="I239" t="e">
        <f>IF(PrepList!#REF!="","",PrepList!#REF!)</f>
        <v>#REF!</v>
      </c>
      <c r="J239" t="e">
        <f>IF(PrepList!#REF!="","",PrepList!#REF!)</f>
        <v>#REF!</v>
      </c>
      <c r="L239" t="e">
        <f>IF(PrepList!#REF!="","",PrepList!#REF!)</f>
        <v>#REF!</v>
      </c>
      <c r="N239" t="e">
        <f>IF(PrepList!#REF!="","",PrepList!#REF!)</f>
        <v>#REF!</v>
      </c>
    </row>
    <row r="240" spans="2:14">
      <c r="B240" t="e">
        <f>IF(PrepList!#REF!="","",PrepList!#REF!)</f>
        <v>#REF!</v>
      </c>
      <c r="C240" t="e">
        <f>_xlfn.XLOOKUP(D240,PrepList!F:F,PrepList!E:E)</f>
        <v>#REF!</v>
      </c>
      <c r="D240" t="e">
        <f>IF(PrepList!#REF!="","",PrepList!#REF!)</f>
        <v>#REF!</v>
      </c>
      <c r="E240" s="639" t="e">
        <f>IF(PrepList!#REF!="","",PrepList!#REF!)</f>
        <v>#REF!</v>
      </c>
      <c r="F240" t="e">
        <f>IF(PrepList!#REF!="","",PrepList!#REF!)</f>
        <v>#REF!</v>
      </c>
      <c r="G240" t="e">
        <f>IF(PrepList!#REF!="","",PrepList!#REF!)</f>
        <v>#REF!</v>
      </c>
      <c r="H240" t="e">
        <f>IF(PrepList!#REF!="","",PrepList!#REF!)</f>
        <v>#REF!</v>
      </c>
      <c r="I240" t="e">
        <f>IF(PrepList!#REF!="","",PrepList!#REF!)</f>
        <v>#REF!</v>
      </c>
      <c r="J240" t="e">
        <f>IF(PrepList!#REF!="","",PrepList!#REF!)</f>
        <v>#REF!</v>
      </c>
      <c r="L240" t="e">
        <f>IF(PrepList!#REF!="","",PrepList!#REF!)</f>
        <v>#REF!</v>
      </c>
      <c r="N240" t="e">
        <f>IF(PrepList!#REF!="","",PrepList!#REF!)</f>
        <v>#REF!</v>
      </c>
    </row>
    <row r="241" spans="2:14">
      <c r="B241" t="e">
        <f>IF(PrepList!#REF!="","",PrepList!#REF!)</f>
        <v>#REF!</v>
      </c>
      <c r="C241" t="e">
        <f>_xlfn.XLOOKUP(D241,PrepList!F:F,PrepList!E:E)</f>
        <v>#REF!</v>
      </c>
      <c r="D241" t="e">
        <f>IF(PrepList!#REF!="","",PrepList!#REF!)</f>
        <v>#REF!</v>
      </c>
      <c r="E241" s="639" t="e">
        <f>IF(PrepList!#REF!="","",PrepList!#REF!)</f>
        <v>#REF!</v>
      </c>
      <c r="F241" t="e">
        <f>IF(PrepList!#REF!="","",PrepList!#REF!)</f>
        <v>#REF!</v>
      </c>
      <c r="G241" t="e">
        <f>IF(PrepList!#REF!="","",PrepList!#REF!)</f>
        <v>#REF!</v>
      </c>
      <c r="H241" t="e">
        <f>IF(PrepList!#REF!="","",PrepList!#REF!)</f>
        <v>#REF!</v>
      </c>
      <c r="I241" t="e">
        <f>IF(PrepList!#REF!="","",PrepList!#REF!)</f>
        <v>#REF!</v>
      </c>
      <c r="J241" t="e">
        <f>IF(PrepList!#REF!="","",PrepList!#REF!)</f>
        <v>#REF!</v>
      </c>
      <c r="L241" t="e">
        <f>IF(PrepList!#REF!="","",PrepList!#REF!)</f>
        <v>#REF!</v>
      </c>
      <c r="N241" t="e">
        <f>IF(PrepList!#REF!="","",PrepList!#REF!)</f>
        <v>#REF!</v>
      </c>
    </row>
    <row r="242" spans="2:14">
      <c r="B242" t="e">
        <f>IF(PrepList!#REF!="","",PrepList!#REF!)</f>
        <v>#REF!</v>
      </c>
      <c r="C242" t="e">
        <f>_xlfn.XLOOKUP(D242,PrepList!F:F,PrepList!E:E)</f>
        <v>#REF!</v>
      </c>
      <c r="D242" t="e">
        <f>IF(PrepList!#REF!="","",PrepList!#REF!)</f>
        <v>#REF!</v>
      </c>
      <c r="E242" s="639" t="e">
        <f>IF(PrepList!#REF!="","",PrepList!#REF!)</f>
        <v>#REF!</v>
      </c>
      <c r="F242" t="e">
        <f>IF(PrepList!#REF!="","",PrepList!#REF!)</f>
        <v>#REF!</v>
      </c>
      <c r="G242" t="e">
        <f>IF(PrepList!#REF!="","",PrepList!#REF!)</f>
        <v>#REF!</v>
      </c>
      <c r="H242" t="e">
        <f>IF(PrepList!#REF!="","",PrepList!#REF!)</f>
        <v>#REF!</v>
      </c>
      <c r="I242" t="e">
        <f>IF(PrepList!#REF!="","",PrepList!#REF!)</f>
        <v>#REF!</v>
      </c>
      <c r="J242" t="e">
        <f>IF(PrepList!#REF!="","",PrepList!#REF!)</f>
        <v>#REF!</v>
      </c>
      <c r="L242" t="e">
        <f>IF(PrepList!#REF!="","",PrepList!#REF!)</f>
        <v>#REF!</v>
      </c>
      <c r="N242" t="e">
        <f>IF(PrepList!#REF!="","",PrepList!#REF!)</f>
        <v>#REF!</v>
      </c>
    </row>
    <row r="243" spans="2:14">
      <c r="B243" t="e">
        <f>IF(PrepList!#REF!="","",PrepList!#REF!)</f>
        <v>#REF!</v>
      </c>
      <c r="C243" t="e">
        <f>_xlfn.XLOOKUP(D243,PrepList!F:F,PrepList!E:E)</f>
        <v>#REF!</v>
      </c>
      <c r="D243" t="e">
        <f>IF(PrepList!#REF!="","",PrepList!#REF!)</f>
        <v>#REF!</v>
      </c>
      <c r="E243" s="639" t="e">
        <f>IF(PrepList!#REF!="","",PrepList!#REF!)</f>
        <v>#REF!</v>
      </c>
      <c r="F243" t="e">
        <f>IF(PrepList!#REF!="","",PrepList!#REF!)</f>
        <v>#REF!</v>
      </c>
      <c r="G243" t="e">
        <f>IF(PrepList!#REF!="","",PrepList!#REF!)</f>
        <v>#REF!</v>
      </c>
      <c r="H243" t="e">
        <f>IF(PrepList!#REF!="","",PrepList!#REF!)</f>
        <v>#REF!</v>
      </c>
      <c r="I243" t="e">
        <f>IF(PrepList!#REF!="","",PrepList!#REF!)</f>
        <v>#REF!</v>
      </c>
      <c r="J243" t="e">
        <f>IF(PrepList!#REF!="","",PrepList!#REF!)</f>
        <v>#REF!</v>
      </c>
      <c r="L243" t="e">
        <f>IF(PrepList!#REF!="","",PrepList!#REF!)</f>
        <v>#REF!</v>
      </c>
      <c r="N243" t="e">
        <f>IF(PrepList!#REF!="","",PrepList!#REF!)</f>
        <v>#REF!</v>
      </c>
    </row>
    <row r="244" spans="2:14">
      <c r="B244" t="e">
        <f>IF(PrepList!#REF!="","",PrepList!#REF!)</f>
        <v>#REF!</v>
      </c>
      <c r="C244" t="e">
        <f>_xlfn.XLOOKUP(D244,PrepList!F:F,PrepList!E:E)</f>
        <v>#REF!</v>
      </c>
      <c r="D244" t="e">
        <f>IF(PrepList!#REF!="","",PrepList!#REF!)</f>
        <v>#REF!</v>
      </c>
      <c r="E244" s="639" t="e">
        <f>IF(PrepList!#REF!="","",PrepList!#REF!)</f>
        <v>#REF!</v>
      </c>
      <c r="F244" t="e">
        <f>IF(PrepList!#REF!="","",PrepList!#REF!)</f>
        <v>#REF!</v>
      </c>
      <c r="G244" t="e">
        <f>IF(PrepList!#REF!="","",PrepList!#REF!)</f>
        <v>#REF!</v>
      </c>
      <c r="H244" t="e">
        <f>IF(PrepList!#REF!="","",PrepList!#REF!)</f>
        <v>#REF!</v>
      </c>
      <c r="I244" t="e">
        <f>IF(PrepList!#REF!="","",PrepList!#REF!)</f>
        <v>#REF!</v>
      </c>
      <c r="J244" t="e">
        <f>IF(PrepList!#REF!="","",PrepList!#REF!)</f>
        <v>#REF!</v>
      </c>
      <c r="L244" t="e">
        <f>IF(PrepList!#REF!="","",PrepList!#REF!)</f>
        <v>#REF!</v>
      </c>
      <c r="N244" t="e">
        <f>IF(PrepList!#REF!="","",PrepList!#REF!)</f>
        <v>#REF!</v>
      </c>
    </row>
    <row r="245" spans="2:14">
      <c r="B245" t="e">
        <f>IF(PrepList!#REF!="","",PrepList!#REF!)</f>
        <v>#REF!</v>
      </c>
      <c r="C245" t="e">
        <f>_xlfn.XLOOKUP(D245,PrepList!F:F,PrepList!E:E)</f>
        <v>#REF!</v>
      </c>
      <c r="D245" t="e">
        <f>IF(PrepList!#REF!="","",PrepList!#REF!)</f>
        <v>#REF!</v>
      </c>
      <c r="E245" s="639" t="e">
        <f>IF(PrepList!#REF!="","",PrepList!#REF!)</f>
        <v>#REF!</v>
      </c>
      <c r="F245" t="e">
        <f>IF(PrepList!#REF!="","",PrepList!#REF!)</f>
        <v>#REF!</v>
      </c>
      <c r="G245" t="e">
        <f>IF(PrepList!#REF!="","",PrepList!#REF!)</f>
        <v>#REF!</v>
      </c>
      <c r="H245" t="e">
        <f>IF(PrepList!#REF!="","",PrepList!#REF!)</f>
        <v>#REF!</v>
      </c>
      <c r="I245" t="e">
        <f>IF(PrepList!#REF!="","",PrepList!#REF!)</f>
        <v>#REF!</v>
      </c>
      <c r="J245" t="e">
        <f>IF(PrepList!#REF!="","",PrepList!#REF!)</f>
        <v>#REF!</v>
      </c>
      <c r="L245" t="e">
        <f>IF(PrepList!#REF!="","",PrepList!#REF!)</f>
        <v>#REF!</v>
      </c>
      <c r="N245" t="e">
        <f>IF(PrepList!#REF!="","",PrepList!#REF!)</f>
        <v>#REF!</v>
      </c>
    </row>
    <row r="246" spans="2:14">
      <c r="B246" t="e">
        <f>IF(PrepList!#REF!="","",PrepList!#REF!)</f>
        <v>#REF!</v>
      </c>
      <c r="C246" t="e">
        <f>_xlfn.XLOOKUP(D246,PrepList!F:F,PrepList!E:E)</f>
        <v>#REF!</v>
      </c>
      <c r="D246" t="e">
        <f>IF(PrepList!#REF!="","",PrepList!#REF!)</f>
        <v>#REF!</v>
      </c>
      <c r="E246" s="639" t="e">
        <f>IF(PrepList!#REF!="","",PrepList!#REF!)</f>
        <v>#REF!</v>
      </c>
      <c r="F246" t="e">
        <f>IF(PrepList!#REF!="","",PrepList!#REF!)</f>
        <v>#REF!</v>
      </c>
      <c r="G246" t="e">
        <f>IF(PrepList!#REF!="","",PrepList!#REF!)</f>
        <v>#REF!</v>
      </c>
      <c r="H246" t="e">
        <f>IF(PrepList!#REF!="","",PrepList!#REF!)</f>
        <v>#REF!</v>
      </c>
      <c r="I246" t="e">
        <f>IF(PrepList!#REF!="","",PrepList!#REF!)</f>
        <v>#REF!</v>
      </c>
      <c r="J246" t="e">
        <f>IF(PrepList!#REF!="","",PrepList!#REF!)</f>
        <v>#REF!</v>
      </c>
      <c r="L246" t="e">
        <f>IF(PrepList!#REF!="","",PrepList!#REF!)</f>
        <v>#REF!</v>
      </c>
      <c r="N246" t="e">
        <f>IF(PrepList!#REF!="","",PrepList!#REF!)</f>
        <v>#REF!</v>
      </c>
    </row>
    <row r="247" spans="2:14">
      <c r="B247" t="e">
        <f>IF(PrepList!#REF!="","",PrepList!#REF!)</f>
        <v>#REF!</v>
      </c>
      <c r="C247" t="e">
        <f>_xlfn.XLOOKUP(D247,PrepList!F:F,PrepList!E:E)</f>
        <v>#REF!</v>
      </c>
      <c r="D247" t="e">
        <f>IF(PrepList!#REF!="","",PrepList!#REF!)</f>
        <v>#REF!</v>
      </c>
      <c r="E247" s="639" t="e">
        <f>IF(PrepList!#REF!="","",PrepList!#REF!)</f>
        <v>#REF!</v>
      </c>
      <c r="F247" t="e">
        <f>IF(PrepList!#REF!="","",PrepList!#REF!)</f>
        <v>#REF!</v>
      </c>
      <c r="G247" t="e">
        <f>IF(PrepList!#REF!="","",PrepList!#REF!)</f>
        <v>#REF!</v>
      </c>
      <c r="H247" t="e">
        <f>IF(PrepList!#REF!="","",PrepList!#REF!)</f>
        <v>#REF!</v>
      </c>
      <c r="I247" t="e">
        <f>IF(PrepList!#REF!="","",PrepList!#REF!)</f>
        <v>#REF!</v>
      </c>
      <c r="J247" t="e">
        <f>IF(PrepList!#REF!="","",PrepList!#REF!)</f>
        <v>#REF!</v>
      </c>
      <c r="L247" t="e">
        <f>IF(PrepList!#REF!="","",PrepList!#REF!)</f>
        <v>#REF!</v>
      </c>
      <c r="N247" t="e">
        <f>IF(PrepList!#REF!="","",PrepList!#REF!)</f>
        <v>#REF!</v>
      </c>
    </row>
    <row r="248" spans="2:14">
      <c r="B248" t="e">
        <f>IF(PrepList!#REF!="","",PrepList!#REF!)</f>
        <v>#REF!</v>
      </c>
      <c r="C248" t="e">
        <f>_xlfn.XLOOKUP(D248,PrepList!F:F,PrepList!E:E)</f>
        <v>#REF!</v>
      </c>
      <c r="D248" t="e">
        <f>IF(PrepList!#REF!="","",PrepList!#REF!)</f>
        <v>#REF!</v>
      </c>
      <c r="E248" s="639" t="e">
        <f>IF(PrepList!#REF!="","",PrepList!#REF!)</f>
        <v>#REF!</v>
      </c>
      <c r="F248" t="e">
        <f>IF(PrepList!#REF!="","",PrepList!#REF!)</f>
        <v>#REF!</v>
      </c>
      <c r="G248" t="e">
        <f>IF(PrepList!#REF!="","",PrepList!#REF!)</f>
        <v>#REF!</v>
      </c>
      <c r="H248" t="e">
        <f>IF(PrepList!#REF!="","",PrepList!#REF!)</f>
        <v>#REF!</v>
      </c>
      <c r="I248" t="e">
        <f>IF(PrepList!#REF!="","",PrepList!#REF!)</f>
        <v>#REF!</v>
      </c>
      <c r="J248" t="e">
        <f>IF(PrepList!#REF!="","",PrepList!#REF!)</f>
        <v>#REF!</v>
      </c>
      <c r="L248" t="e">
        <f>IF(PrepList!#REF!="","",PrepList!#REF!)</f>
        <v>#REF!</v>
      </c>
      <c r="N248" t="e">
        <f>IF(PrepList!#REF!="","",PrepList!#REF!)</f>
        <v>#REF!</v>
      </c>
    </row>
    <row r="249" spans="2:14">
      <c r="B249" t="e">
        <f>IF(PrepList!#REF!="","",PrepList!#REF!)</f>
        <v>#REF!</v>
      </c>
      <c r="C249" t="e">
        <f>_xlfn.XLOOKUP(D249,PrepList!F:F,PrepList!E:E)</f>
        <v>#REF!</v>
      </c>
      <c r="D249" t="e">
        <f>IF(PrepList!#REF!="","",PrepList!#REF!)</f>
        <v>#REF!</v>
      </c>
      <c r="E249" s="639" t="e">
        <f>IF(PrepList!#REF!="","",PrepList!#REF!)</f>
        <v>#REF!</v>
      </c>
      <c r="F249" t="e">
        <f>IF(PrepList!#REF!="","",PrepList!#REF!)</f>
        <v>#REF!</v>
      </c>
      <c r="G249" t="e">
        <f>IF(PrepList!#REF!="","",PrepList!#REF!)</f>
        <v>#REF!</v>
      </c>
      <c r="H249" t="e">
        <f>IF(PrepList!#REF!="","",PrepList!#REF!)</f>
        <v>#REF!</v>
      </c>
      <c r="I249" t="e">
        <f>IF(PrepList!#REF!="","",PrepList!#REF!)</f>
        <v>#REF!</v>
      </c>
      <c r="J249" t="e">
        <f>IF(PrepList!#REF!="","",PrepList!#REF!)</f>
        <v>#REF!</v>
      </c>
      <c r="L249" t="e">
        <f>IF(PrepList!#REF!="","",PrepList!#REF!)</f>
        <v>#REF!</v>
      </c>
      <c r="N249" t="e">
        <f>IF(PrepList!#REF!="","",PrepList!#REF!)</f>
        <v>#REF!</v>
      </c>
    </row>
    <row r="250" spans="2:14">
      <c r="B250" t="e">
        <f>IF(PrepList!#REF!="","",PrepList!#REF!)</f>
        <v>#REF!</v>
      </c>
      <c r="C250" t="e">
        <f>_xlfn.XLOOKUP(D250,PrepList!F:F,PrepList!E:E)</f>
        <v>#REF!</v>
      </c>
      <c r="D250" t="e">
        <f>IF(PrepList!#REF!="","",PrepList!#REF!)</f>
        <v>#REF!</v>
      </c>
      <c r="E250" s="639" t="e">
        <f>IF(PrepList!#REF!="","",PrepList!#REF!)</f>
        <v>#REF!</v>
      </c>
      <c r="F250" t="e">
        <f>IF(PrepList!#REF!="","",PrepList!#REF!)</f>
        <v>#REF!</v>
      </c>
      <c r="G250" t="e">
        <f>IF(PrepList!#REF!="","",PrepList!#REF!)</f>
        <v>#REF!</v>
      </c>
      <c r="H250" t="e">
        <f>IF(PrepList!#REF!="","",PrepList!#REF!)</f>
        <v>#REF!</v>
      </c>
      <c r="I250" t="e">
        <f>IF(PrepList!#REF!="","",PrepList!#REF!)</f>
        <v>#REF!</v>
      </c>
      <c r="J250" t="e">
        <f>IF(PrepList!#REF!="","",PrepList!#REF!)</f>
        <v>#REF!</v>
      </c>
      <c r="L250" t="e">
        <f>IF(PrepList!#REF!="","",PrepList!#REF!)</f>
        <v>#REF!</v>
      </c>
      <c r="N250" t="e">
        <f>IF(PrepList!#REF!="","",PrepList!#REF!)</f>
        <v>#REF!</v>
      </c>
    </row>
    <row r="251" spans="2:14">
      <c r="B251" t="e">
        <f>IF(PrepList!#REF!="","",PrepList!#REF!)</f>
        <v>#REF!</v>
      </c>
      <c r="C251" t="e">
        <f>_xlfn.XLOOKUP(D251,PrepList!F:F,PrepList!E:E)</f>
        <v>#REF!</v>
      </c>
      <c r="D251" t="e">
        <f>IF(PrepList!#REF!="","",PrepList!#REF!)</f>
        <v>#REF!</v>
      </c>
      <c r="E251" s="639" t="e">
        <f>IF(PrepList!#REF!="","",PrepList!#REF!)</f>
        <v>#REF!</v>
      </c>
      <c r="F251" t="e">
        <f>IF(PrepList!#REF!="","",PrepList!#REF!)</f>
        <v>#REF!</v>
      </c>
      <c r="G251" t="e">
        <f>IF(PrepList!#REF!="","",PrepList!#REF!)</f>
        <v>#REF!</v>
      </c>
      <c r="H251" t="e">
        <f>IF(PrepList!#REF!="","",PrepList!#REF!)</f>
        <v>#REF!</v>
      </c>
      <c r="I251" t="e">
        <f>IF(PrepList!#REF!="","",PrepList!#REF!)</f>
        <v>#REF!</v>
      </c>
      <c r="J251" t="e">
        <f>IF(PrepList!#REF!="","",PrepList!#REF!)</f>
        <v>#REF!</v>
      </c>
      <c r="L251" t="e">
        <f>IF(PrepList!#REF!="","",PrepList!#REF!)</f>
        <v>#REF!</v>
      </c>
      <c r="N251" t="e">
        <f>IF(PrepList!#REF!="","",PrepList!#REF!)</f>
        <v>#REF!</v>
      </c>
    </row>
    <row r="252" spans="2:14">
      <c r="B252" t="e">
        <f>IF(PrepList!#REF!="","",PrepList!#REF!)</f>
        <v>#REF!</v>
      </c>
      <c r="C252" t="e">
        <f>_xlfn.XLOOKUP(D252,PrepList!F:F,PrepList!E:E)</f>
        <v>#REF!</v>
      </c>
      <c r="D252" t="e">
        <f>IF(PrepList!#REF!="","",PrepList!#REF!)</f>
        <v>#REF!</v>
      </c>
      <c r="E252" s="639" t="e">
        <f>IF(PrepList!#REF!="","",PrepList!#REF!)</f>
        <v>#REF!</v>
      </c>
      <c r="F252" t="e">
        <f>IF(PrepList!#REF!="","",PrepList!#REF!)</f>
        <v>#REF!</v>
      </c>
      <c r="G252" t="e">
        <f>IF(PrepList!#REF!="","",PrepList!#REF!)</f>
        <v>#REF!</v>
      </c>
      <c r="H252" t="e">
        <f>IF(PrepList!#REF!="","",PrepList!#REF!)</f>
        <v>#REF!</v>
      </c>
      <c r="I252" t="e">
        <f>IF(PrepList!#REF!="","",PrepList!#REF!)</f>
        <v>#REF!</v>
      </c>
      <c r="J252" t="e">
        <f>IF(PrepList!#REF!="","",PrepList!#REF!)</f>
        <v>#REF!</v>
      </c>
      <c r="L252" t="e">
        <f>IF(PrepList!#REF!="","",PrepList!#REF!)</f>
        <v>#REF!</v>
      </c>
      <c r="N252" t="e">
        <f>IF(PrepList!#REF!="","",PrepList!#REF!)</f>
        <v>#REF!</v>
      </c>
    </row>
    <row r="253" spans="2:14">
      <c r="B253" t="e">
        <f>IF(PrepList!#REF!="","",PrepList!#REF!)</f>
        <v>#REF!</v>
      </c>
      <c r="C253" t="e">
        <f>_xlfn.XLOOKUP(D253,PrepList!F:F,PrepList!E:E)</f>
        <v>#REF!</v>
      </c>
      <c r="D253" t="e">
        <f>IF(PrepList!#REF!="","",PrepList!#REF!)</f>
        <v>#REF!</v>
      </c>
      <c r="E253" s="639" t="e">
        <f>IF(PrepList!#REF!="","",PrepList!#REF!)</f>
        <v>#REF!</v>
      </c>
      <c r="F253" t="e">
        <f>IF(PrepList!#REF!="","",PrepList!#REF!)</f>
        <v>#REF!</v>
      </c>
      <c r="G253" t="e">
        <f>IF(PrepList!#REF!="","",PrepList!#REF!)</f>
        <v>#REF!</v>
      </c>
      <c r="H253" t="e">
        <f>IF(PrepList!#REF!="","",PrepList!#REF!)</f>
        <v>#REF!</v>
      </c>
      <c r="I253" t="e">
        <f>IF(PrepList!#REF!="","",PrepList!#REF!)</f>
        <v>#REF!</v>
      </c>
      <c r="J253" t="e">
        <f>IF(PrepList!#REF!="","",PrepList!#REF!)</f>
        <v>#REF!</v>
      </c>
      <c r="L253" t="e">
        <f>IF(PrepList!#REF!="","",PrepList!#REF!)</f>
        <v>#REF!</v>
      </c>
      <c r="N253" t="e">
        <f>IF(PrepList!#REF!="","",PrepList!#REF!)</f>
        <v>#REF!</v>
      </c>
    </row>
    <row r="254" spans="2:14">
      <c r="B254" t="e">
        <f>IF(PrepList!#REF!="","",PrepList!#REF!)</f>
        <v>#REF!</v>
      </c>
      <c r="C254" t="e">
        <f>_xlfn.XLOOKUP(D254,PrepList!F:F,PrepList!E:E)</f>
        <v>#REF!</v>
      </c>
      <c r="D254" t="e">
        <f>IF(PrepList!#REF!="","",PrepList!#REF!)</f>
        <v>#REF!</v>
      </c>
      <c r="E254" s="639" t="e">
        <f>IF(PrepList!#REF!="","",PrepList!#REF!)</f>
        <v>#REF!</v>
      </c>
      <c r="F254" t="e">
        <f>IF(PrepList!#REF!="","",PrepList!#REF!)</f>
        <v>#REF!</v>
      </c>
      <c r="G254" t="e">
        <f>IF(PrepList!#REF!="","",PrepList!#REF!)</f>
        <v>#REF!</v>
      </c>
      <c r="H254" t="e">
        <f>IF(PrepList!#REF!="","",PrepList!#REF!)</f>
        <v>#REF!</v>
      </c>
      <c r="I254" t="e">
        <f>IF(PrepList!#REF!="","",PrepList!#REF!)</f>
        <v>#REF!</v>
      </c>
      <c r="J254" t="e">
        <f>IF(PrepList!#REF!="","",PrepList!#REF!)</f>
        <v>#REF!</v>
      </c>
      <c r="L254" t="e">
        <f>IF(PrepList!#REF!="","",PrepList!#REF!)</f>
        <v>#REF!</v>
      </c>
      <c r="N254" t="e">
        <f>IF(PrepList!#REF!="","",PrepList!#REF!)</f>
        <v>#REF!</v>
      </c>
    </row>
    <row r="255" spans="2:14">
      <c r="B255" t="e">
        <f>IF(PrepList!#REF!="","",PrepList!#REF!)</f>
        <v>#REF!</v>
      </c>
      <c r="C255" t="e">
        <f>_xlfn.XLOOKUP(D255,PrepList!F:F,PrepList!E:E)</f>
        <v>#REF!</v>
      </c>
      <c r="D255" t="e">
        <f>IF(PrepList!#REF!="","",PrepList!#REF!)</f>
        <v>#REF!</v>
      </c>
      <c r="E255" s="639" t="e">
        <f>IF(PrepList!#REF!="","",PrepList!#REF!)</f>
        <v>#REF!</v>
      </c>
      <c r="F255" t="e">
        <f>IF(PrepList!#REF!="","",PrepList!#REF!)</f>
        <v>#REF!</v>
      </c>
      <c r="G255" t="e">
        <f>IF(PrepList!#REF!="","",PrepList!#REF!)</f>
        <v>#REF!</v>
      </c>
      <c r="H255" t="e">
        <f>IF(PrepList!#REF!="","",PrepList!#REF!)</f>
        <v>#REF!</v>
      </c>
      <c r="I255" t="e">
        <f>IF(PrepList!#REF!="","",PrepList!#REF!)</f>
        <v>#REF!</v>
      </c>
      <c r="J255" t="e">
        <f>IF(PrepList!#REF!="","",PrepList!#REF!)</f>
        <v>#REF!</v>
      </c>
      <c r="L255" t="e">
        <f>IF(PrepList!#REF!="","",PrepList!#REF!)</f>
        <v>#REF!</v>
      </c>
      <c r="N255" t="e">
        <f>IF(PrepList!#REF!="","",PrepList!#REF!)</f>
        <v>#REF!</v>
      </c>
    </row>
    <row r="256" spans="2:14">
      <c r="B256" t="e">
        <f>IF(PrepList!#REF!="","",PrepList!#REF!)</f>
        <v>#REF!</v>
      </c>
      <c r="C256" t="e">
        <f>_xlfn.XLOOKUP(D256,PrepList!F:F,PrepList!E:E)</f>
        <v>#REF!</v>
      </c>
      <c r="D256" t="e">
        <f>IF(PrepList!#REF!="","",PrepList!#REF!)</f>
        <v>#REF!</v>
      </c>
      <c r="E256" s="639" t="e">
        <f>IF(PrepList!#REF!="","",PrepList!#REF!)</f>
        <v>#REF!</v>
      </c>
      <c r="F256" t="e">
        <f>IF(PrepList!#REF!="","",PrepList!#REF!)</f>
        <v>#REF!</v>
      </c>
      <c r="G256" t="e">
        <f>IF(PrepList!#REF!="","",PrepList!#REF!)</f>
        <v>#REF!</v>
      </c>
      <c r="H256" t="e">
        <f>IF(PrepList!#REF!="","",PrepList!#REF!)</f>
        <v>#REF!</v>
      </c>
      <c r="I256" t="e">
        <f>IF(PrepList!#REF!="","",PrepList!#REF!)</f>
        <v>#REF!</v>
      </c>
      <c r="J256" t="e">
        <f>IF(PrepList!#REF!="","",PrepList!#REF!)</f>
        <v>#REF!</v>
      </c>
      <c r="L256" t="e">
        <f>IF(PrepList!#REF!="","",PrepList!#REF!)</f>
        <v>#REF!</v>
      </c>
      <c r="N256" t="e">
        <f>IF(PrepList!#REF!="","",PrepList!#REF!)</f>
        <v>#REF!</v>
      </c>
    </row>
    <row r="257" spans="2:14">
      <c r="B257" t="e">
        <f>IF(PrepList!#REF!="","",PrepList!#REF!)</f>
        <v>#REF!</v>
      </c>
      <c r="C257" t="e">
        <f>_xlfn.XLOOKUP(D257,PrepList!F:F,PrepList!E:E)</f>
        <v>#REF!</v>
      </c>
      <c r="D257" t="e">
        <f>IF(PrepList!#REF!="","",PrepList!#REF!)</f>
        <v>#REF!</v>
      </c>
      <c r="E257" s="639" t="e">
        <f>IF(PrepList!#REF!="","",PrepList!#REF!)</f>
        <v>#REF!</v>
      </c>
      <c r="F257" t="e">
        <f>IF(PrepList!#REF!="","",PrepList!#REF!)</f>
        <v>#REF!</v>
      </c>
      <c r="G257" t="e">
        <f>IF(PrepList!#REF!="","",PrepList!#REF!)</f>
        <v>#REF!</v>
      </c>
      <c r="H257" t="e">
        <f>IF(PrepList!#REF!="","",PrepList!#REF!)</f>
        <v>#REF!</v>
      </c>
      <c r="I257" t="e">
        <f>IF(PrepList!#REF!="","",PrepList!#REF!)</f>
        <v>#REF!</v>
      </c>
      <c r="J257" t="e">
        <f>IF(PrepList!#REF!="","",PrepList!#REF!)</f>
        <v>#REF!</v>
      </c>
      <c r="L257" t="e">
        <f>IF(PrepList!#REF!="","",PrepList!#REF!)</f>
        <v>#REF!</v>
      </c>
      <c r="N257" t="e">
        <f>IF(PrepList!#REF!="","",PrepList!#REF!)</f>
        <v>#REF!</v>
      </c>
    </row>
    <row r="258" spans="2:14">
      <c r="B258" t="e">
        <f>IF(PrepList!#REF!="","",PrepList!#REF!)</f>
        <v>#REF!</v>
      </c>
      <c r="C258" t="e">
        <f>_xlfn.XLOOKUP(D258,PrepList!F:F,PrepList!E:E)</f>
        <v>#REF!</v>
      </c>
      <c r="D258" t="e">
        <f>IF(PrepList!#REF!="","",PrepList!#REF!)</f>
        <v>#REF!</v>
      </c>
      <c r="E258" s="639" t="e">
        <f>IF(PrepList!#REF!="","",PrepList!#REF!)</f>
        <v>#REF!</v>
      </c>
      <c r="F258" t="e">
        <f>IF(PrepList!#REF!="","",PrepList!#REF!)</f>
        <v>#REF!</v>
      </c>
      <c r="G258" t="e">
        <f>IF(PrepList!#REF!="","",PrepList!#REF!)</f>
        <v>#REF!</v>
      </c>
      <c r="H258" t="e">
        <f>IF(PrepList!#REF!="","",PrepList!#REF!)</f>
        <v>#REF!</v>
      </c>
      <c r="I258" t="e">
        <f>IF(PrepList!#REF!="","",PrepList!#REF!)</f>
        <v>#REF!</v>
      </c>
      <c r="J258" t="e">
        <f>IF(PrepList!#REF!="","",PrepList!#REF!)</f>
        <v>#REF!</v>
      </c>
      <c r="L258" t="e">
        <f>IF(PrepList!#REF!="","",PrepList!#REF!)</f>
        <v>#REF!</v>
      </c>
      <c r="N258" t="e">
        <f>IF(PrepList!#REF!="","",PrepList!#REF!)</f>
        <v>#REF!</v>
      </c>
    </row>
    <row r="259" spans="2:14">
      <c r="B259" t="e">
        <f>IF(PrepList!#REF!="","",PrepList!#REF!)</f>
        <v>#REF!</v>
      </c>
      <c r="C259" t="e">
        <f>_xlfn.XLOOKUP(D259,PrepList!F:F,PrepList!E:E)</f>
        <v>#REF!</v>
      </c>
      <c r="D259" t="e">
        <f>IF(PrepList!#REF!="","",PrepList!#REF!)</f>
        <v>#REF!</v>
      </c>
      <c r="E259" s="639" t="e">
        <f>IF(PrepList!#REF!="","",PrepList!#REF!)</f>
        <v>#REF!</v>
      </c>
      <c r="F259" t="e">
        <f>IF(PrepList!#REF!="","",PrepList!#REF!)</f>
        <v>#REF!</v>
      </c>
      <c r="G259" t="e">
        <f>IF(PrepList!#REF!="","",PrepList!#REF!)</f>
        <v>#REF!</v>
      </c>
      <c r="H259" t="e">
        <f>IF(PrepList!#REF!="","",PrepList!#REF!)</f>
        <v>#REF!</v>
      </c>
      <c r="I259" t="e">
        <f>IF(PrepList!#REF!="","",PrepList!#REF!)</f>
        <v>#REF!</v>
      </c>
      <c r="J259" t="e">
        <f>IF(PrepList!#REF!="","",PrepList!#REF!)</f>
        <v>#REF!</v>
      </c>
      <c r="L259" t="e">
        <f>IF(PrepList!#REF!="","",PrepList!#REF!)</f>
        <v>#REF!</v>
      </c>
      <c r="N259" t="e">
        <f>IF(PrepList!#REF!="","",PrepList!#REF!)</f>
        <v>#REF!</v>
      </c>
    </row>
    <row r="260" spans="2:14">
      <c r="B260" t="e">
        <f>IF(PrepList!#REF!="","",PrepList!#REF!)</f>
        <v>#REF!</v>
      </c>
      <c r="C260" t="e">
        <f>_xlfn.XLOOKUP(D260,PrepList!F:F,PrepList!E:E)</f>
        <v>#REF!</v>
      </c>
      <c r="D260" t="e">
        <f>IF(PrepList!#REF!="","",PrepList!#REF!)</f>
        <v>#REF!</v>
      </c>
      <c r="E260" s="639" t="e">
        <f>IF(PrepList!#REF!="","",PrepList!#REF!)</f>
        <v>#REF!</v>
      </c>
      <c r="F260" t="e">
        <f>IF(PrepList!#REF!="","",PrepList!#REF!)</f>
        <v>#REF!</v>
      </c>
      <c r="G260" t="e">
        <f>IF(PrepList!#REF!="","",PrepList!#REF!)</f>
        <v>#REF!</v>
      </c>
      <c r="H260" t="e">
        <f>IF(PrepList!#REF!="","",PrepList!#REF!)</f>
        <v>#REF!</v>
      </c>
      <c r="I260" t="e">
        <f>IF(PrepList!#REF!="","",PrepList!#REF!)</f>
        <v>#REF!</v>
      </c>
      <c r="J260" t="e">
        <f>IF(PrepList!#REF!="","",PrepList!#REF!)</f>
        <v>#REF!</v>
      </c>
      <c r="L260" t="e">
        <f>IF(PrepList!#REF!="","",PrepList!#REF!)</f>
        <v>#REF!</v>
      </c>
      <c r="N260" t="e">
        <f>IF(PrepList!#REF!="","",PrepList!#REF!)</f>
        <v>#REF!</v>
      </c>
    </row>
    <row r="261" spans="2:14">
      <c r="B261" t="e">
        <f>IF(PrepList!#REF!="","",PrepList!#REF!)</f>
        <v>#REF!</v>
      </c>
      <c r="C261" t="e">
        <f>_xlfn.XLOOKUP(D261,PrepList!F:F,PrepList!E:E)</f>
        <v>#REF!</v>
      </c>
      <c r="D261" t="e">
        <f>IF(PrepList!#REF!="","",PrepList!#REF!)</f>
        <v>#REF!</v>
      </c>
      <c r="E261" s="639" t="e">
        <f>IF(PrepList!#REF!="","",PrepList!#REF!)</f>
        <v>#REF!</v>
      </c>
      <c r="F261" t="e">
        <f>IF(PrepList!#REF!="","",PrepList!#REF!)</f>
        <v>#REF!</v>
      </c>
      <c r="G261" t="e">
        <f>IF(PrepList!#REF!="","",PrepList!#REF!)</f>
        <v>#REF!</v>
      </c>
      <c r="H261" t="e">
        <f>IF(PrepList!#REF!="","",PrepList!#REF!)</f>
        <v>#REF!</v>
      </c>
      <c r="I261" t="e">
        <f>IF(PrepList!#REF!="","",PrepList!#REF!)</f>
        <v>#REF!</v>
      </c>
      <c r="J261" t="e">
        <f>IF(PrepList!#REF!="","",PrepList!#REF!)</f>
        <v>#REF!</v>
      </c>
      <c r="L261" t="e">
        <f>IF(PrepList!#REF!="","",PrepList!#REF!)</f>
        <v>#REF!</v>
      </c>
      <c r="N261" t="e">
        <f>IF(PrepList!#REF!="","",PrepList!#REF!)</f>
        <v>#REF!</v>
      </c>
    </row>
    <row r="262" spans="2:14">
      <c r="B262" t="e">
        <f>IF(PrepList!#REF!="","",PrepList!#REF!)</f>
        <v>#REF!</v>
      </c>
      <c r="C262" t="e">
        <f>_xlfn.XLOOKUP(D262,PrepList!F:F,PrepList!E:E)</f>
        <v>#REF!</v>
      </c>
      <c r="D262" t="e">
        <f>IF(PrepList!#REF!="","",PrepList!#REF!)</f>
        <v>#REF!</v>
      </c>
      <c r="E262" s="639" t="e">
        <f>IF(PrepList!#REF!="","",PrepList!#REF!)</f>
        <v>#REF!</v>
      </c>
      <c r="F262" t="e">
        <f>IF(PrepList!#REF!="","",PrepList!#REF!)</f>
        <v>#REF!</v>
      </c>
      <c r="G262" t="e">
        <f>IF(PrepList!#REF!="","",PrepList!#REF!)</f>
        <v>#REF!</v>
      </c>
      <c r="H262" t="e">
        <f>IF(PrepList!#REF!="","",PrepList!#REF!)</f>
        <v>#REF!</v>
      </c>
      <c r="I262" t="e">
        <f>IF(PrepList!#REF!="","",PrepList!#REF!)</f>
        <v>#REF!</v>
      </c>
      <c r="J262" t="e">
        <f>IF(PrepList!#REF!="","",PrepList!#REF!)</f>
        <v>#REF!</v>
      </c>
      <c r="L262" t="e">
        <f>IF(PrepList!#REF!="","",PrepList!#REF!)</f>
        <v>#REF!</v>
      </c>
      <c r="N262" t="e">
        <f>IF(PrepList!#REF!="","",PrepList!#REF!)</f>
        <v>#REF!</v>
      </c>
    </row>
    <row r="263" spans="2:14">
      <c r="B263" t="e">
        <f>IF(PrepList!#REF!="","",PrepList!#REF!)</f>
        <v>#REF!</v>
      </c>
      <c r="C263" t="e">
        <f>_xlfn.XLOOKUP(D263,PrepList!F:F,PrepList!E:E)</f>
        <v>#REF!</v>
      </c>
      <c r="D263" t="e">
        <f>IF(PrepList!#REF!="","",PrepList!#REF!)</f>
        <v>#REF!</v>
      </c>
      <c r="E263" s="639" t="e">
        <f>IF(PrepList!#REF!="","",PrepList!#REF!)</f>
        <v>#REF!</v>
      </c>
      <c r="F263" t="e">
        <f>IF(PrepList!#REF!="","",PrepList!#REF!)</f>
        <v>#REF!</v>
      </c>
      <c r="G263" t="e">
        <f>IF(PrepList!#REF!="","",PrepList!#REF!)</f>
        <v>#REF!</v>
      </c>
      <c r="H263" t="e">
        <f>IF(PrepList!#REF!="","",PrepList!#REF!)</f>
        <v>#REF!</v>
      </c>
      <c r="I263" t="e">
        <f>IF(PrepList!#REF!="","",PrepList!#REF!)</f>
        <v>#REF!</v>
      </c>
      <c r="J263" t="e">
        <f>IF(PrepList!#REF!="","",PrepList!#REF!)</f>
        <v>#REF!</v>
      </c>
      <c r="L263" t="e">
        <f>IF(PrepList!#REF!="","",PrepList!#REF!)</f>
        <v>#REF!</v>
      </c>
      <c r="N263" t="e">
        <f>IF(PrepList!#REF!="","",PrepList!#REF!)</f>
        <v>#REF!</v>
      </c>
    </row>
    <row r="264" spans="2:14">
      <c r="B264" t="e">
        <f>IF(PrepList!#REF!="","",PrepList!#REF!)</f>
        <v>#REF!</v>
      </c>
      <c r="C264" t="e">
        <f>_xlfn.XLOOKUP(D264,PrepList!F:F,PrepList!E:E)</f>
        <v>#REF!</v>
      </c>
      <c r="D264" t="e">
        <f>IF(PrepList!#REF!="","",PrepList!#REF!)</f>
        <v>#REF!</v>
      </c>
      <c r="E264" s="639" t="e">
        <f>IF(PrepList!#REF!="","",PrepList!#REF!)</f>
        <v>#REF!</v>
      </c>
      <c r="F264" t="e">
        <f>IF(PrepList!#REF!="","",PrepList!#REF!)</f>
        <v>#REF!</v>
      </c>
      <c r="G264" t="e">
        <f>IF(PrepList!#REF!="","",PrepList!#REF!)</f>
        <v>#REF!</v>
      </c>
      <c r="H264" t="e">
        <f>IF(PrepList!#REF!="","",PrepList!#REF!)</f>
        <v>#REF!</v>
      </c>
      <c r="I264" t="e">
        <f>IF(PrepList!#REF!="","",PrepList!#REF!)</f>
        <v>#REF!</v>
      </c>
      <c r="J264" t="e">
        <f>IF(PrepList!#REF!="","",PrepList!#REF!)</f>
        <v>#REF!</v>
      </c>
      <c r="L264" t="e">
        <f>IF(PrepList!#REF!="","",PrepList!#REF!)</f>
        <v>#REF!</v>
      </c>
      <c r="N264" t="e">
        <f>IF(PrepList!#REF!="","",PrepList!#REF!)</f>
        <v>#REF!</v>
      </c>
    </row>
    <row r="265" spans="2:14">
      <c r="B265" t="e">
        <f>IF(PrepList!#REF!="","",PrepList!#REF!)</f>
        <v>#REF!</v>
      </c>
      <c r="C265" t="e">
        <f>_xlfn.XLOOKUP(D265,PrepList!F:F,PrepList!E:E)</f>
        <v>#REF!</v>
      </c>
      <c r="D265" t="e">
        <f>IF(PrepList!#REF!="","",PrepList!#REF!)</f>
        <v>#REF!</v>
      </c>
      <c r="E265" s="639" t="e">
        <f>IF(PrepList!#REF!="","",PrepList!#REF!)</f>
        <v>#REF!</v>
      </c>
      <c r="F265" t="e">
        <f>IF(PrepList!#REF!="","",PrepList!#REF!)</f>
        <v>#REF!</v>
      </c>
      <c r="G265" t="e">
        <f>IF(PrepList!#REF!="","",PrepList!#REF!)</f>
        <v>#REF!</v>
      </c>
      <c r="H265" t="e">
        <f>IF(PrepList!#REF!="","",PrepList!#REF!)</f>
        <v>#REF!</v>
      </c>
      <c r="I265" t="e">
        <f>IF(PrepList!#REF!="","",PrepList!#REF!)</f>
        <v>#REF!</v>
      </c>
      <c r="J265" t="e">
        <f>IF(PrepList!#REF!="","",PrepList!#REF!)</f>
        <v>#REF!</v>
      </c>
      <c r="L265" t="e">
        <f>IF(PrepList!#REF!="","",PrepList!#REF!)</f>
        <v>#REF!</v>
      </c>
      <c r="N265" t="e">
        <f>IF(PrepList!#REF!="","",PrepList!#REF!)</f>
        <v>#REF!</v>
      </c>
    </row>
    <row r="266" spans="2:14">
      <c r="B266" t="e">
        <f>IF(PrepList!#REF!="","",PrepList!#REF!)</f>
        <v>#REF!</v>
      </c>
      <c r="C266" t="e">
        <f>_xlfn.XLOOKUP(D266,PrepList!F:F,PrepList!E:E)</f>
        <v>#REF!</v>
      </c>
      <c r="D266" t="e">
        <f>IF(PrepList!#REF!="","",PrepList!#REF!)</f>
        <v>#REF!</v>
      </c>
      <c r="E266" s="639" t="e">
        <f>IF(PrepList!#REF!="","",PrepList!#REF!)</f>
        <v>#REF!</v>
      </c>
      <c r="F266" t="e">
        <f>IF(PrepList!#REF!="","",PrepList!#REF!)</f>
        <v>#REF!</v>
      </c>
      <c r="G266" t="e">
        <f>IF(PrepList!#REF!="","",PrepList!#REF!)</f>
        <v>#REF!</v>
      </c>
      <c r="H266" t="e">
        <f>IF(PrepList!#REF!="","",PrepList!#REF!)</f>
        <v>#REF!</v>
      </c>
      <c r="I266" t="e">
        <f>IF(PrepList!#REF!="","",PrepList!#REF!)</f>
        <v>#REF!</v>
      </c>
      <c r="J266" t="e">
        <f>IF(PrepList!#REF!="","",PrepList!#REF!)</f>
        <v>#REF!</v>
      </c>
      <c r="L266" t="e">
        <f>IF(PrepList!#REF!="","",PrepList!#REF!)</f>
        <v>#REF!</v>
      </c>
      <c r="N266" t="e">
        <f>IF(PrepList!#REF!="","",PrepList!#REF!)</f>
        <v>#REF!</v>
      </c>
    </row>
    <row r="267" spans="2:14">
      <c r="B267" t="e">
        <f>IF(PrepList!#REF!="","",PrepList!#REF!)</f>
        <v>#REF!</v>
      </c>
      <c r="C267" t="e">
        <f>_xlfn.XLOOKUP(D267,PrepList!F:F,PrepList!E:E)</f>
        <v>#REF!</v>
      </c>
      <c r="D267" t="e">
        <f>IF(PrepList!#REF!="","",PrepList!#REF!)</f>
        <v>#REF!</v>
      </c>
      <c r="E267" s="639" t="e">
        <f>IF(PrepList!#REF!="","",PrepList!#REF!)</f>
        <v>#REF!</v>
      </c>
      <c r="F267" t="e">
        <f>IF(PrepList!#REF!="","",PrepList!#REF!)</f>
        <v>#REF!</v>
      </c>
      <c r="G267" t="e">
        <f>IF(PrepList!#REF!="","",PrepList!#REF!)</f>
        <v>#REF!</v>
      </c>
      <c r="H267" t="e">
        <f>IF(PrepList!#REF!="","",PrepList!#REF!)</f>
        <v>#REF!</v>
      </c>
      <c r="I267" t="e">
        <f>IF(PrepList!#REF!="","",PrepList!#REF!)</f>
        <v>#REF!</v>
      </c>
      <c r="J267" t="e">
        <f>IF(PrepList!#REF!="","",PrepList!#REF!)</f>
        <v>#REF!</v>
      </c>
      <c r="L267" t="e">
        <f>IF(PrepList!#REF!="","",PrepList!#REF!)</f>
        <v>#REF!</v>
      </c>
      <c r="N267" t="e">
        <f>IF(PrepList!#REF!="","",PrepList!#REF!)</f>
        <v>#REF!</v>
      </c>
    </row>
    <row r="268" spans="2:14">
      <c r="B268" t="e">
        <f>IF(PrepList!#REF!="","",PrepList!#REF!)</f>
        <v>#REF!</v>
      </c>
      <c r="C268" t="e">
        <f>_xlfn.XLOOKUP(D268,PrepList!F:F,PrepList!E:E)</f>
        <v>#REF!</v>
      </c>
      <c r="D268" t="e">
        <f>IF(PrepList!#REF!="","",PrepList!#REF!)</f>
        <v>#REF!</v>
      </c>
      <c r="E268" s="639" t="e">
        <f>IF(PrepList!#REF!="","",PrepList!#REF!)</f>
        <v>#REF!</v>
      </c>
      <c r="F268" t="e">
        <f>IF(PrepList!#REF!="","",PrepList!#REF!)</f>
        <v>#REF!</v>
      </c>
      <c r="G268" t="e">
        <f>IF(PrepList!#REF!="","",PrepList!#REF!)</f>
        <v>#REF!</v>
      </c>
      <c r="H268" t="e">
        <f>IF(PrepList!#REF!="","",PrepList!#REF!)</f>
        <v>#REF!</v>
      </c>
      <c r="I268" t="e">
        <f>IF(PrepList!#REF!="","",PrepList!#REF!)</f>
        <v>#REF!</v>
      </c>
      <c r="J268" t="e">
        <f>IF(PrepList!#REF!="","",PrepList!#REF!)</f>
        <v>#REF!</v>
      </c>
      <c r="L268" t="e">
        <f>IF(PrepList!#REF!="","",PrepList!#REF!)</f>
        <v>#REF!</v>
      </c>
      <c r="N268" t="e">
        <f>IF(PrepList!#REF!="","",PrepList!#REF!)</f>
        <v>#REF!</v>
      </c>
    </row>
    <row r="269" spans="2:14">
      <c r="B269" t="e">
        <f>IF(PrepList!#REF!="","",PrepList!#REF!)</f>
        <v>#REF!</v>
      </c>
      <c r="C269" t="e">
        <f>_xlfn.XLOOKUP(D269,PrepList!F:F,PrepList!E:E)</f>
        <v>#REF!</v>
      </c>
      <c r="D269" t="e">
        <f>IF(PrepList!#REF!="","",PrepList!#REF!)</f>
        <v>#REF!</v>
      </c>
      <c r="E269" s="639" t="e">
        <f>IF(PrepList!#REF!="","",PrepList!#REF!)</f>
        <v>#REF!</v>
      </c>
      <c r="F269" t="e">
        <f>IF(PrepList!#REF!="","",PrepList!#REF!)</f>
        <v>#REF!</v>
      </c>
      <c r="G269" t="e">
        <f>IF(PrepList!#REF!="","",PrepList!#REF!)</f>
        <v>#REF!</v>
      </c>
      <c r="H269" t="e">
        <f>IF(PrepList!#REF!="","",PrepList!#REF!)</f>
        <v>#REF!</v>
      </c>
      <c r="I269" t="e">
        <f>IF(PrepList!#REF!="","",PrepList!#REF!)</f>
        <v>#REF!</v>
      </c>
      <c r="J269" t="e">
        <f>IF(PrepList!#REF!="","",PrepList!#REF!)</f>
        <v>#REF!</v>
      </c>
      <c r="L269" t="e">
        <f>IF(PrepList!#REF!="","",PrepList!#REF!)</f>
        <v>#REF!</v>
      </c>
      <c r="N269" t="e">
        <f>IF(PrepList!#REF!="","",PrepList!#REF!)</f>
        <v>#REF!</v>
      </c>
    </row>
    <row r="270" spans="2:14">
      <c r="B270" t="e">
        <f>IF(PrepList!#REF!="","",PrepList!#REF!)</f>
        <v>#REF!</v>
      </c>
      <c r="C270" t="e">
        <f>_xlfn.XLOOKUP(D270,PrepList!F:F,PrepList!E:E)</f>
        <v>#REF!</v>
      </c>
      <c r="D270" t="e">
        <f>IF(PrepList!#REF!="","",PrepList!#REF!)</f>
        <v>#REF!</v>
      </c>
      <c r="E270" s="639" t="e">
        <f>IF(PrepList!#REF!="","",PrepList!#REF!)</f>
        <v>#REF!</v>
      </c>
      <c r="F270" t="e">
        <f>IF(PrepList!#REF!="","",PrepList!#REF!)</f>
        <v>#REF!</v>
      </c>
      <c r="G270" t="e">
        <f>IF(PrepList!#REF!="","",PrepList!#REF!)</f>
        <v>#REF!</v>
      </c>
      <c r="H270" t="e">
        <f>IF(PrepList!#REF!="","",PrepList!#REF!)</f>
        <v>#REF!</v>
      </c>
      <c r="I270" t="e">
        <f>IF(PrepList!#REF!="","",PrepList!#REF!)</f>
        <v>#REF!</v>
      </c>
      <c r="J270" t="e">
        <f>IF(PrepList!#REF!="","",PrepList!#REF!)</f>
        <v>#REF!</v>
      </c>
      <c r="L270" t="e">
        <f>IF(PrepList!#REF!="","",PrepList!#REF!)</f>
        <v>#REF!</v>
      </c>
      <c r="N270" t="e">
        <f>IF(PrepList!#REF!="","",PrepList!#REF!)</f>
        <v>#REF!</v>
      </c>
    </row>
    <row r="271" spans="2:14">
      <c r="B271" t="e">
        <f>IF(PrepList!#REF!="","",PrepList!#REF!)</f>
        <v>#REF!</v>
      </c>
      <c r="C271" t="e">
        <f>_xlfn.XLOOKUP(D271,PrepList!F:F,PrepList!E:E)</f>
        <v>#REF!</v>
      </c>
      <c r="D271" t="e">
        <f>IF(PrepList!#REF!="","",PrepList!#REF!)</f>
        <v>#REF!</v>
      </c>
      <c r="E271" s="639" t="e">
        <f>IF(PrepList!#REF!="","",PrepList!#REF!)</f>
        <v>#REF!</v>
      </c>
      <c r="F271" t="e">
        <f>IF(PrepList!#REF!="","",PrepList!#REF!)</f>
        <v>#REF!</v>
      </c>
      <c r="G271" t="e">
        <f>IF(PrepList!#REF!="","",PrepList!#REF!)</f>
        <v>#REF!</v>
      </c>
      <c r="H271" t="e">
        <f>IF(PrepList!#REF!="","",PrepList!#REF!)</f>
        <v>#REF!</v>
      </c>
      <c r="I271" t="e">
        <f>IF(PrepList!#REF!="","",PrepList!#REF!)</f>
        <v>#REF!</v>
      </c>
      <c r="J271" t="e">
        <f>IF(PrepList!#REF!="","",PrepList!#REF!)</f>
        <v>#REF!</v>
      </c>
      <c r="L271" t="e">
        <f>IF(PrepList!#REF!="","",PrepList!#REF!)</f>
        <v>#REF!</v>
      </c>
      <c r="N271" t="e">
        <f>IF(PrepList!#REF!="","",PrepList!#REF!)</f>
        <v>#REF!</v>
      </c>
    </row>
    <row r="272" spans="2:14">
      <c r="B272" t="e">
        <f>IF(PrepList!#REF!="","",PrepList!#REF!)</f>
        <v>#REF!</v>
      </c>
      <c r="C272" t="e">
        <f>_xlfn.XLOOKUP(D272,PrepList!F:F,PrepList!E:E)</f>
        <v>#REF!</v>
      </c>
      <c r="D272" t="e">
        <f>IF(PrepList!#REF!="","",PrepList!#REF!)</f>
        <v>#REF!</v>
      </c>
      <c r="E272" s="639" t="e">
        <f>IF(PrepList!#REF!="","",PrepList!#REF!)</f>
        <v>#REF!</v>
      </c>
      <c r="F272" t="e">
        <f>IF(PrepList!#REF!="","",PrepList!#REF!)</f>
        <v>#REF!</v>
      </c>
      <c r="G272" t="e">
        <f>IF(PrepList!#REF!="","",PrepList!#REF!)</f>
        <v>#REF!</v>
      </c>
      <c r="H272" t="e">
        <f>IF(PrepList!#REF!="","",PrepList!#REF!)</f>
        <v>#REF!</v>
      </c>
      <c r="I272" t="e">
        <f>IF(PrepList!#REF!="","",PrepList!#REF!)</f>
        <v>#REF!</v>
      </c>
      <c r="J272" t="e">
        <f>IF(PrepList!#REF!="","",PrepList!#REF!)</f>
        <v>#REF!</v>
      </c>
      <c r="L272" t="e">
        <f>IF(PrepList!#REF!="","",PrepList!#REF!)</f>
        <v>#REF!</v>
      </c>
      <c r="N272" t="e">
        <f>IF(PrepList!#REF!="","",PrepList!#REF!)</f>
        <v>#REF!</v>
      </c>
    </row>
    <row r="273" spans="2:14">
      <c r="B273" t="e">
        <f>IF(PrepList!#REF!="","",PrepList!#REF!)</f>
        <v>#REF!</v>
      </c>
      <c r="C273" t="e">
        <f>_xlfn.XLOOKUP(D273,PrepList!F:F,PrepList!E:E)</f>
        <v>#REF!</v>
      </c>
      <c r="D273" t="e">
        <f>IF(PrepList!#REF!="","",PrepList!#REF!)</f>
        <v>#REF!</v>
      </c>
      <c r="E273" s="639" t="e">
        <f>IF(PrepList!#REF!="","",PrepList!#REF!)</f>
        <v>#REF!</v>
      </c>
      <c r="F273" t="e">
        <f>IF(PrepList!#REF!="","",PrepList!#REF!)</f>
        <v>#REF!</v>
      </c>
      <c r="G273" t="e">
        <f>IF(PrepList!#REF!="","",PrepList!#REF!)</f>
        <v>#REF!</v>
      </c>
      <c r="H273" t="e">
        <f>IF(PrepList!#REF!="","",PrepList!#REF!)</f>
        <v>#REF!</v>
      </c>
      <c r="I273" t="e">
        <f>IF(PrepList!#REF!="","",PrepList!#REF!)</f>
        <v>#REF!</v>
      </c>
      <c r="J273" t="e">
        <f>IF(PrepList!#REF!="","",PrepList!#REF!)</f>
        <v>#REF!</v>
      </c>
      <c r="L273" t="e">
        <f>IF(PrepList!#REF!="","",PrepList!#REF!)</f>
        <v>#REF!</v>
      </c>
      <c r="N273" t="e">
        <f>IF(PrepList!#REF!="","",PrepList!#REF!)</f>
        <v>#REF!</v>
      </c>
    </row>
    <row r="274" spans="2:14">
      <c r="B274" t="e">
        <f>IF(PrepList!#REF!="","",PrepList!#REF!)</f>
        <v>#REF!</v>
      </c>
      <c r="C274" t="e">
        <f>_xlfn.XLOOKUP(D274,PrepList!F:F,PrepList!E:E)</f>
        <v>#REF!</v>
      </c>
      <c r="D274" t="e">
        <f>IF(PrepList!#REF!="","",PrepList!#REF!)</f>
        <v>#REF!</v>
      </c>
      <c r="E274" s="639" t="e">
        <f>IF(PrepList!#REF!="","",PrepList!#REF!)</f>
        <v>#REF!</v>
      </c>
      <c r="F274" t="e">
        <f>IF(PrepList!#REF!="","",PrepList!#REF!)</f>
        <v>#REF!</v>
      </c>
      <c r="G274" t="e">
        <f>IF(PrepList!#REF!="","",PrepList!#REF!)</f>
        <v>#REF!</v>
      </c>
      <c r="H274" t="e">
        <f>IF(PrepList!#REF!="","",PrepList!#REF!)</f>
        <v>#REF!</v>
      </c>
      <c r="I274" t="e">
        <f>IF(PrepList!#REF!="","",PrepList!#REF!)</f>
        <v>#REF!</v>
      </c>
      <c r="J274" t="e">
        <f>IF(PrepList!#REF!="","",PrepList!#REF!)</f>
        <v>#REF!</v>
      </c>
      <c r="L274" t="e">
        <f>IF(PrepList!#REF!="","",PrepList!#REF!)</f>
        <v>#REF!</v>
      </c>
      <c r="N274" t="e">
        <f>IF(PrepList!#REF!="","",PrepList!#REF!)</f>
        <v>#REF!</v>
      </c>
    </row>
    <row r="275" spans="2:14">
      <c r="B275" t="e">
        <f>IF(PrepList!#REF!="","",PrepList!#REF!)</f>
        <v>#REF!</v>
      </c>
      <c r="C275" t="e">
        <f>_xlfn.XLOOKUP(D275,PrepList!F:F,PrepList!E:E)</f>
        <v>#REF!</v>
      </c>
      <c r="D275" t="e">
        <f>IF(PrepList!#REF!="","",PrepList!#REF!)</f>
        <v>#REF!</v>
      </c>
      <c r="E275" s="639" t="e">
        <f>IF(PrepList!#REF!="","",PrepList!#REF!)</f>
        <v>#REF!</v>
      </c>
      <c r="F275" t="e">
        <f>IF(PrepList!#REF!="","",PrepList!#REF!)</f>
        <v>#REF!</v>
      </c>
      <c r="G275" t="e">
        <f>IF(PrepList!#REF!="","",PrepList!#REF!)</f>
        <v>#REF!</v>
      </c>
      <c r="H275" t="e">
        <f>IF(PrepList!#REF!="","",PrepList!#REF!)</f>
        <v>#REF!</v>
      </c>
      <c r="I275" t="e">
        <f>IF(PrepList!#REF!="","",PrepList!#REF!)</f>
        <v>#REF!</v>
      </c>
      <c r="J275" t="e">
        <f>IF(PrepList!#REF!="","",PrepList!#REF!)</f>
        <v>#REF!</v>
      </c>
      <c r="L275" t="e">
        <f>IF(PrepList!#REF!="","",PrepList!#REF!)</f>
        <v>#REF!</v>
      </c>
      <c r="N275" t="e">
        <f>IF(PrepList!#REF!="","",PrepList!#REF!)</f>
        <v>#REF!</v>
      </c>
    </row>
    <row r="276" spans="2:14">
      <c r="B276" t="e">
        <f>IF(PrepList!#REF!="","",PrepList!#REF!)</f>
        <v>#REF!</v>
      </c>
      <c r="C276" t="e">
        <f>_xlfn.XLOOKUP(D276,PrepList!F:F,PrepList!E:E)</f>
        <v>#REF!</v>
      </c>
      <c r="D276" t="e">
        <f>IF(PrepList!#REF!="","",PrepList!#REF!)</f>
        <v>#REF!</v>
      </c>
      <c r="E276" s="639" t="e">
        <f>IF(PrepList!#REF!="","",PrepList!#REF!)</f>
        <v>#REF!</v>
      </c>
      <c r="F276" t="e">
        <f>IF(PrepList!#REF!="","",PrepList!#REF!)</f>
        <v>#REF!</v>
      </c>
      <c r="G276" t="e">
        <f>IF(PrepList!#REF!="","",PrepList!#REF!)</f>
        <v>#REF!</v>
      </c>
      <c r="H276" t="e">
        <f>IF(PrepList!#REF!="","",PrepList!#REF!)</f>
        <v>#REF!</v>
      </c>
      <c r="I276" t="e">
        <f>IF(PrepList!#REF!="","",PrepList!#REF!)</f>
        <v>#REF!</v>
      </c>
      <c r="J276" t="e">
        <f>IF(PrepList!#REF!="","",PrepList!#REF!)</f>
        <v>#REF!</v>
      </c>
      <c r="L276" t="e">
        <f>IF(PrepList!#REF!="","",PrepList!#REF!)</f>
        <v>#REF!</v>
      </c>
      <c r="N276" t="e">
        <f>IF(PrepList!#REF!="","",PrepList!#REF!)</f>
        <v>#REF!</v>
      </c>
    </row>
    <row r="277" spans="2:14">
      <c r="B277" t="e">
        <f>IF(PrepList!#REF!="","",PrepList!#REF!)</f>
        <v>#REF!</v>
      </c>
      <c r="C277" t="e">
        <f>_xlfn.XLOOKUP(D277,PrepList!F:F,PrepList!E:E)</f>
        <v>#REF!</v>
      </c>
      <c r="D277" t="e">
        <f>IF(PrepList!#REF!="","",PrepList!#REF!)</f>
        <v>#REF!</v>
      </c>
      <c r="E277" s="639" t="e">
        <f>IF(PrepList!#REF!="","",PrepList!#REF!)</f>
        <v>#REF!</v>
      </c>
      <c r="F277" t="e">
        <f>IF(PrepList!#REF!="","",PrepList!#REF!)</f>
        <v>#REF!</v>
      </c>
      <c r="G277" t="e">
        <f>IF(PrepList!#REF!="","",PrepList!#REF!)</f>
        <v>#REF!</v>
      </c>
      <c r="H277" t="e">
        <f>IF(PrepList!#REF!="","",PrepList!#REF!)</f>
        <v>#REF!</v>
      </c>
      <c r="I277" t="e">
        <f>IF(PrepList!#REF!="","",PrepList!#REF!)</f>
        <v>#REF!</v>
      </c>
      <c r="J277" t="e">
        <f>IF(PrepList!#REF!="","",PrepList!#REF!)</f>
        <v>#REF!</v>
      </c>
      <c r="L277" t="e">
        <f>IF(PrepList!#REF!="","",PrepList!#REF!)</f>
        <v>#REF!</v>
      </c>
      <c r="N277" t="e">
        <f>IF(PrepList!#REF!="","",PrepList!#REF!)</f>
        <v>#REF!</v>
      </c>
    </row>
    <row r="278" spans="2:14">
      <c r="B278" t="e">
        <f>IF(PrepList!#REF!="","",PrepList!#REF!)</f>
        <v>#REF!</v>
      </c>
      <c r="C278" t="e">
        <f>_xlfn.XLOOKUP(D278,PrepList!F:F,PrepList!E:E)</f>
        <v>#REF!</v>
      </c>
      <c r="D278" t="e">
        <f>IF(PrepList!#REF!="","",PrepList!#REF!)</f>
        <v>#REF!</v>
      </c>
      <c r="E278" s="639" t="e">
        <f>IF(PrepList!#REF!="","",PrepList!#REF!)</f>
        <v>#REF!</v>
      </c>
      <c r="F278" t="e">
        <f>IF(PrepList!#REF!="","",PrepList!#REF!)</f>
        <v>#REF!</v>
      </c>
      <c r="G278" t="e">
        <f>IF(PrepList!#REF!="","",PrepList!#REF!)</f>
        <v>#REF!</v>
      </c>
      <c r="H278" t="e">
        <f>IF(PrepList!#REF!="","",PrepList!#REF!)</f>
        <v>#REF!</v>
      </c>
      <c r="I278" t="e">
        <f>IF(PrepList!#REF!="","",PrepList!#REF!)</f>
        <v>#REF!</v>
      </c>
      <c r="J278" t="e">
        <f>IF(PrepList!#REF!="","",PrepList!#REF!)</f>
        <v>#REF!</v>
      </c>
      <c r="L278" t="e">
        <f>IF(PrepList!#REF!="","",PrepList!#REF!)</f>
        <v>#REF!</v>
      </c>
      <c r="N278" t="e">
        <f>IF(PrepList!#REF!="","",PrepList!#REF!)</f>
        <v>#REF!</v>
      </c>
    </row>
    <row r="279" spans="2:14">
      <c r="B279" t="e">
        <f>IF(PrepList!#REF!="","",PrepList!#REF!)</f>
        <v>#REF!</v>
      </c>
      <c r="C279" t="e">
        <f>_xlfn.XLOOKUP(D279,PrepList!F:F,PrepList!E:E)</f>
        <v>#REF!</v>
      </c>
      <c r="D279" t="e">
        <f>IF(PrepList!#REF!="","",PrepList!#REF!)</f>
        <v>#REF!</v>
      </c>
      <c r="E279" s="639" t="e">
        <f>IF(PrepList!#REF!="","",PrepList!#REF!)</f>
        <v>#REF!</v>
      </c>
      <c r="F279" t="e">
        <f>IF(PrepList!#REF!="","",PrepList!#REF!)</f>
        <v>#REF!</v>
      </c>
      <c r="G279" t="e">
        <f>IF(PrepList!#REF!="","",PrepList!#REF!)</f>
        <v>#REF!</v>
      </c>
      <c r="H279" t="e">
        <f>IF(PrepList!#REF!="","",PrepList!#REF!)</f>
        <v>#REF!</v>
      </c>
      <c r="I279" t="e">
        <f>IF(PrepList!#REF!="","",PrepList!#REF!)</f>
        <v>#REF!</v>
      </c>
      <c r="J279" t="e">
        <f>IF(PrepList!#REF!="","",PrepList!#REF!)</f>
        <v>#REF!</v>
      </c>
      <c r="L279" t="e">
        <f>IF(PrepList!#REF!="","",PrepList!#REF!)</f>
        <v>#REF!</v>
      </c>
      <c r="N279" t="e">
        <f>IF(PrepList!#REF!="","",PrepList!#REF!)</f>
        <v>#REF!</v>
      </c>
    </row>
    <row r="280" spans="2:14">
      <c r="B280" t="e">
        <f>IF(PrepList!#REF!="","",PrepList!#REF!)</f>
        <v>#REF!</v>
      </c>
      <c r="C280" t="e">
        <f>_xlfn.XLOOKUP(D280,PrepList!F:F,PrepList!E:E)</f>
        <v>#REF!</v>
      </c>
      <c r="D280" t="e">
        <f>IF(PrepList!#REF!="","",PrepList!#REF!)</f>
        <v>#REF!</v>
      </c>
      <c r="E280" s="639" t="e">
        <f>IF(PrepList!#REF!="","",PrepList!#REF!)</f>
        <v>#REF!</v>
      </c>
      <c r="F280" t="e">
        <f>IF(PrepList!#REF!="","",PrepList!#REF!)</f>
        <v>#REF!</v>
      </c>
      <c r="G280" t="e">
        <f>IF(PrepList!#REF!="","",PrepList!#REF!)</f>
        <v>#REF!</v>
      </c>
      <c r="H280" t="e">
        <f>IF(PrepList!#REF!="","",PrepList!#REF!)</f>
        <v>#REF!</v>
      </c>
      <c r="I280" t="e">
        <f>IF(PrepList!#REF!="","",PrepList!#REF!)</f>
        <v>#REF!</v>
      </c>
      <c r="J280" t="e">
        <f>IF(PrepList!#REF!="","",PrepList!#REF!)</f>
        <v>#REF!</v>
      </c>
      <c r="L280" t="e">
        <f>IF(PrepList!#REF!="","",PrepList!#REF!)</f>
        <v>#REF!</v>
      </c>
      <c r="N280" t="e">
        <f>IF(PrepList!#REF!="","",PrepList!#REF!)</f>
        <v>#REF!</v>
      </c>
    </row>
    <row r="281" spans="2:14">
      <c r="B281" t="e">
        <f>IF(PrepList!#REF!="","",PrepList!#REF!)</f>
        <v>#REF!</v>
      </c>
      <c r="C281" t="e">
        <f>_xlfn.XLOOKUP(D281,PrepList!F:F,PrepList!E:E)</f>
        <v>#REF!</v>
      </c>
      <c r="D281" t="e">
        <f>IF(PrepList!#REF!="","",PrepList!#REF!)</f>
        <v>#REF!</v>
      </c>
      <c r="E281" s="639" t="e">
        <f>IF(PrepList!#REF!="","",PrepList!#REF!)</f>
        <v>#REF!</v>
      </c>
      <c r="F281" t="e">
        <f>IF(PrepList!#REF!="","",PrepList!#REF!)</f>
        <v>#REF!</v>
      </c>
      <c r="G281" t="e">
        <f>IF(PrepList!#REF!="","",PrepList!#REF!)</f>
        <v>#REF!</v>
      </c>
      <c r="H281" t="e">
        <f>IF(PrepList!#REF!="","",PrepList!#REF!)</f>
        <v>#REF!</v>
      </c>
      <c r="I281" t="e">
        <f>IF(PrepList!#REF!="","",PrepList!#REF!)</f>
        <v>#REF!</v>
      </c>
      <c r="J281" t="e">
        <f>IF(PrepList!#REF!="","",PrepList!#REF!)</f>
        <v>#REF!</v>
      </c>
      <c r="L281" t="e">
        <f>IF(PrepList!#REF!="","",PrepList!#REF!)</f>
        <v>#REF!</v>
      </c>
      <c r="N281" t="e">
        <f>IF(PrepList!#REF!="","",PrepList!#REF!)</f>
        <v>#REF!</v>
      </c>
    </row>
    <row r="282" spans="2:14">
      <c r="B282" t="e">
        <f>IF(PrepList!#REF!="","",PrepList!#REF!)</f>
        <v>#REF!</v>
      </c>
      <c r="C282" t="e">
        <f>_xlfn.XLOOKUP(D282,PrepList!F:F,PrepList!E:E)</f>
        <v>#REF!</v>
      </c>
      <c r="D282" t="e">
        <f>IF(PrepList!#REF!="","",PrepList!#REF!)</f>
        <v>#REF!</v>
      </c>
      <c r="E282" s="639" t="e">
        <f>IF(PrepList!#REF!="","",PrepList!#REF!)</f>
        <v>#REF!</v>
      </c>
      <c r="F282" t="e">
        <f>IF(PrepList!#REF!="","",PrepList!#REF!)</f>
        <v>#REF!</v>
      </c>
      <c r="G282" t="e">
        <f>IF(PrepList!#REF!="","",PrepList!#REF!)</f>
        <v>#REF!</v>
      </c>
      <c r="H282" t="e">
        <f>IF(PrepList!#REF!="","",PrepList!#REF!)</f>
        <v>#REF!</v>
      </c>
      <c r="I282" t="e">
        <f>IF(PrepList!#REF!="","",PrepList!#REF!)</f>
        <v>#REF!</v>
      </c>
      <c r="J282" t="e">
        <f>IF(PrepList!#REF!="","",PrepList!#REF!)</f>
        <v>#REF!</v>
      </c>
      <c r="L282" t="e">
        <f>IF(PrepList!#REF!="","",PrepList!#REF!)</f>
        <v>#REF!</v>
      </c>
      <c r="N282" t="e">
        <f>IF(PrepList!#REF!="","",PrepList!#REF!)</f>
        <v>#REF!</v>
      </c>
    </row>
    <row r="283" spans="2:14">
      <c r="B283" t="e">
        <f>IF(PrepList!#REF!="","",PrepList!#REF!)</f>
        <v>#REF!</v>
      </c>
      <c r="C283" t="e">
        <f>_xlfn.XLOOKUP(D283,PrepList!F:F,PrepList!E:E)</f>
        <v>#REF!</v>
      </c>
      <c r="D283" t="e">
        <f>IF(PrepList!#REF!="","",PrepList!#REF!)</f>
        <v>#REF!</v>
      </c>
      <c r="E283" s="639" t="e">
        <f>IF(PrepList!#REF!="","",PrepList!#REF!)</f>
        <v>#REF!</v>
      </c>
      <c r="F283" t="e">
        <f>IF(PrepList!#REF!="","",PrepList!#REF!)</f>
        <v>#REF!</v>
      </c>
      <c r="G283" t="e">
        <f>IF(PrepList!#REF!="","",PrepList!#REF!)</f>
        <v>#REF!</v>
      </c>
      <c r="H283" t="e">
        <f>IF(PrepList!#REF!="","",PrepList!#REF!)</f>
        <v>#REF!</v>
      </c>
      <c r="I283" t="e">
        <f>IF(PrepList!#REF!="","",PrepList!#REF!)</f>
        <v>#REF!</v>
      </c>
      <c r="J283" t="e">
        <f>IF(PrepList!#REF!="","",PrepList!#REF!)</f>
        <v>#REF!</v>
      </c>
      <c r="L283" t="e">
        <f>IF(PrepList!#REF!="","",PrepList!#REF!)</f>
        <v>#REF!</v>
      </c>
      <c r="N283" t="e">
        <f>IF(PrepList!#REF!="","",PrepList!#REF!)</f>
        <v>#REF!</v>
      </c>
    </row>
    <row r="284" spans="2:14">
      <c r="B284" t="e">
        <f>IF(PrepList!#REF!="","",PrepList!#REF!)</f>
        <v>#REF!</v>
      </c>
      <c r="C284" t="e">
        <f>_xlfn.XLOOKUP(D284,PrepList!F:F,PrepList!E:E)</f>
        <v>#REF!</v>
      </c>
      <c r="D284" t="e">
        <f>IF(PrepList!#REF!="","",PrepList!#REF!)</f>
        <v>#REF!</v>
      </c>
      <c r="E284" s="639" t="e">
        <f>IF(PrepList!#REF!="","",PrepList!#REF!)</f>
        <v>#REF!</v>
      </c>
      <c r="F284" t="e">
        <f>IF(PrepList!#REF!="","",PrepList!#REF!)</f>
        <v>#REF!</v>
      </c>
      <c r="G284" t="e">
        <f>IF(PrepList!#REF!="","",PrepList!#REF!)</f>
        <v>#REF!</v>
      </c>
      <c r="H284" t="e">
        <f>IF(PrepList!#REF!="","",PrepList!#REF!)</f>
        <v>#REF!</v>
      </c>
      <c r="I284" t="e">
        <f>IF(PrepList!#REF!="","",PrepList!#REF!)</f>
        <v>#REF!</v>
      </c>
      <c r="J284" t="e">
        <f>IF(PrepList!#REF!="","",PrepList!#REF!)</f>
        <v>#REF!</v>
      </c>
      <c r="L284" t="e">
        <f>IF(PrepList!#REF!="","",PrepList!#REF!)</f>
        <v>#REF!</v>
      </c>
      <c r="N284" t="e">
        <f>IF(PrepList!#REF!="","",PrepList!#REF!)</f>
        <v>#REF!</v>
      </c>
    </row>
    <row r="285" spans="2:14">
      <c r="B285" t="e">
        <f>IF(PrepList!#REF!="","",PrepList!#REF!)</f>
        <v>#REF!</v>
      </c>
      <c r="C285" t="e">
        <f>_xlfn.XLOOKUP(D285,PrepList!F:F,PrepList!E:E)</f>
        <v>#REF!</v>
      </c>
      <c r="D285" t="e">
        <f>IF(PrepList!#REF!="","",PrepList!#REF!)</f>
        <v>#REF!</v>
      </c>
      <c r="E285" s="639" t="e">
        <f>IF(PrepList!#REF!="","",PrepList!#REF!)</f>
        <v>#REF!</v>
      </c>
      <c r="F285" t="e">
        <f>IF(PrepList!#REF!="","",PrepList!#REF!)</f>
        <v>#REF!</v>
      </c>
      <c r="G285" t="e">
        <f>IF(PrepList!#REF!="","",PrepList!#REF!)</f>
        <v>#REF!</v>
      </c>
      <c r="H285" t="e">
        <f>IF(PrepList!#REF!="","",PrepList!#REF!)</f>
        <v>#REF!</v>
      </c>
      <c r="I285" t="e">
        <f>IF(PrepList!#REF!="","",PrepList!#REF!)</f>
        <v>#REF!</v>
      </c>
      <c r="J285" t="e">
        <f>IF(PrepList!#REF!="","",PrepList!#REF!)</f>
        <v>#REF!</v>
      </c>
      <c r="L285" t="e">
        <f>IF(PrepList!#REF!="","",PrepList!#REF!)</f>
        <v>#REF!</v>
      </c>
      <c r="N285" t="e">
        <f>IF(PrepList!#REF!="","",PrepList!#REF!)</f>
        <v>#REF!</v>
      </c>
    </row>
    <row r="286" spans="2:14">
      <c r="B286" t="e">
        <f>IF(PrepList!#REF!="","",PrepList!#REF!)</f>
        <v>#REF!</v>
      </c>
      <c r="C286" t="e">
        <f>_xlfn.XLOOKUP(D286,PrepList!F:F,PrepList!E:E)</f>
        <v>#REF!</v>
      </c>
      <c r="D286" t="e">
        <f>IF(PrepList!#REF!="","",PrepList!#REF!)</f>
        <v>#REF!</v>
      </c>
      <c r="E286" s="639" t="e">
        <f>IF(PrepList!#REF!="","",PrepList!#REF!)</f>
        <v>#REF!</v>
      </c>
      <c r="F286" t="e">
        <f>IF(PrepList!#REF!="","",PrepList!#REF!)</f>
        <v>#REF!</v>
      </c>
      <c r="G286" t="e">
        <f>IF(PrepList!#REF!="","",PrepList!#REF!)</f>
        <v>#REF!</v>
      </c>
      <c r="H286" t="e">
        <f>IF(PrepList!#REF!="","",PrepList!#REF!)</f>
        <v>#REF!</v>
      </c>
      <c r="I286" t="e">
        <f>IF(PrepList!#REF!="","",PrepList!#REF!)</f>
        <v>#REF!</v>
      </c>
      <c r="J286" t="e">
        <f>IF(PrepList!#REF!="","",PrepList!#REF!)</f>
        <v>#REF!</v>
      </c>
      <c r="L286" t="e">
        <f>IF(PrepList!#REF!="","",PrepList!#REF!)</f>
        <v>#REF!</v>
      </c>
      <c r="N286" t="e">
        <f>IF(PrepList!#REF!="","",PrepList!#REF!)</f>
        <v>#REF!</v>
      </c>
    </row>
    <row r="287" spans="2:14">
      <c r="B287" t="e">
        <f>IF(PrepList!#REF!="","",PrepList!#REF!)</f>
        <v>#REF!</v>
      </c>
      <c r="C287" t="e">
        <f>_xlfn.XLOOKUP(D287,PrepList!F:F,PrepList!E:E)</f>
        <v>#REF!</v>
      </c>
      <c r="D287" t="e">
        <f>IF(PrepList!#REF!="","",PrepList!#REF!)</f>
        <v>#REF!</v>
      </c>
      <c r="E287" s="639" t="e">
        <f>IF(PrepList!#REF!="","",PrepList!#REF!)</f>
        <v>#REF!</v>
      </c>
      <c r="F287" t="e">
        <f>IF(PrepList!#REF!="","",PrepList!#REF!)</f>
        <v>#REF!</v>
      </c>
      <c r="G287" t="e">
        <f>IF(PrepList!#REF!="","",PrepList!#REF!)</f>
        <v>#REF!</v>
      </c>
      <c r="H287" t="e">
        <f>IF(PrepList!#REF!="","",PrepList!#REF!)</f>
        <v>#REF!</v>
      </c>
      <c r="I287" t="e">
        <f>IF(PrepList!#REF!="","",PrepList!#REF!)</f>
        <v>#REF!</v>
      </c>
      <c r="J287" t="e">
        <f>IF(PrepList!#REF!="","",PrepList!#REF!)</f>
        <v>#REF!</v>
      </c>
      <c r="L287" t="e">
        <f>IF(PrepList!#REF!="","",PrepList!#REF!)</f>
        <v>#REF!</v>
      </c>
      <c r="N287" t="e">
        <f>IF(PrepList!#REF!="","",PrepList!#REF!)</f>
        <v>#REF!</v>
      </c>
    </row>
    <row r="288" spans="2:14">
      <c r="B288" t="e">
        <f>IF(PrepList!#REF!="","",PrepList!#REF!)</f>
        <v>#REF!</v>
      </c>
      <c r="C288" t="e">
        <f>_xlfn.XLOOKUP(D288,PrepList!F:F,PrepList!E:E)</f>
        <v>#REF!</v>
      </c>
      <c r="D288" t="e">
        <f>IF(PrepList!#REF!="","",PrepList!#REF!)</f>
        <v>#REF!</v>
      </c>
      <c r="E288" s="639" t="e">
        <f>IF(PrepList!#REF!="","",PrepList!#REF!)</f>
        <v>#REF!</v>
      </c>
      <c r="F288" t="e">
        <f>IF(PrepList!#REF!="","",PrepList!#REF!)</f>
        <v>#REF!</v>
      </c>
      <c r="G288" t="e">
        <f>IF(PrepList!#REF!="","",PrepList!#REF!)</f>
        <v>#REF!</v>
      </c>
      <c r="H288" t="e">
        <f>IF(PrepList!#REF!="","",PrepList!#REF!)</f>
        <v>#REF!</v>
      </c>
      <c r="I288" t="e">
        <f>IF(PrepList!#REF!="","",PrepList!#REF!)</f>
        <v>#REF!</v>
      </c>
      <c r="J288" t="e">
        <f>IF(PrepList!#REF!="","",PrepList!#REF!)</f>
        <v>#REF!</v>
      </c>
      <c r="L288" t="e">
        <f>IF(PrepList!#REF!="","",PrepList!#REF!)</f>
        <v>#REF!</v>
      </c>
      <c r="N288" t="e">
        <f>IF(PrepList!#REF!="","",PrepList!#REF!)</f>
        <v>#REF!</v>
      </c>
    </row>
    <row r="289" spans="2:14">
      <c r="B289" t="e">
        <f>IF(PrepList!#REF!="","",PrepList!#REF!)</f>
        <v>#REF!</v>
      </c>
      <c r="C289" t="e">
        <f>_xlfn.XLOOKUP(D289,PrepList!F:F,PrepList!E:E)</f>
        <v>#REF!</v>
      </c>
      <c r="D289" t="e">
        <f>IF(PrepList!#REF!="","",PrepList!#REF!)</f>
        <v>#REF!</v>
      </c>
      <c r="E289" s="639" t="e">
        <f>IF(PrepList!#REF!="","",PrepList!#REF!)</f>
        <v>#REF!</v>
      </c>
      <c r="F289" t="e">
        <f>IF(PrepList!#REF!="","",PrepList!#REF!)</f>
        <v>#REF!</v>
      </c>
      <c r="G289" t="e">
        <f>IF(PrepList!#REF!="","",PrepList!#REF!)</f>
        <v>#REF!</v>
      </c>
      <c r="H289" t="e">
        <f>IF(PrepList!#REF!="","",PrepList!#REF!)</f>
        <v>#REF!</v>
      </c>
      <c r="I289" t="e">
        <f>IF(PrepList!#REF!="","",PrepList!#REF!)</f>
        <v>#REF!</v>
      </c>
      <c r="J289" t="e">
        <f>IF(PrepList!#REF!="","",PrepList!#REF!)</f>
        <v>#REF!</v>
      </c>
      <c r="L289" t="e">
        <f>IF(PrepList!#REF!="","",PrepList!#REF!)</f>
        <v>#REF!</v>
      </c>
      <c r="N289" t="e">
        <f>IF(PrepList!#REF!="","",PrepList!#REF!)</f>
        <v>#REF!</v>
      </c>
    </row>
    <row r="290" spans="2:14">
      <c r="B290" t="e">
        <f>IF(PrepList!#REF!="","",PrepList!#REF!)</f>
        <v>#REF!</v>
      </c>
      <c r="C290" t="e">
        <f>_xlfn.XLOOKUP(D290,PrepList!F:F,PrepList!E:E)</f>
        <v>#REF!</v>
      </c>
      <c r="D290" t="e">
        <f>IF(PrepList!#REF!="","",PrepList!#REF!)</f>
        <v>#REF!</v>
      </c>
      <c r="E290" s="639" t="e">
        <f>IF(PrepList!#REF!="","",PrepList!#REF!)</f>
        <v>#REF!</v>
      </c>
      <c r="F290" t="e">
        <f>IF(PrepList!#REF!="","",PrepList!#REF!)</f>
        <v>#REF!</v>
      </c>
      <c r="G290" t="e">
        <f>IF(PrepList!#REF!="","",PrepList!#REF!)</f>
        <v>#REF!</v>
      </c>
      <c r="H290" t="e">
        <f>IF(PrepList!#REF!="","",PrepList!#REF!)</f>
        <v>#REF!</v>
      </c>
      <c r="I290" t="e">
        <f>IF(PrepList!#REF!="","",PrepList!#REF!)</f>
        <v>#REF!</v>
      </c>
      <c r="J290" t="e">
        <f>IF(PrepList!#REF!="","",PrepList!#REF!)</f>
        <v>#REF!</v>
      </c>
      <c r="L290" t="e">
        <f>IF(PrepList!#REF!="","",PrepList!#REF!)</f>
        <v>#REF!</v>
      </c>
      <c r="N290" t="e">
        <f>IF(PrepList!#REF!="","",PrepList!#REF!)</f>
        <v>#REF!</v>
      </c>
    </row>
    <row r="291" spans="2:14">
      <c r="B291" t="e">
        <f>IF(PrepList!#REF!="","",PrepList!#REF!)</f>
        <v>#REF!</v>
      </c>
      <c r="C291" t="e">
        <f>_xlfn.XLOOKUP(D291,PrepList!F:F,PrepList!E:E)</f>
        <v>#REF!</v>
      </c>
      <c r="D291" t="e">
        <f>IF(PrepList!#REF!="","",PrepList!#REF!)</f>
        <v>#REF!</v>
      </c>
      <c r="E291" s="639" t="e">
        <f>IF(PrepList!#REF!="","",PrepList!#REF!)</f>
        <v>#REF!</v>
      </c>
      <c r="F291" t="e">
        <f>IF(PrepList!#REF!="","",PrepList!#REF!)</f>
        <v>#REF!</v>
      </c>
      <c r="G291" t="e">
        <f>IF(PrepList!#REF!="","",PrepList!#REF!)</f>
        <v>#REF!</v>
      </c>
      <c r="H291" t="e">
        <f>IF(PrepList!#REF!="","",PrepList!#REF!)</f>
        <v>#REF!</v>
      </c>
      <c r="I291" t="e">
        <f>IF(PrepList!#REF!="","",PrepList!#REF!)</f>
        <v>#REF!</v>
      </c>
      <c r="J291" t="e">
        <f>IF(PrepList!#REF!="","",PrepList!#REF!)</f>
        <v>#REF!</v>
      </c>
      <c r="L291" t="e">
        <f>IF(PrepList!#REF!="","",PrepList!#REF!)</f>
        <v>#REF!</v>
      </c>
      <c r="N291" t="e">
        <f>IF(PrepList!#REF!="","",PrepList!#REF!)</f>
        <v>#REF!</v>
      </c>
    </row>
    <row r="292" spans="2:14">
      <c r="B292" t="e">
        <f>IF(PrepList!#REF!="","",PrepList!#REF!)</f>
        <v>#REF!</v>
      </c>
      <c r="C292" t="e">
        <f>_xlfn.XLOOKUP(D292,PrepList!F:F,PrepList!E:E)</f>
        <v>#REF!</v>
      </c>
      <c r="D292" t="e">
        <f>IF(PrepList!#REF!="","",PrepList!#REF!)</f>
        <v>#REF!</v>
      </c>
      <c r="E292" s="639" t="e">
        <f>IF(PrepList!#REF!="","",PrepList!#REF!)</f>
        <v>#REF!</v>
      </c>
      <c r="F292" t="e">
        <f>IF(PrepList!#REF!="","",PrepList!#REF!)</f>
        <v>#REF!</v>
      </c>
      <c r="G292" t="e">
        <f>IF(PrepList!#REF!="","",PrepList!#REF!)</f>
        <v>#REF!</v>
      </c>
      <c r="H292" t="e">
        <f>IF(PrepList!#REF!="","",PrepList!#REF!)</f>
        <v>#REF!</v>
      </c>
      <c r="I292" t="e">
        <f>IF(PrepList!#REF!="","",PrepList!#REF!)</f>
        <v>#REF!</v>
      </c>
      <c r="J292" t="e">
        <f>IF(PrepList!#REF!="","",PrepList!#REF!)</f>
        <v>#REF!</v>
      </c>
      <c r="L292" t="e">
        <f>IF(PrepList!#REF!="","",PrepList!#REF!)</f>
        <v>#REF!</v>
      </c>
      <c r="N292" t="e">
        <f>IF(PrepList!#REF!="","",PrepList!#REF!)</f>
        <v>#REF!</v>
      </c>
    </row>
    <row r="293" spans="2:14">
      <c r="B293" t="e">
        <f>IF(PrepList!#REF!="","",PrepList!#REF!)</f>
        <v>#REF!</v>
      </c>
      <c r="C293" t="e">
        <f>_xlfn.XLOOKUP(D293,PrepList!F:F,PrepList!E:E)</f>
        <v>#REF!</v>
      </c>
      <c r="D293" t="e">
        <f>IF(PrepList!#REF!="","",PrepList!#REF!)</f>
        <v>#REF!</v>
      </c>
      <c r="E293" s="639" t="e">
        <f>IF(PrepList!#REF!="","",PrepList!#REF!)</f>
        <v>#REF!</v>
      </c>
      <c r="F293" t="e">
        <f>IF(PrepList!#REF!="","",PrepList!#REF!)</f>
        <v>#REF!</v>
      </c>
      <c r="G293" t="e">
        <f>IF(PrepList!#REF!="","",PrepList!#REF!)</f>
        <v>#REF!</v>
      </c>
      <c r="H293" t="e">
        <f>IF(PrepList!#REF!="","",PrepList!#REF!)</f>
        <v>#REF!</v>
      </c>
      <c r="I293" t="e">
        <f>IF(PrepList!#REF!="","",PrepList!#REF!)</f>
        <v>#REF!</v>
      </c>
      <c r="J293" t="e">
        <f>IF(PrepList!#REF!="","",PrepList!#REF!)</f>
        <v>#REF!</v>
      </c>
      <c r="L293" t="e">
        <f>IF(PrepList!#REF!="","",PrepList!#REF!)</f>
        <v>#REF!</v>
      </c>
      <c r="N293" t="e">
        <f>IF(PrepList!#REF!="","",PrepList!#REF!)</f>
        <v>#REF!</v>
      </c>
    </row>
    <row r="294" spans="2:14">
      <c r="B294" t="e">
        <f>IF(PrepList!#REF!="","",PrepList!#REF!)</f>
        <v>#REF!</v>
      </c>
      <c r="C294" t="e">
        <f>_xlfn.XLOOKUP(D294,PrepList!F:F,PrepList!E:E)</f>
        <v>#REF!</v>
      </c>
      <c r="D294" t="e">
        <f>IF(PrepList!#REF!="","",PrepList!#REF!)</f>
        <v>#REF!</v>
      </c>
      <c r="E294" s="639" t="e">
        <f>IF(PrepList!#REF!="","",PrepList!#REF!)</f>
        <v>#REF!</v>
      </c>
      <c r="F294" t="e">
        <f>IF(PrepList!#REF!="","",PrepList!#REF!)</f>
        <v>#REF!</v>
      </c>
      <c r="G294" t="e">
        <f>IF(PrepList!#REF!="","",PrepList!#REF!)</f>
        <v>#REF!</v>
      </c>
      <c r="H294" t="e">
        <f>IF(PrepList!#REF!="","",PrepList!#REF!)</f>
        <v>#REF!</v>
      </c>
      <c r="I294" t="e">
        <f>IF(PrepList!#REF!="","",PrepList!#REF!)</f>
        <v>#REF!</v>
      </c>
      <c r="J294" t="e">
        <f>IF(PrepList!#REF!="","",PrepList!#REF!)</f>
        <v>#REF!</v>
      </c>
      <c r="L294" t="e">
        <f>IF(PrepList!#REF!="","",PrepList!#REF!)</f>
        <v>#REF!</v>
      </c>
      <c r="N294" t="e">
        <f>IF(PrepList!#REF!="","",PrepList!#REF!)</f>
        <v>#REF!</v>
      </c>
    </row>
  </sheetData>
  <conditionalFormatting sqref="I1">
    <cfRule type="containsText" dxfId="5980" priority="1" operator="containsText" text="Not Ran">
      <formula>NOT(ISERROR(SEARCH("Not Ran",I1)))</formula>
    </cfRule>
    <cfRule type="containsText" dxfId="5979" priority="2" operator="containsText" text="Review">
      <formula>NOT(ISERROR(SEARCH("Review",I1)))</formula>
    </cfRule>
  </conditionalFormatting>
  <conditionalFormatting sqref="I1:L1">
    <cfRule type="containsText" dxfId="5978" priority="3" operator="containsText" text="Pending">
      <formula>NOT(ISERROR(SEARCH("Pending",I1)))</formula>
    </cfRule>
  </conditionalFormatting>
  <dataValidations count="1">
    <dataValidation allowBlank="1" showInputMessage="1" showErrorMessage="1" sqref="A1:N1" xr:uid="{2FD3A61A-7194-4549-9BBB-184B6DDB42BF}"/>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FD86-0E32-4D1B-B5ED-E8DF6317114F}">
  <dimension ref="A1:BA29"/>
  <sheetViews>
    <sheetView workbookViewId="0">
      <pane ySplit="2" topLeftCell="A3" activePane="bottomLeft" state="frozen"/>
      <selection pane="bottomLeft" activeCell="Y18" sqref="Y18"/>
    </sheetView>
  </sheetViews>
  <sheetFormatPr defaultColWidth="8.85546875" defaultRowHeight="15"/>
  <cols>
    <col min="1" max="1" width="23.85546875" bestFit="1" customWidth="1"/>
    <col min="2" max="2" width="5.42578125" bestFit="1" customWidth="1"/>
    <col min="3" max="3" width="16.140625" bestFit="1" customWidth="1"/>
    <col min="4" max="4" width="6.85546875" customWidth="1"/>
    <col min="5" max="5" width="6.7109375" customWidth="1"/>
    <col min="6" max="7" width="7.42578125" bestFit="1" customWidth="1"/>
    <col min="8" max="8" width="6.5703125" bestFit="1" customWidth="1"/>
    <col min="9" max="9" width="10.5703125" bestFit="1" customWidth="1"/>
    <col min="10" max="11" width="6.28515625" bestFit="1" customWidth="1"/>
    <col min="14" max="14" width="4.7109375" customWidth="1"/>
    <col min="15" max="15" width="4.42578125" style="46" customWidth="1"/>
    <col min="16" max="16" width="8.28515625" style="46" bestFit="1" customWidth="1"/>
    <col min="17" max="17" width="10.42578125" bestFit="1" customWidth="1"/>
    <col min="18" max="18" width="24.5703125" style="197" bestFit="1" customWidth="1"/>
    <col min="19" max="19" width="11" style="197" bestFit="1" customWidth="1"/>
    <col min="20" max="20" width="24.7109375" style="197" bestFit="1" customWidth="1"/>
    <col min="21" max="21" width="11" style="197" bestFit="1" customWidth="1"/>
    <col min="22" max="22" width="13.5703125" style="197" bestFit="1" customWidth="1"/>
    <col min="23" max="23" width="11" style="197" bestFit="1" customWidth="1"/>
    <col min="24" max="24" width="13.7109375" style="197" bestFit="1" customWidth="1"/>
    <col min="25" max="25" width="11" style="197" bestFit="1" customWidth="1"/>
    <col min="26" max="26" width="18.42578125" style="197" bestFit="1" customWidth="1"/>
    <col min="27" max="27" width="11" style="197" bestFit="1" customWidth="1"/>
    <col min="28" max="28" width="18.5703125" style="197" bestFit="1" customWidth="1"/>
    <col min="29" max="29" width="11" bestFit="1" customWidth="1"/>
    <col min="30" max="30" width="20.5703125" bestFit="1" customWidth="1"/>
    <col min="31" max="31" width="11" bestFit="1" customWidth="1"/>
    <col min="32" max="32" width="32.28515625" bestFit="1" customWidth="1"/>
    <col min="33" max="33" width="11" bestFit="1" customWidth="1"/>
    <col min="34" max="34" width="11.5703125" bestFit="1" customWidth="1"/>
    <col min="35" max="35" width="11" bestFit="1" customWidth="1"/>
    <col min="36" max="36" width="17.5703125" bestFit="1" customWidth="1"/>
    <col min="37" max="37" width="11" bestFit="1" customWidth="1"/>
    <col min="38" max="38" width="10.7109375" bestFit="1" customWidth="1"/>
    <col min="39" max="39" width="11" bestFit="1" customWidth="1"/>
    <col min="40" max="40" width="17.42578125" bestFit="1" customWidth="1"/>
    <col min="41" max="41" width="11" bestFit="1" customWidth="1"/>
  </cols>
  <sheetData>
    <row r="1" spans="1:53">
      <c r="A1" s="472" t="s">
        <v>456</v>
      </c>
      <c r="B1" s="473"/>
      <c r="C1" s="473"/>
      <c r="D1" s="1142" t="s">
        <v>6</v>
      </c>
      <c r="E1" s="1142"/>
      <c r="F1" s="1142" t="s">
        <v>7</v>
      </c>
      <c r="G1" s="1142"/>
      <c r="H1" s="1142" t="s">
        <v>8</v>
      </c>
      <c r="I1" s="1142"/>
      <c r="J1" s="1142" t="s">
        <v>9</v>
      </c>
      <c r="K1" s="1142"/>
      <c r="L1" s="1139" t="s">
        <v>457</v>
      </c>
      <c r="M1" s="1140" t="s">
        <v>458</v>
      </c>
    </row>
    <row r="2" spans="1:53">
      <c r="A2" s="474" t="s">
        <v>63</v>
      </c>
      <c r="B2" s="438" t="s">
        <v>459</v>
      </c>
      <c r="C2" s="438" t="s">
        <v>460</v>
      </c>
      <c r="D2" s="438" t="s">
        <v>10</v>
      </c>
      <c r="E2" s="438" t="s">
        <v>11</v>
      </c>
      <c r="F2" s="438" t="s">
        <v>10</v>
      </c>
      <c r="G2" s="438" t="s">
        <v>11</v>
      </c>
      <c r="H2" s="438" t="s">
        <v>461</v>
      </c>
      <c r="I2" s="438" t="s">
        <v>462</v>
      </c>
      <c r="J2" s="438" t="s">
        <v>10</v>
      </c>
      <c r="K2" s="438" t="s">
        <v>11</v>
      </c>
      <c r="L2" s="1139"/>
      <c r="M2" s="1140" t="s">
        <v>458</v>
      </c>
    </row>
    <row r="3" spans="1:53">
      <c r="A3" s="491" t="s">
        <v>65</v>
      </c>
      <c r="B3" s="475"/>
      <c r="C3" s="46"/>
      <c r="D3" s="46"/>
      <c r="E3" s="46"/>
      <c r="F3" s="46"/>
      <c r="G3" s="46"/>
      <c r="H3" s="46"/>
      <c r="I3" s="46"/>
      <c r="J3" s="46"/>
      <c r="K3" s="46"/>
      <c r="L3" s="46"/>
      <c r="M3" s="476"/>
      <c r="P3" s="492" t="s">
        <v>463</v>
      </c>
      <c r="Q3" s="481">
        <f>R4+T4+V4+X4+Z4+AB4+AD4+AF4+AH4+AJ4+AL4+AN4</f>
        <v>496</v>
      </c>
      <c r="R3" s="438" t="s">
        <v>464</v>
      </c>
      <c r="S3" s="471" t="s">
        <v>465</v>
      </c>
      <c r="T3" s="438" t="s">
        <v>466</v>
      </c>
      <c r="U3" s="471" t="s">
        <v>465</v>
      </c>
      <c r="V3" s="438" t="s">
        <v>467</v>
      </c>
      <c r="W3" s="471" t="s">
        <v>465</v>
      </c>
      <c r="X3" s="438" t="s">
        <v>468</v>
      </c>
      <c r="Y3" s="471" t="s">
        <v>465</v>
      </c>
      <c r="Z3" s="438" t="s">
        <v>469</v>
      </c>
      <c r="AA3" s="471" t="s">
        <v>465</v>
      </c>
      <c r="AB3" s="438" t="s">
        <v>470</v>
      </c>
      <c r="AC3" s="471" t="s">
        <v>465</v>
      </c>
      <c r="AD3" s="438" t="s">
        <v>471</v>
      </c>
      <c r="AE3" s="471" t="s">
        <v>465</v>
      </c>
      <c r="AF3" s="438" t="s">
        <v>472</v>
      </c>
      <c r="AG3" s="471" t="s">
        <v>465</v>
      </c>
      <c r="AH3" s="438" t="s">
        <v>473</v>
      </c>
      <c r="AI3" s="471" t="s">
        <v>465</v>
      </c>
      <c r="AJ3" s="438" t="s">
        <v>474</v>
      </c>
      <c r="AK3" s="471" t="s">
        <v>465</v>
      </c>
      <c r="AL3" s="438" t="s">
        <v>475</v>
      </c>
      <c r="AM3" s="471" t="s">
        <v>465</v>
      </c>
      <c r="AN3" s="438" t="s">
        <v>476</v>
      </c>
      <c r="AO3" s="471" t="s">
        <v>465</v>
      </c>
    </row>
    <row r="4" spans="1:53">
      <c r="A4" s="491" t="s">
        <v>66</v>
      </c>
      <c r="B4" s="475"/>
      <c r="C4" s="46"/>
      <c r="D4" s="46"/>
      <c r="E4" s="46"/>
      <c r="F4" s="46"/>
      <c r="G4" s="46"/>
      <c r="H4" s="46"/>
      <c r="I4" s="46"/>
      <c r="J4" s="46"/>
      <c r="K4" s="46"/>
      <c r="L4" s="46"/>
      <c r="M4" s="476"/>
      <c r="P4" s="540" t="s">
        <v>2</v>
      </c>
      <c r="Q4" s="476">
        <f>S4+U4+W4+Y4+AA4+AC4+AE4+AG4+AI4+AK4+AM4+AO4</f>
        <v>238</v>
      </c>
      <c r="R4" s="39">
        <v>306</v>
      </c>
      <c r="S4" s="39">
        <v>149</v>
      </c>
      <c r="T4" s="39">
        <v>130</v>
      </c>
      <c r="U4" s="39">
        <v>61</v>
      </c>
      <c r="V4" s="39">
        <v>15</v>
      </c>
      <c r="W4" s="39">
        <v>10</v>
      </c>
      <c r="X4" s="39">
        <v>19</v>
      </c>
      <c r="Y4" s="39">
        <v>8</v>
      </c>
      <c r="Z4" s="39">
        <v>12</v>
      </c>
      <c r="AA4" s="39">
        <v>4</v>
      </c>
      <c r="AB4" s="39">
        <v>12</v>
      </c>
      <c r="AC4" s="39">
        <v>4</v>
      </c>
      <c r="AD4" s="39">
        <v>0</v>
      </c>
      <c r="AE4" s="39">
        <v>0</v>
      </c>
      <c r="AF4" s="39">
        <v>0</v>
      </c>
      <c r="AG4" s="39">
        <v>0</v>
      </c>
      <c r="AH4" s="39">
        <v>0</v>
      </c>
      <c r="AI4" s="39">
        <v>0</v>
      </c>
      <c r="AJ4" s="39">
        <v>0</v>
      </c>
      <c r="AK4" s="39">
        <v>0</v>
      </c>
      <c r="AL4" s="39">
        <v>1</v>
      </c>
      <c r="AM4" s="39">
        <v>1</v>
      </c>
      <c r="AN4" s="39">
        <v>1</v>
      </c>
      <c r="AO4" s="39">
        <v>1</v>
      </c>
      <c r="AP4" s="39">
        <v>3</v>
      </c>
      <c r="AQ4" s="39">
        <v>1</v>
      </c>
      <c r="AR4" s="39">
        <v>2</v>
      </c>
      <c r="AS4" s="39">
        <v>2</v>
      </c>
      <c r="AT4" s="39">
        <v>0</v>
      </c>
      <c r="AU4" s="39">
        <v>0</v>
      </c>
      <c r="AV4" s="39">
        <v>0</v>
      </c>
      <c r="AW4" s="39">
        <v>0</v>
      </c>
      <c r="AX4" s="39">
        <v>0</v>
      </c>
      <c r="AY4" s="39">
        <v>0</v>
      </c>
      <c r="AZ4" s="39">
        <v>0</v>
      </c>
      <c r="BA4" s="39">
        <v>0</v>
      </c>
    </row>
    <row r="5" spans="1:53">
      <c r="A5" s="491" t="s">
        <v>67</v>
      </c>
      <c r="B5" s="475"/>
      <c r="C5" s="46"/>
      <c r="D5" s="46"/>
      <c r="E5" s="46"/>
      <c r="F5" s="46"/>
      <c r="G5" s="46"/>
      <c r="H5" s="46"/>
      <c r="I5" s="46"/>
      <c r="J5" s="46"/>
      <c r="K5" s="46"/>
      <c r="L5" s="46"/>
      <c r="M5" s="476"/>
      <c r="P5" s="541" t="s">
        <v>477</v>
      </c>
      <c r="Q5" s="631">
        <v>46197</v>
      </c>
      <c r="AH5" s="46"/>
    </row>
    <row r="6" spans="1:53">
      <c r="A6" s="1141" t="s">
        <v>478</v>
      </c>
      <c r="B6" s="1141"/>
      <c r="C6" s="439">
        <f t="shared" ref="C6:L6" si="0">SUM(C2:C5)</f>
        <v>0</v>
      </c>
      <c r="D6" s="439">
        <f t="shared" si="0"/>
        <v>0</v>
      </c>
      <c r="E6" s="439">
        <f t="shared" si="0"/>
        <v>0</v>
      </c>
      <c r="F6" s="439">
        <f t="shared" si="0"/>
        <v>0</v>
      </c>
      <c r="G6" s="439">
        <f t="shared" si="0"/>
        <v>0</v>
      </c>
      <c r="H6" s="439">
        <f t="shared" si="0"/>
        <v>0</v>
      </c>
      <c r="I6" s="439">
        <f t="shared" si="0"/>
        <v>0</v>
      </c>
      <c r="J6" s="439">
        <f t="shared" si="0"/>
        <v>0</v>
      </c>
      <c r="K6" s="439">
        <f t="shared" si="0"/>
        <v>0</v>
      </c>
      <c r="L6" s="439">
        <f t="shared" si="0"/>
        <v>0</v>
      </c>
      <c r="M6" s="440"/>
      <c r="Q6" s="46"/>
    </row>
    <row r="7" spans="1:53">
      <c r="Q7" s="46"/>
    </row>
    <row r="8" spans="1:53">
      <c r="Q8" s="46"/>
    </row>
    <row r="9" spans="1:53">
      <c r="A9" s="477" t="s">
        <v>479</v>
      </c>
      <c r="B9" s="478"/>
      <c r="C9" s="479" t="s">
        <v>66</v>
      </c>
      <c r="D9" s="480">
        <v>45985</v>
      </c>
      <c r="E9" s="480">
        <v>45986</v>
      </c>
      <c r="F9" s="480">
        <v>45987</v>
      </c>
      <c r="G9" s="480">
        <v>45988</v>
      </c>
      <c r="H9" s="480">
        <v>45989</v>
      </c>
      <c r="I9" s="480"/>
      <c r="J9" s="495"/>
      <c r="K9" s="494" t="s">
        <v>480</v>
      </c>
      <c r="L9" s="495"/>
      <c r="M9" s="496"/>
      <c r="N9" s="124"/>
      <c r="Q9" s="46"/>
    </row>
    <row r="10" spans="1:53">
      <c r="A10" s="482"/>
      <c r="B10" s="428"/>
      <c r="C10" s="428" t="s">
        <v>481</v>
      </c>
      <c r="D10" s="560">
        <v>5</v>
      </c>
      <c r="E10" s="46"/>
      <c r="F10" s="46"/>
      <c r="G10" s="46"/>
      <c r="H10" s="46"/>
      <c r="I10" s="46"/>
      <c r="K10" s="487" t="s">
        <v>482</v>
      </c>
      <c r="L10" s="488"/>
      <c r="M10" s="490"/>
      <c r="Q10" s="46"/>
    </row>
    <row r="11" spans="1:53">
      <c r="A11" s="482"/>
      <c r="B11" s="428"/>
      <c r="C11" s="428" t="s">
        <v>483</v>
      </c>
      <c r="D11" s="560">
        <v>0</v>
      </c>
      <c r="E11" s="46"/>
      <c r="F11" s="46"/>
      <c r="G11" s="46"/>
      <c r="H11" s="46"/>
      <c r="I11" s="46"/>
      <c r="J11" s="476"/>
      <c r="M11" s="46"/>
      <c r="Q11" s="46"/>
    </row>
    <row r="12" spans="1:53">
      <c r="A12" s="482"/>
      <c r="B12" s="428"/>
      <c r="C12" s="428" t="s">
        <v>484</v>
      </c>
      <c r="D12" s="560">
        <v>0</v>
      </c>
      <c r="E12" s="46"/>
      <c r="F12" s="46"/>
      <c r="G12" s="46"/>
      <c r="H12" s="46"/>
      <c r="I12" s="46"/>
      <c r="J12" s="476"/>
      <c r="M12" s="46"/>
      <c r="Q12" s="46"/>
    </row>
    <row r="13" spans="1:53">
      <c r="A13" s="482"/>
      <c r="B13" s="428"/>
      <c r="C13" s="428" t="s">
        <v>485</v>
      </c>
      <c r="D13" s="560">
        <v>0</v>
      </c>
      <c r="E13" s="46"/>
      <c r="F13" s="46"/>
      <c r="G13" s="46"/>
      <c r="H13" s="46"/>
      <c r="I13" s="46"/>
      <c r="J13" s="476"/>
      <c r="M13" s="46"/>
      <c r="Q13" s="46"/>
    </row>
    <row r="14" spans="1:53">
      <c r="A14" s="483" t="s">
        <v>479</v>
      </c>
      <c r="B14" s="386"/>
      <c r="C14" s="484" t="s">
        <v>67</v>
      </c>
      <c r="D14" s="561"/>
      <c r="E14" s="444"/>
      <c r="F14" s="444"/>
      <c r="G14" s="444"/>
      <c r="H14" s="444"/>
      <c r="I14" s="444"/>
      <c r="J14" s="476"/>
      <c r="M14" s="46"/>
      <c r="Q14" s="46"/>
    </row>
    <row r="15" spans="1:53">
      <c r="A15" s="482"/>
      <c r="B15" s="428"/>
      <c r="C15" s="428" t="s">
        <v>485</v>
      </c>
      <c r="D15" s="560">
        <v>0</v>
      </c>
      <c r="E15" s="46"/>
      <c r="F15" s="46"/>
      <c r="G15" s="46"/>
      <c r="H15" s="46"/>
      <c r="I15" s="46"/>
      <c r="J15" s="476"/>
      <c r="M15" s="46"/>
      <c r="Q15" s="46"/>
      <c r="U15" s="197" t="s">
        <v>486</v>
      </c>
    </row>
    <row r="16" spans="1:53">
      <c r="A16" s="485"/>
      <c r="D16" s="560"/>
      <c r="E16" s="46"/>
      <c r="F16" s="46"/>
      <c r="G16" s="46"/>
      <c r="H16" s="46"/>
      <c r="I16" s="46"/>
      <c r="J16" s="476"/>
      <c r="M16" s="46"/>
      <c r="Q16" s="46"/>
    </row>
    <row r="17" spans="1:17">
      <c r="A17" s="485"/>
      <c r="D17" s="560"/>
      <c r="E17" s="46"/>
      <c r="F17" s="46"/>
      <c r="H17" s="46"/>
      <c r="I17" s="46"/>
      <c r="J17" s="476"/>
      <c r="M17" s="46"/>
      <c r="Q17" s="46"/>
    </row>
    <row r="18" spans="1:17">
      <c r="A18" s="483" t="s">
        <v>479</v>
      </c>
      <c r="C18" s="484" t="s">
        <v>65</v>
      </c>
      <c r="D18" s="560"/>
      <c r="E18" s="46"/>
      <c r="F18" s="46"/>
      <c r="G18" s="46"/>
      <c r="H18" s="46"/>
      <c r="I18" s="46"/>
      <c r="J18" s="476"/>
      <c r="M18" s="46"/>
      <c r="Q18" s="46"/>
    </row>
    <row r="19" spans="1:17">
      <c r="A19" s="482"/>
      <c r="B19" t="s">
        <v>487</v>
      </c>
      <c r="D19" s="560">
        <v>0</v>
      </c>
      <c r="E19" s="46"/>
      <c r="F19" s="46"/>
      <c r="G19" s="46"/>
      <c r="H19" s="46"/>
      <c r="I19" s="46"/>
      <c r="J19" s="476"/>
      <c r="M19" s="46"/>
      <c r="Q19" s="46"/>
    </row>
    <row r="20" spans="1:17">
      <c r="A20" s="485"/>
      <c r="B20" t="s">
        <v>488</v>
      </c>
      <c r="D20" s="560">
        <v>0</v>
      </c>
      <c r="E20" s="46"/>
      <c r="F20" s="46"/>
      <c r="G20" s="46"/>
      <c r="H20" s="46"/>
      <c r="I20" s="46"/>
      <c r="J20" s="476"/>
      <c r="M20" s="46"/>
      <c r="Q20" s="46"/>
    </row>
    <row r="21" spans="1:17">
      <c r="A21" s="485"/>
      <c r="B21" t="s">
        <v>489</v>
      </c>
      <c r="D21" s="560">
        <v>0</v>
      </c>
      <c r="E21" s="46"/>
      <c r="F21" s="46"/>
      <c r="G21" s="46"/>
      <c r="H21" s="46"/>
      <c r="I21" s="46"/>
      <c r="J21" s="486"/>
      <c r="M21" s="46"/>
      <c r="Q21" s="46"/>
    </row>
    <row r="22" spans="1:17">
      <c r="A22" s="485"/>
      <c r="B22" t="s">
        <v>490</v>
      </c>
      <c r="D22" s="560">
        <v>0</v>
      </c>
      <c r="E22" s="46"/>
      <c r="F22" s="46"/>
      <c r="G22" s="46"/>
      <c r="H22" s="46"/>
      <c r="I22" s="46"/>
      <c r="J22" s="486"/>
      <c r="M22" s="46"/>
      <c r="Q22" s="46"/>
    </row>
    <row r="23" spans="1:17">
      <c r="A23" s="485"/>
      <c r="D23" s="560"/>
      <c r="E23" s="46"/>
      <c r="F23" s="46"/>
      <c r="G23" s="46"/>
      <c r="H23" s="46"/>
      <c r="I23" s="46"/>
      <c r="J23" s="486"/>
      <c r="M23" s="46"/>
      <c r="Q23" s="46"/>
    </row>
    <row r="24" spans="1:17">
      <c r="A24" s="487"/>
      <c r="B24" s="488"/>
      <c r="C24" s="488" t="s">
        <v>491</v>
      </c>
      <c r="D24" s="562">
        <f t="shared" ref="D24:J24" si="1">SUM(D10:D23)</f>
        <v>5</v>
      </c>
      <c r="E24" s="489">
        <f t="shared" si="1"/>
        <v>0</v>
      </c>
      <c r="F24" s="489">
        <f t="shared" si="1"/>
        <v>0</v>
      </c>
      <c r="G24" s="489">
        <f t="shared" si="1"/>
        <v>0</v>
      </c>
      <c r="H24" s="489">
        <f t="shared" si="1"/>
        <v>0</v>
      </c>
      <c r="I24" s="489">
        <f t="shared" si="1"/>
        <v>0</v>
      </c>
      <c r="J24" s="490">
        <f t="shared" si="1"/>
        <v>0</v>
      </c>
      <c r="M24" s="46"/>
      <c r="Q24" s="46"/>
    </row>
    <row r="25" spans="1:17">
      <c r="A25" s="46"/>
      <c r="D25" s="386" t="s">
        <v>492</v>
      </c>
      <c r="E25" s="386"/>
      <c r="Q25" s="46"/>
    </row>
    <row r="26" spans="1:17">
      <c r="A26" s="46"/>
      <c r="Q26" s="46"/>
    </row>
    <row r="27" spans="1:17">
      <c r="A27" s="46"/>
      <c r="Q27" s="46"/>
    </row>
    <row r="28" spans="1:17">
      <c r="A28" s="46"/>
      <c r="Q28" s="46"/>
    </row>
    <row r="29" spans="1:17">
      <c r="A29" s="46"/>
    </row>
  </sheetData>
  <mergeCells count="7">
    <mergeCell ref="L1:L2"/>
    <mergeCell ref="M1:M2"/>
    <mergeCell ref="A6:B6"/>
    <mergeCell ref="D1:E1"/>
    <mergeCell ref="F1:G1"/>
    <mergeCell ref="H1:I1"/>
    <mergeCell ref="J1:K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FF41-FF74-4B7A-98A4-DE62601CE7E8}">
  <sheetPr>
    <tabColor rgb="FFFFFF00"/>
  </sheetPr>
  <dimension ref="A1:AK517"/>
  <sheetViews>
    <sheetView zoomScaleNormal="100" workbookViewId="0">
      <pane ySplit="1" topLeftCell="A68" activePane="bottomLeft" state="frozen"/>
      <selection pane="bottomLeft" activeCell="O510" sqref="O510"/>
      <selection activeCell="A1392" sqref="A1392:H1392"/>
    </sheetView>
  </sheetViews>
  <sheetFormatPr defaultColWidth="9.140625" defaultRowHeight="23.25" customHeight="1"/>
  <cols>
    <col min="1" max="1" width="10" style="589" customWidth="1"/>
    <col min="2" max="2" width="9.140625" style="589" customWidth="1"/>
    <col min="3" max="3" width="13.42578125" style="589" customWidth="1"/>
    <col min="4" max="4" width="11.85546875" style="589" customWidth="1"/>
    <col min="5" max="5" width="21" style="590" customWidth="1"/>
    <col min="6" max="6" width="18.42578125" style="590" customWidth="1"/>
    <col min="7" max="7" width="15.85546875" style="590" customWidth="1"/>
    <col min="8" max="8" width="17.85546875" style="590" customWidth="1"/>
    <col min="9" max="9" width="17.7109375" style="590" customWidth="1"/>
    <col min="10" max="10" width="8.7109375" style="590" customWidth="1"/>
    <col min="11" max="11" width="11.5703125" style="592" customWidth="1"/>
    <col min="12" max="12" width="13.140625" style="590" customWidth="1"/>
    <col min="13" max="13" width="14.5703125" style="590" customWidth="1"/>
    <col min="14" max="14" width="16" style="590" customWidth="1"/>
    <col min="15" max="15" width="27.5703125" style="590" customWidth="1"/>
    <col min="16" max="16" width="50.140625" style="590" customWidth="1"/>
    <col min="17" max="16384" width="9.140625" style="590"/>
  </cols>
  <sheetData>
    <row r="1" spans="1:37" s="588" customFormat="1" ht="56.25" customHeight="1">
      <c r="A1" s="1149" t="s">
        <v>459</v>
      </c>
      <c r="B1" s="1149" t="s">
        <v>493</v>
      </c>
      <c r="C1" s="1149" t="s">
        <v>494</v>
      </c>
      <c r="D1" s="1150" t="s">
        <v>445</v>
      </c>
      <c r="E1" s="852" t="s">
        <v>495</v>
      </c>
      <c r="F1" s="1149" t="s">
        <v>496</v>
      </c>
      <c r="G1" s="1149" t="s">
        <v>447</v>
      </c>
      <c r="H1" s="1149" t="s">
        <v>497</v>
      </c>
      <c r="I1" s="1149" t="s">
        <v>193</v>
      </c>
      <c r="J1" s="1149" t="s">
        <v>63</v>
      </c>
      <c r="K1" s="1149" t="s">
        <v>498</v>
      </c>
      <c r="L1" s="1149" t="s">
        <v>499</v>
      </c>
      <c r="M1" s="1149" t="s">
        <v>500</v>
      </c>
      <c r="N1" s="1149" t="s">
        <v>453</v>
      </c>
      <c r="O1" s="1149" t="s">
        <v>501</v>
      </c>
      <c r="P1" s="1151" t="s">
        <v>455</v>
      </c>
      <c r="Q1" s="1149"/>
      <c r="R1" s="1149"/>
      <c r="S1" s="1149"/>
      <c r="T1" s="1149"/>
      <c r="U1" s="1149"/>
      <c r="V1" s="1149"/>
      <c r="W1" s="1149"/>
      <c r="X1" s="1149"/>
      <c r="Y1" s="1149"/>
      <c r="Z1" s="1149"/>
      <c r="AA1" s="1149"/>
      <c r="AB1" s="1149"/>
      <c r="AC1" s="1149"/>
      <c r="AD1" s="1149"/>
      <c r="AE1" s="1149"/>
      <c r="AF1" s="1149"/>
      <c r="AG1" s="1149"/>
      <c r="AH1" s="1149"/>
      <c r="AI1" s="1149"/>
      <c r="AJ1" s="1149"/>
      <c r="AK1" s="1149"/>
    </row>
    <row r="2" spans="1:37" ht="23.25" customHeight="1">
      <c r="A2" s="950">
        <v>45797</v>
      </c>
      <c r="B2" s="1023">
        <v>46260</v>
      </c>
      <c r="C2" s="589" t="s">
        <v>494</v>
      </c>
      <c r="D2" s="924" t="s">
        <v>502</v>
      </c>
      <c r="E2" s="862" t="s">
        <v>503</v>
      </c>
      <c r="F2" s="862">
        <v>177671254</v>
      </c>
      <c r="G2" s="862">
        <v>3856289600</v>
      </c>
      <c r="H2" s="862" t="s">
        <v>504</v>
      </c>
      <c r="I2" s="862" t="s">
        <v>505</v>
      </c>
      <c r="J2" s="862" t="s">
        <v>67</v>
      </c>
      <c r="K2" s="676" t="s">
        <v>506</v>
      </c>
      <c r="L2" s="862" t="s">
        <v>507</v>
      </c>
      <c r="M2" s="862"/>
      <c r="N2" s="862" t="s">
        <v>508</v>
      </c>
      <c r="O2" s="862" t="s">
        <v>509</v>
      </c>
      <c r="P2" s="862" t="s">
        <v>510</v>
      </c>
    </row>
    <row r="3" spans="1:37" ht="23.25" customHeight="1">
      <c r="A3" s="924">
        <v>45869</v>
      </c>
      <c r="B3" s="1023">
        <v>46260</v>
      </c>
      <c r="C3" s="589" t="s">
        <v>494</v>
      </c>
      <c r="D3" s="924" t="s">
        <v>511</v>
      </c>
      <c r="E3" s="862" t="s">
        <v>512</v>
      </c>
      <c r="F3" s="862">
        <v>198173510</v>
      </c>
      <c r="G3" s="862">
        <v>3852164295</v>
      </c>
      <c r="H3" s="862" t="s">
        <v>504</v>
      </c>
      <c r="I3" s="862" t="s">
        <v>505</v>
      </c>
      <c r="J3" s="862" t="s">
        <v>67</v>
      </c>
      <c r="K3" s="676" t="s">
        <v>513</v>
      </c>
      <c r="L3" s="862" t="s">
        <v>508</v>
      </c>
      <c r="M3" s="862" t="s">
        <v>508</v>
      </c>
      <c r="N3" s="862" t="s">
        <v>508</v>
      </c>
      <c r="O3" s="862"/>
      <c r="P3" s="862" t="s">
        <v>510</v>
      </c>
    </row>
    <row r="4" spans="1:37" ht="23.25" customHeight="1">
      <c r="A4" s="924">
        <v>45876</v>
      </c>
      <c r="B4" s="1023">
        <v>46260</v>
      </c>
      <c r="C4" s="589" t="s">
        <v>494</v>
      </c>
      <c r="D4" s="924" t="s">
        <v>502</v>
      </c>
      <c r="E4" s="862" t="s">
        <v>514</v>
      </c>
      <c r="F4" s="862">
        <v>148926496</v>
      </c>
      <c r="G4" s="862">
        <v>8019185846</v>
      </c>
      <c r="H4" s="862" t="s">
        <v>515</v>
      </c>
      <c r="I4" s="862" t="s">
        <v>505</v>
      </c>
      <c r="J4" s="862" t="s">
        <v>66</v>
      </c>
      <c r="K4" s="676" t="s">
        <v>516</v>
      </c>
      <c r="L4" s="862" t="s">
        <v>508</v>
      </c>
      <c r="M4" s="862" t="s">
        <v>508</v>
      </c>
      <c r="N4" s="862" t="s">
        <v>508</v>
      </c>
      <c r="O4" s="862"/>
      <c r="P4" s="862" t="s">
        <v>517</v>
      </c>
    </row>
    <row r="5" spans="1:37" ht="23.25" customHeight="1">
      <c r="A5" s="924">
        <v>45876</v>
      </c>
      <c r="B5" s="1023">
        <v>46260</v>
      </c>
      <c r="C5" s="589" t="s">
        <v>494</v>
      </c>
      <c r="D5" s="924" t="s">
        <v>502</v>
      </c>
      <c r="E5" s="862" t="s">
        <v>518</v>
      </c>
      <c r="F5" s="862">
        <v>198303055</v>
      </c>
      <c r="G5" s="862">
        <v>3855410937</v>
      </c>
      <c r="H5" s="862" t="s">
        <v>515</v>
      </c>
      <c r="I5" s="862" t="s">
        <v>505</v>
      </c>
      <c r="J5" s="862" t="s">
        <v>66</v>
      </c>
      <c r="K5" s="676" t="s">
        <v>516</v>
      </c>
      <c r="L5" s="862" t="s">
        <v>508</v>
      </c>
      <c r="M5" s="862" t="s">
        <v>508</v>
      </c>
      <c r="N5" s="862" t="s">
        <v>508</v>
      </c>
      <c r="O5" s="862"/>
      <c r="P5" s="862" t="s">
        <v>510</v>
      </c>
    </row>
    <row r="6" spans="1:37" ht="23.25" customHeight="1">
      <c r="A6" s="924">
        <v>45877</v>
      </c>
      <c r="B6" s="1023">
        <v>46260</v>
      </c>
      <c r="C6" s="589" t="s">
        <v>494</v>
      </c>
      <c r="D6" s="924" t="s">
        <v>502</v>
      </c>
      <c r="E6" s="862" t="s">
        <v>519</v>
      </c>
      <c r="F6" s="862">
        <v>198318924</v>
      </c>
      <c r="G6" s="862">
        <v>4357141187</v>
      </c>
      <c r="H6" s="862" t="s">
        <v>515</v>
      </c>
      <c r="I6" s="862" t="s">
        <v>505</v>
      </c>
      <c r="J6" s="862" t="s">
        <v>66</v>
      </c>
      <c r="K6" s="676" t="s">
        <v>516</v>
      </c>
      <c r="L6" s="862" t="s">
        <v>508</v>
      </c>
      <c r="M6" s="862" t="s">
        <v>508</v>
      </c>
      <c r="N6" s="862" t="s">
        <v>508</v>
      </c>
      <c r="O6" s="862"/>
      <c r="P6" s="862"/>
    </row>
    <row r="7" spans="1:37" ht="23.25" customHeight="1">
      <c r="A7" s="924">
        <v>45880</v>
      </c>
      <c r="B7" s="1023">
        <v>46260</v>
      </c>
      <c r="C7" s="589" t="s">
        <v>494</v>
      </c>
      <c r="D7" s="892" t="s">
        <v>502</v>
      </c>
      <c r="E7" s="862" t="s">
        <v>520</v>
      </c>
      <c r="F7" s="862">
        <v>198237668</v>
      </c>
      <c r="G7" s="949" t="s">
        <v>521</v>
      </c>
      <c r="H7" s="862" t="s">
        <v>504</v>
      </c>
      <c r="I7" s="862" t="s">
        <v>505</v>
      </c>
      <c r="J7" s="862" t="s">
        <v>67</v>
      </c>
      <c r="K7" s="676" t="s">
        <v>522</v>
      </c>
      <c r="L7" s="862" t="s">
        <v>508</v>
      </c>
      <c r="M7" s="862" t="s">
        <v>508</v>
      </c>
      <c r="N7" s="862" t="s">
        <v>508</v>
      </c>
      <c r="O7" s="862"/>
      <c r="P7" s="862"/>
    </row>
    <row r="8" spans="1:37" ht="23.25" customHeight="1">
      <c r="A8" s="924">
        <v>45881</v>
      </c>
      <c r="B8" s="1023">
        <v>46260</v>
      </c>
      <c r="C8" s="589" t="s">
        <v>494</v>
      </c>
      <c r="D8" s="924" t="s">
        <v>502</v>
      </c>
      <c r="E8" s="862" t="s">
        <v>523</v>
      </c>
      <c r="F8" s="862">
        <v>186325204</v>
      </c>
      <c r="G8" s="862">
        <v>8015094766</v>
      </c>
      <c r="H8" s="862" t="s">
        <v>504</v>
      </c>
      <c r="I8" s="862" t="s">
        <v>505</v>
      </c>
      <c r="J8" s="862" t="s">
        <v>67</v>
      </c>
      <c r="K8" s="676" t="s">
        <v>513</v>
      </c>
      <c r="L8" s="862" t="s">
        <v>508</v>
      </c>
      <c r="M8" s="862" t="s">
        <v>508</v>
      </c>
      <c r="N8" s="862" t="s">
        <v>508</v>
      </c>
      <c r="O8" s="862"/>
      <c r="P8" s="862"/>
    </row>
    <row r="9" spans="1:37" ht="23.25" customHeight="1">
      <c r="A9" s="924">
        <v>45881</v>
      </c>
      <c r="B9" s="1023">
        <v>46260</v>
      </c>
      <c r="C9" s="589" t="s">
        <v>494</v>
      </c>
      <c r="D9" s="924" t="s">
        <v>502</v>
      </c>
      <c r="E9" s="862" t="s">
        <v>524</v>
      </c>
      <c r="F9" s="862">
        <v>185565315</v>
      </c>
      <c r="G9" s="862">
        <v>3855907316</v>
      </c>
      <c r="H9" s="862" t="s">
        <v>504</v>
      </c>
      <c r="I9" s="862" t="s">
        <v>505</v>
      </c>
      <c r="J9" s="862" t="s">
        <v>67</v>
      </c>
      <c r="K9" s="676" t="s">
        <v>513</v>
      </c>
      <c r="L9" s="862" t="s">
        <v>508</v>
      </c>
      <c r="M9" s="862" t="s">
        <v>508</v>
      </c>
      <c r="N9" s="862" t="s">
        <v>508</v>
      </c>
      <c r="O9" s="862"/>
      <c r="P9" s="862"/>
    </row>
    <row r="10" spans="1:37" ht="23.25" customHeight="1">
      <c r="A10" s="931">
        <v>45887</v>
      </c>
      <c r="B10" s="1026">
        <v>46260</v>
      </c>
      <c r="C10" s="589" t="s">
        <v>494</v>
      </c>
      <c r="D10" s="931" t="s">
        <v>502</v>
      </c>
      <c r="E10" s="932" t="s">
        <v>525</v>
      </c>
      <c r="F10" s="932">
        <v>177626645</v>
      </c>
      <c r="G10" s="969" t="s">
        <v>526</v>
      </c>
      <c r="H10" s="932" t="s">
        <v>515</v>
      </c>
      <c r="I10" s="932" t="s">
        <v>505</v>
      </c>
      <c r="J10" s="932" t="s">
        <v>67</v>
      </c>
      <c r="K10" s="933" t="s">
        <v>522</v>
      </c>
      <c r="L10" s="932" t="s">
        <v>508</v>
      </c>
      <c r="M10" s="932" t="s">
        <v>508</v>
      </c>
      <c r="N10" s="932" t="s">
        <v>508</v>
      </c>
      <c r="O10" s="932" t="s">
        <v>509</v>
      </c>
      <c r="P10" s="862" t="s">
        <v>510</v>
      </c>
    </row>
    <row r="11" spans="1:37" ht="23.25" customHeight="1">
      <c r="A11" s="966">
        <v>45888</v>
      </c>
      <c r="B11" s="1026">
        <v>46260</v>
      </c>
      <c r="C11" s="589" t="s">
        <v>494</v>
      </c>
      <c r="D11" s="966" t="s">
        <v>502</v>
      </c>
      <c r="E11" s="925" t="s">
        <v>527</v>
      </c>
      <c r="F11" s="925">
        <v>182934778</v>
      </c>
      <c r="G11" s="925">
        <v>4352007063</v>
      </c>
      <c r="H11" s="925" t="s">
        <v>504</v>
      </c>
      <c r="I11" s="925" t="s">
        <v>505</v>
      </c>
      <c r="J11" s="925" t="s">
        <v>65</v>
      </c>
      <c r="K11" s="967" t="s">
        <v>528</v>
      </c>
      <c r="L11" s="925" t="s">
        <v>508</v>
      </c>
      <c r="M11" s="925" t="s">
        <v>508</v>
      </c>
      <c r="N11" s="925" t="s">
        <v>508</v>
      </c>
      <c r="O11" s="925" t="s">
        <v>507</v>
      </c>
      <c r="P11" s="925"/>
    </row>
    <row r="12" spans="1:37" ht="23.25" customHeight="1">
      <c r="A12" s="931">
        <v>45888</v>
      </c>
      <c r="B12" s="1026">
        <v>46260</v>
      </c>
      <c r="C12" s="589" t="s">
        <v>494</v>
      </c>
      <c r="D12" s="968" t="s">
        <v>502</v>
      </c>
      <c r="E12" s="932" t="s">
        <v>529</v>
      </c>
      <c r="F12" s="932">
        <v>198304520</v>
      </c>
      <c r="G12" s="932">
        <v>3852674145</v>
      </c>
      <c r="H12" s="932" t="s">
        <v>504</v>
      </c>
      <c r="I12" s="932" t="s">
        <v>505</v>
      </c>
      <c r="J12" s="932" t="s">
        <v>66</v>
      </c>
      <c r="K12" s="933" t="s">
        <v>516</v>
      </c>
      <c r="L12" s="932" t="s">
        <v>508</v>
      </c>
      <c r="M12" s="932" t="s">
        <v>508</v>
      </c>
      <c r="N12" s="932" t="s">
        <v>508</v>
      </c>
      <c r="O12" s="932"/>
      <c r="P12" s="932"/>
    </row>
    <row r="13" spans="1:37" ht="23.25" customHeight="1">
      <c r="A13" s="966">
        <v>45889</v>
      </c>
      <c r="B13" s="1026">
        <v>46260</v>
      </c>
      <c r="C13" s="589" t="s">
        <v>494</v>
      </c>
      <c r="D13" s="966" t="s">
        <v>502</v>
      </c>
      <c r="E13" s="925" t="s">
        <v>530</v>
      </c>
      <c r="F13" s="925">
        <v>198457422</v>
      </c>
      <c r="G13" s="925">
        <v>5517991219</v>
      </c>
      <c r="H13" s="925" t="s">
        <v>515</v>
      </c>
      <c r="I13" s="925" t="s">
        <v>505</v>
      </c>
      <c r="J13" s="925" t="s">
        <v>66</v>
      </c>
      <c r="K13" s="967" t="s">
        <v>516</v>
      </c>
      <c r="L13" s="925" t="s">
        <v>508</v>
      </c>
      <c r="M13" s="925" t="s">
        <v>508</v>
      </c>
      <c r="N13" s="925" t="s">
        <v>508</v>
      </c>
      <c r="O13" s="925" t="s">
        <v>507</v>
      </c>
      <c r="P13" s="925"/>
    </row>
    <row r="14" spans="1:37" ht="23.25" customHeight="1">
      <c r="A14" s="589" t="s">
        <v>531</v>
      </c>
      <c r="B14" s="1026">
        <v>46260</v>
      </c>
      <c r="C14" s="589" t="s">
        <v>494</v>
      </c>
      <c r="D14" s="589" t="s">
        <v>502</v>
      </c>
      <c r="E14" s="590" t="s">
        <v>532</v>
      </c>
      <c r="F14" s="590">
        <v>176593378</v>
      </c>
      <c r="G14" s="590">
        <v>3855894411</v>
      </c>
      <c r="H14" s="590" t="s">
        <v>504</v>
      </c>
      <c r="I14" s="590" t="s">
        <v>505</v>
      </c>
      <c r="J14" s="590" t="s">
        <v>67</v>
      </c>
      <c r="K14" s="595" t="s">
        <v>522</v>
      </c>
      <c r="L14" s="590" t="s">
        <v>508</v>
      </c>
      <c r="M14" s="590" t="s">
        <v>508</v>
      </c>
      <c r="N14" s="590" t="s">
        <v>508</v>
      </c>
      <c r="O14" s="590" t="s">
        <v>507</v>
      </c>
      <c r="P14" s="862"/>
    </row>
    <row r="15" spans="1:37" ht="23.25" customHeight="1">
      <c r="B15" s="1026">
        <v>46265</v>
      </c>
      <c r="C15" s="589" t="s">
        <v>494</v>
      </c>
      <c r="D15" s="599" t="s">
        <v>502</v>
      </c>
      <c r="E15" s="590" t="s">
        <v>533</v>
      </c>
      <c r="F15" s="590">
        <v>186547714</v>
      </c>
      <c r="G15" s="590">
        <v>9283237807</v>
      </c>
      <c r="H15" s="590" t="s">
        <v>504</v>
      </c>
      <c r="I15" s="590" t="s">
        <v>505</v>
      </c>
      <c r="J15" s="590" t="s">
        <v>65</v>
      </c>
      <c r="K15" s="595" t="s">
        <v>528</v>
      </c>
      <c r="L15" s="590" t="s">
        <v>508</v>
      </c>
      <c r="M15" s="590" t="s">
        <v>508</v>
      </c>
      <c r="N15" s="590" t="s">
        <v>508</v>
      </c>
      <c r="O15" s="590" t="s">
        <v>507</v>
      </c>
    </row>
    <row r="16" spans="1:37" ht="23.25" customHeight="1">
      <c r="B16" s="1026">
        <v>46265</v>
      </c>
      <c r="C16" s="589" t="s">
        <v>494</v>
      </c>
      <c r="D16" s="589" t="s">
        <v>502</v>
      </c>
      <c r="E16" s="590" t="s">
        <v>534</v>
      </c>
      <c r="F16" s="590">
        <v>155192157</v>
      </c>
      <c r="G16" s="590">
        <v>8018312018</v>
      </c>
      <c r="H16" s="590" t="s">
        <v>515</v>
      </c>
      <c r="I16" s="590" t="s">
        <v>505</v>
      </c>
      <c r="J16" s="590" t="s">
        <v>65</v>
      </c>
      <c r="K16" s="595" t="s">
        <v>528</v>
      </c>
      <c r="L16" s="590" t="s">
        <v>535</v>
      </c>
      <c r="M16" s="590" t="s">
        <v>508</v>
      </c>
      <c r="N16" s="590" t="s">
        <v>536</v>
      </c>
      <c r="O16" s="590" t="s">
        <v>507</v>
      </c>
      <c r="P16" s="590" t="s">
        <v>537</v>
      </c>
    </row>
    <row r="17" spans="2:16" ht="23.25" customHeight="1">
      <c r="B17" s="1026">
        <v>46265</v>
      </c>
      <c r="C17" s="589" t="s">
        <v>494</v>
      </c>
      <c r="D17" s="589" t="s">
        <v>502</v>
      </c>
      <c r="E17" s="590" t="s">
        <v>538</v>
      </c>
      <c r="F17" s="590">
        <v>215164885</v>
      </c>
      <c r="G17" s="590">
        <v>3854919576</v>
      </c>
      <c r="H17" s="590" t="s">
        <v>515</v>
      </c>
      <c r="I17" s="590" t="s">
        <v>505</v>
      </c>
      <c r="J17" s="590" t="s">
        <v>65</v>
      </c>
      <c r="K17" s="595" t="s">
        <v>528</v>
      </c>
      <c r="L17" s="590" t="s">
        <v>535</v>
      </c>
      <c r="M17" s="590" t="s">
        <v>508</v>
      </c>
      <c r="N17" s="590" t="s">
        <v>536</v>
      </c>
      <c r="O17" s="590" t="s">
        <v>507</v>
      </c>
    </row>
    <row r="18" spans="2:16" ht="23.25" customHeight="1">
      <c r="B18" s="1026">
        <v>46265</v>
      </c>
      <c r="C18" s="589" t="s">
        <v>494</v>
      </c>
      <c r="D18" s="589" t="s">
        <v>502</v>
      </c>
      <c r="E18" s="590" t="s">
        <v>539</v>
      </c>
      <c r="F18" s="590">
        <v>216395703</v>
      </c>
      <c r="G18" s="590">
        <v>3852964862</v>
      </c>
      <c r="H18" s="590" t="s">
        <v>504</v>
      </c>
      <c r="I18" s="590" t="s">
        <v>505</v>
      </c>
      <c r="J18" s="590" t="s">
        <v>65</v>
      </c>
      <c r="K18" s="595" t="s">
        <v>528</v>
      </c>
      <c r="L18" s="590" t="s">
        <v>507</v>
      </c>
      <c r="N18" s="590" t="s">
        <v>508</v>
      </c>
      <c r="O18" s="590" t="s">
        <v>507</v>
      </c>
    </row>
    <row r="19" spans="2:16" ht="23.25" customHeight="1">
      <c r="B19" s="1026">
        <v>46266</v>
      </c>
      <c r="C19" s="589" t="s">
        <v>494</v>
      </c>
      <c r="D19" s="589" t="s">
        <v>502</v>
      </c>
      <c r="E19" s="590" t="s">
        <v>540</v>
      </c>
      <c r="F19" s="590">
        <v>167482313</v>
      </c>
      <c r="G19" s="590">
        <v>8014036011</v>
      </c>
      <c r="H19" s="590" t="s">
        <v>504</v>
      </c>
      <c r="I19" s="590" t="s">
        <v>505</v>
      </c>
      <c r="J19" s="590" t="s">
        <v>65</v>
      </c>
      <c r="K19" s="595" t="s">
        <v>528</v>
      </c>
      <c r="L19" s="590" t="s">
        <v>535</v>
      </c>
      <c r="N19" s="590" t="s">
        <v>536</v>
      </c>
      <c r="O19" s="590" t="s">
        <v>507</v>
      </c>
    </row>
    <row r="20" spans="2:16" ht="23.25" customHeight="1">
      <c r="B20" s="1026">
        <v>46266</v>
      </c>
      <c r="C20" s="589" t="s">
        <v>494</v>
      </c>
      <c r="D20" s="589" t="s">
        <v>502</v>
      </c>
      <c r="E20" s="598" t="s">
        <v>541</v>
      </c>
      <c r="F20" s="598">
        <v>216398767</v>
      </c>
      <c r="G20" s="598">
        <v>8016001096</v>
      </c>
      <c r="H20" s="590" t="s">
        <v>504</v>
      </c>
      <c r="I20" s="590" t="s">
        <v>505</v>
      </c>
      <c r="J20" s="590" t="s">
        <v>65</v>
      </c>
      <c r="K20" s="595" t="s">
        <v>528</v>
      </c>
      <c r="L20" s="590" t="s">
        <v>507</v>
      </c>
      <c r="N20" s="590" t="s">
        <v>508</v>
      </c>
      <c r="O20" s="590" t="s">
        <v>507</v>
      </c>
    </row>
    <row r="21" spans="2:16" ht="23.25" customHeight="1">
      <c r="B21" s="1026">
        <v>46266</v>
      </c>
      <c r="C21" s="589" t="s">
        <v>494</v>
      </c>
      <c r="D21" s="599" t="s">
        <v>502</v>
      </c>
      <c r="E21" s="590" t="s">
        <v>542</v>
      </c>
      <c r="F21" s="590">
        <v>198454505</v>
      </c>
      <c r="G21" s="590">
        <v>3855410257</v>
      </c>
      <c r="H21" s="590" t="s">
        <v>504</v>
      </c>
      <c r="I21" s="590" t="s">
        <v>505</v>
      </c>
      <c r="J21" s="590" t="s">
        <v>67</v>
      </c>
      <c r="K21" s="595" t="s">
        <v>522</v>
      </c>
      <c r="L21" s="590" t="s">
        <v>508</v>
      </c>
      <c r="M21" s="590" t="s">
        <v>508</v>
      </c>
      <c r="N21" s="590" t="s">
        <v>508</v>
      </c>
      <c r="O21" s="590" t="s">
        <v>509</v>
      </c>
      <c r="P21" s="590" t="s">
        <v>543</v>
      </c>
    </row>
    <row r="22" spans="2:16" ht="23.25" customHeight="1">
      <c r="B22" s="1026">
        <v>46266</v>
      </c>
      <c r="C22" s="589" t="s">
        <v>494</v>
      </c>
      <c r="D22" s="599" t="s">
        <v>502</v>
      </c>
      <c r="E22" s="593" t="s">
        <v>544</v>
      </c>
      <c r="F22" s="593">
        <v>182803870</v>
      </c>
      <c r="G22" s="591">
        <v>3855767303</v>
      </c>
      <c r="H22" s="590" t="s">
        <v>504</v>
      </c>
      <c r="I22" s="590" t="s">
        <v>505</v>
      </c>
      <c r="J22" s="590" t="s">
        <v>66</v>
      </c>
      <c r="K22" s="592" t="s">
        <v>545</v>
      </c>
      <c r="L22" s="590" t="s">
        <v>508</v>
      </c>
      <c r="M22" s="590" t="s">
        <v>508</v>
      </c>
      <c r="N22" s="590" t="s">
        <v>508</v>
      </c>
    </row>
    <row r="23" spans="2:16" ht="23.25" customHeight="1">
      <c r="B23" s="1026">
        <v>46266</v>
      </c>
      <c r="C23" s="589" t="s">
        <v>494</v>
      </c>
      <c r="D23" s="589" t="s">
        <v>511</v>
      </c>
      <c r="E23" s="590" t="s">
        <v>546</v>
      </c>
      <c r="F23" s="590">
        <v>95712795</v>
      </c>
      <c r="G23" s="590" t="s">
        <v>547</v>
      </c>
      <c r="H23" s="590" t="s">
        <v>504</v>
      </c>
      <c r="I23" s="590" t="s">
        <v>505</v>
      </c>
      <c r="J23" s="590" t="s">
        <v>67</v>
      </c>
      <c r="K23" s="595" t="s">
        <v>513</v>
      </c>
      <c r="L23" s="590" t="s">
        <v>508</v>
      </c>
      <c r="M23" s="590" t="s">
        <v>508</v>
      </c>
      <c r="N23" s="590" t="s">
        <v>508</v>
      </c>
      <c r="P23" s="590" t="s">
        <v>548</v>
      </c>
    </row>
    <row r="24" spans="2:16" ht="23.25" customHeight="1">
      <c r="B24" s="1026">
        <v>46266</v>
      </c>
      <c r="C24" s="589" t="s">
        <v>494</v>
      </c>
      <c r="D24" s="599" t="s">
        <v>502</v>
      </c>
      <c r="E24" s="590" t="s">
        <v>549</v>
      </c>
      <c r="F24" s="590">
        <v>187283462</v>
      </c>
      <c r="G24" s="590">
        <v>3076775835</v>
      </c>
      <c r="H24" s="590" t="s">
        <v>504</v>
      </c>
      <c r="I24" s="590" t="s">
        <v>505</v>
      </c>
      <c r="J24" s="590" t="s">
        <v>67</v>
      </c>
      <c r="K24" s="595" t="s">
        <v>513</v>
      </c>
      <c r="L24" s="590" t="s">
        <v>508</v>
      </c>
      <c r="M24" s="590" t="s">
        <v>508</v>
      </c>
      <c r="N24" s="590" t="s">
        <v>508</v>
      </c>
    </row>
    <row r="25" spans="2:16" ht="23.25" customHeight="1">
      <c r="B25" s="1026"/>
      <c r="C25" s="931" t="s">
        <v>494</v>
      </c>
      <c r="D25" s="589" t="s">
        <v>550</v>
      </c>
      <c r="E25" s="590" t="s">
        <v>551</v>
      </c>
      <c r="F25" s="590">
        <v>167453188</v>
      </c>
      <c r="G25" s="590">
        <v>8015746280</v>
      </c>
      <c r="H25" s="590" t="s">
        <v>515</v>
      </c>
      <c r="I25" s="590" t="s">
        <v>505</v>
      </c>
      <c r="J25" s="590" t="s">
        <v>65</v>
      </c>
      <c r="K25" s="595" t="s">
        <v>552</v>
      </c>
      <c r="L25" s="590" t="s">
        <v>508</v>
      </c>
      <c r="M25" s="590" t="s">
        <v>508</v>
      </c>
      <c r="N25" s="590" t="s">
        <v>508</v>
      </c>
    </row>
    <row r="26" spans="2:16" ht="23.25" customHeight="1">
      <c r="B26" s="1026">
        <v>46266</v>
      </c>
      <c r="C26" s="589" t="s">
        <v>494</v>
      </c>
      <c r="D26" s="599" t="s">
        <v>502</v>
      </c>
      <c r="E26" s="590" t="s">
        <v>553</v>
      </c>
      <c r="F26" s="590">
        <v>198115241</v>
      </c>
      <c r="G26" s="590">
        <v>8012443795</v>
      </c>
      <c r="H26" s="593" t="s">
        <v>504</v>
      </c>
      <c r="I26" s="593" t="s">
        <v>505</v>
      </c>
      <c r="J26" s="593" t="s">
        <v>65</v>
      </c>
      <c r="K26" s="592" t="s">
        <v>554</v>
      </c>
      <c r="L26" s="593" t="s">
        <v>507</v>
      </c>
      <c r="M26" s="593" t="s">
        <v>508</v>
      </c>
      <c r="N26" s="593" t="s">
        <v>508</v>
      </c>
    </row>
    <row r="27" spans="2:16" ht="23.25" customHeight="1">
      <c r="B27" s="1026">
        <v>46269</v>
      </c>
      <c r="C27" s="589" t="s">
        <v>494</v>
      </c>
      <c r="D27" s="599" t="s">
        <v>502</v>
      </c>
      <c r="E27" s="565" t="s">
        <v>555</v>
      </c>
      <c r="F27" s="590">
        <v>198477793</v>
      </c>
      <c r="G27" s="590">
        <v>8016618133</v>
      </c>
      <c r="H27" s="630" t="s">
        <v>504</v>
      </c>
      <c r="I27" s="593" t="s">
        <v>505</v>
      </c>
      <c r="J27" s="590" t="s">
        <v>65</v>
      </c>
      <c r="K27" s="595" t="s">
        <v>554</v>
      </c>
      <c r="L27" s="593" t="s">
        <v>508</v>
      </c>
      <c r="M27" s="593" t="s">
        <v>508</v>
      </c>
      <c r="N27" s="593" t="s">
        <v>508</v>
      </c>
    </row>
    <row r="28" spans="2:16" ht="23.25" customHeight="1">
      <c r="B28" s="1026">
        <v>46269</v>
      </c>
      <c r="C28" s="589" t="s">
        <v>494</v>
      </c>
      <c r="D28" s="589" t="s">
        <v>502</v>
      </c>
      <c r="E28" s="297" t="s">
        <v>556</v>
      </c>
      <c r="F28" s="535" t="s">
        <v>486</v>
      </c>
      <c r="G28" s="536" t="s">
        <v>557</v>
      </c>
      <c r="H28" s="590" t="s">
        <v>504</v>
      </c>
      <c r="I28" s="590" t="s">
        <v>505</v>
      </c>
      <c r="J28" s="590" t="s">
        <v>65</v>
      </c>
      <c r="K28" s="595" t="s">
        <v>528</v>
      </c>
      <c r="L28" s="590" t="s">
        <v>508</v>
      </c>
      <c r="M28" s="590" t="s">
        <v>508</v>
      </c>
      <c r="N28" s="590" t="s">
        <v>508</v>
      </c>
    </row>
    <row r="29" spans="2:16" ht="23.25" customHeight="1">
      <c r="B29" s="1026">
        <v>46269</v>
      </c>
      <c r="C29" s="589" t="s">
        <v>494</v>
      </c>
      <c r="D29" s="589" t="s">
        <v>558</v>
      </c>
      <c r="E29" s="598" t="s">
        <v>559</v>
      </c>
      <c r="F29" s="598">
        <v>199551858</v>
      </c>
      <c r="G29" s="598">
        <v>3853430317</v>
      </c>
      <c r="H29" s="590" t="s">
        <v>504</v>
      </c>
      <c r="I29" s="590" t="s">
        <v>505</v>
      </c>
      <c r="J29" s="590" t="s">
        <v>66</v>
      </c>
      <c r="K29" s="595" t="s">
        <v>516</v>
      </c>
      <c r="L29" s="590" t="s">
        <v>508</v>
      </c>
      <c r="M29" s="590" t="s">
        <v>508</v>
      </c>
      <c r="N29" s="590" t="s">
        <v>508</v>
      </c>
    </row>
    <row r="30" spans="2:16" ht="23.25" customHeight="1">
      <c r="B30" s="1026">
        <v>46269</v>
      </c>
      <c r="C30" s="589" t="s">
        <v>494</v>
      </c>
      <c r="D30" s="589" t="s">
        <v>502</v>
      </c>
      <c r="E30" s="590" t="s">
        <v>560</v>
      </c>
      <c r="F30" s="590">
        <v>186544458</v>
      </c>
      <c r="G30" s="590" t="s">
        <v>561</v>
      </c>
      <c r="H30" s="590" t="s">
        <v>504</v>
      </c>
      <c r="I30" s="590" t="s">
        <v>505</v>
      </c>
      <c r="J30" s="590" t="s">
        <v>66</v>
      </c>
      <c r="K30" s="595" t="s">
        <v>516</v>
      </c>
    </row>
    <row r="31" spans="2:16" ht="23.25" customHeight="1">
      <c r="B31" s="1026">
        <v>46269</v>
      </c>
      <c r="C31" s="589" t="s">
        <v>494</v>
      </c>
      <c r="D31" s="589" t="s">
        <v>558</v>
      </c>
      <c r="E31" s="590" t="s">
        <v>562</v>
      </c>
      <c r="G31" s="590" t="s">
        <v>563</v>
      </c>
      <c r="H31" s="590" t="s">
        <v>504</v>
      </c>
      <c r="J31" s="590" t="s">
        <v>65</v>
      </c>
      <c r="K31" s="595"/>
    </row>
    <row r="32" spans="2:16" ht="23.25" customHeight="1">
      <c r="B32" s="1026">
        <v>46269</v>
      </c>
      <c r="C32" s="589" t="s">
        <v>494</v>
      </c>
      <c r="D32" s="589" t="s">
        <v>502</v>
      </c>
      <c r="E32" s="203" t="s">
        <v>564</v>
      </c>
      <c r="F32" s="203">
        <v>155478795</v>
      </c>
      <c r="G32" s="203">
        <v>3852610893</v>
      </c>
      <c r="H32" s="590" t="s">
        <v>504</v>
      </c>
      <c r="I32" s="590" t="s">
        <v>505</v>
      </c>
      <c r="J32" s="590" t="s">
        <v>67</v>
      </c>
      <c r="K32" s="595" t="s">
        <v>522</v>
      </c>
      <c r="L32" s="590" t="s">
        <v>508</v>
      </c>
      <c r="M32" s="590" t="s">
        <v>508</v>
      </c>
      <c r="N32" s="590" t="s">
        <v>508</v>
      </c>
    </row>
    <row r="33" spans="1:16" ht="23.25" customHeight="1">
      <c r="B33" s="1026">
        <v>46269</v>
      </c>
      <c r="C33" s="589" t="s">
        <v>494</v>
      </c>
      <c r="D33" s="589" t="s">
        <v>502</v>
      </c>
      <c r="E33" s="590" t="s">
        <v>565</v>
      </c>
      <c r="F33" s="590">
        <v>177942733</v>
      </c>
      <c r="G33" s="590">
        <v>8015849797</v>
      </c>
      <c r="H33" s="590" t="s">
        <v>504</v>
      </c>
      <c r="I33" s="590" t="s">
        <v>505</v>
      </c>
      <c r="J33" s="590" t="s">
        <v>65</v>
      </c>
      <c r="K33" s="595" t="s">
        <v>528</v>
      </c>
      <c r="L33" s="590" t="s">
        <v>507</v>
      </c>
      <c r="M33" s="590" t="s">
        <v>508</v>
      </c>
      <c r="N33" s="590" t="s">
        <v>508</v>
      </c>
    </row>
    <row r="34" spans="1:16" ht="23.25" customHeight="1">
      <c r="B34" s="1026">
        <v>46269</v>
      </c>
      <c r="C34" s="589" t="s">
        <v>494</v>
      </c>
      <c r="D34" s="589" t="s">
        <v>502</v>
      </c>
      <c r="E34" s="590" t="s">
        <v>566</v>
      </c>
      <c r="F34" s="590">
        <v>216398708</v>
      </c>
      <c r="G34" s="590">
        <v>5512025893</v>
      </c>
      <c r="H34" s="590" t="s">
        <v>504</v>
      </c>
      <c r="I34" s="590" t="s">
        <v>505</v>
      </c>
      <c r="J34" s="590" t="s">
        <v>65</v>
      </c>
      <c r="K34" s="595" t="s">
        <v>528</v>
      </c>
      <c r="L34" s="590" t="s">
        <v>535</v>
      </c>
      <c r="N34" s="590" t="s">
        <v>508</v>
      </c>
    </row>
    <row r="35" spans="1:16" ht="23.25" customHeight="1">
      <c r="B35" s="1026">
        <v>46269</v>
      </c>
      <c r="C35" s="589" t="s">
        <v>494</v>
      </c>
      <c r="D35" s="589" t="s">
        <v>502</v>
      </c>
      <c r="E35" s="590" t="s">
        <v>567</v>
      </c>
      <c r="F35" s="590">
        <v>191900159</v>
      </c>
      <c r="G35" s="590">
        <v>3852522378</v>
      </c>
      <c r="H35" s="590" t="s">
        <v>504</v>
      </c>
      <c r="I35" s="590" t="s">
        <v>505</v>
      </c>
      <c r="J35" s="590" t="s">
        <v>65</v>
      </c>
      <c r="K35" s="595" t="s">
        <v>528</v>
      </c>
      <c r="L35" s="590" t="s">
        <v>508</v>
      </c>
      <c r="M35" s="590" t="s">
        <v>508</v>
      </c>
      <c r="N35" s="590" t="s">
        <v>536</v>
      </c>
    </row>
    <row r="36" spans="1:16" ht="23.25" customHeight="1">
      <c r="B36" s="1026">
        <v>46273</v>
      </c>
      <c r="C36" s="589" t="s">
        <v>494</v>
      </c>
      <c r="D36" s="589" t="s">
        <v>550</v>
      </c>
      <c r="E36" s="731" t="s">
        <v>568</v>
      </c>
      <c r="F36" s="731">
        <v>218580424</v>
      </c>
      <c r="G36" s="731">
        <v>8016669504</v>
      </c>
      <c r="H36" s="590" t="s">
        <v>515</v>
      </c>
      <c r="I36" s="590" t="s">
        <v>505</v>
      </c>
      <c r="J36" s="590" t="s">
        <v>65</v>
      </c>
      <c r="K36" s="595" t="s">
        <v>552</v>
      </c>
      <c r="N36" s="590" t="s">
        <v>536</v>
      </c>
      <c r="P36" s="590" t="s">
        <v>569</v>
      </c>
    </row>
    <row r="37" spans="1:16" ht="23.25" customHeight="1">
      <c r="A37" s="589">
        <v>46072</v>
      </c>
      <c r="B37" s="1026">
        <v>46273</v>
      </c>
      <c r="C37" s="589" t="s">
        <v>494</v>
      </c>
      <c r="D37" s="589" t="s">
        <v>502</v>
      </c>
      <c r="E37" s="590" t="s">
        <v>570</v>
      </c>
      <c r="F37" s="590">
        <v>144684733</v>
      </c>
      <c r="G37" s="590">
        <v>3852377965</v>
      </c>
      <c r="H37" s="590" t="s">
        <v>504</v>
      </c>
      <c r="I37" s="590" t="s">
        <v>505</v>
      </c>
      <c r="J37" s="590" t="s">
        <v>67</v>
      </c>
      <c r="K37" s="592" t="s">
        <v>513</v>
      </c>
      <c r="L37" s="590" t="s">
        <v>508</v>
      </c>
      <c r="M37" s="590" t="s">
        <v>508</v>
      </c>
      <c r="N37" s="590" t="s">
        <v>508</v>
      </c>
    </row>
    <row r="38" spans="1:16" ht="23.25" customHeight="1">
      <c r="A38" s="589">
        <v>46072</v>
      </c>
      <c r="B38" s="1026">
        <v>46273</v>
      </c>
      <c r="C38" s="589" t="s">
        <v>494</v>
      </c>
      <c r="D38" s="589" t="s">
        <v>502</v>
      </c>
      <c r="E38" s="590" t="s">
        <v>571</v>
      </c>
      <c r="F38" s="590">
        <v>139332894</v>
      </c>
      <c r="G38" s="590">
        <v>3854572418</v>
      </c>
      <c r="H38" s="590" t="s">
        <v>515</v>
      </c>
      <c r="I38" s="590" t="s">
        <v>572</v>
      </c>
      <c r="J38" s="590" t="s">
        <v>67</v>
      </c>
      <c r="K38" s="592" t="s">
        <v>506</v>
      </c>
      <c r="L38" s="590" t="s">
        <v>508</v>
      </c>
      <c r="M38" s="590" t="s">
        <v>508</v>
      </c>
      <c r="N38" s="590" t="s">
        <v>508</v>
      </c>
    </row>
    <row r="39" spans="1:16" ht="23.25" customHeight="1">
      <c r="A39" s="924">
        <v>46072</v>
      </c>
      <c r="B39" s="1026">
        <v>46273</v>
      </c>
      <c r="C39" s="589" t="s">
        <v>494</v>
      </c>
      <c r="D39" s="924" t="s">
        <v>502</v>
      </c>
      <c r="E39" s="862" t="s">
        <v>573</v>
      </c>
      <c r="F39" s="862">
        <v>218508261</v>
      </c>
      <c r="G39" s="862">
        <v>8018280334</v>
      </c>
      <c r="H39" s="862" t="s">
        <v>504</v>
      </c>
      <c r="I39" s="862" t="s">
        <v>505</v>
      </c>
      <c r="J39" s="862" t="s">
        <v>67</v>
      </c>
      <c r="K39" s="955" t="s">
        <v>513</v>
      </c>
      <c r="L39" s="862" t="s">
        <v>508</v>
      </c>
      <c r="M39" s="862" t="s">
        <v>508</v>
      </c>
      <c r="N39" s="862" t="s">
        <v>508</v>
      </c>
      <c r="O39" s="862"/>
      <c r="P39" s="590" t="s">
        <v>574</v>
      </c>
    </row>
    <row r="40" spans="1:16" ht="23.25" customHeight="1">
      <c r="A40" s="589">
        <v>46072</v>
      </c>
      <c r="B40" s="1026">
        <v>46273</v>
      </c>
      <c r="C40" s="589" t="s">
        <v>494</v>
      </c>
      <c r="D40" s="589" t="s">
        <v>502</v>
      </c>
      <c r="E40" s="590" t="s">
        <v>575</v>
      </c>
      <c r="F40" s="590">
        <v>218637517</v>
      </c>
      <c r="G40" s="591" t="s">
        <v>576</v>
      </c>
      <c r="H40" s="590" t="s">
        <v>515</v>
      </c>
      <c r="I40" s="590" t="s">
        <v>505</v>
      </c>
      <c r="J40" s="590" t="s">
        <v>66</v>
      </c>
      <c r="K40" s="592" t="s">
        <v>577</v>
      </c>
      <c r="L40" s="590" t="s">
        <v>508</v>
      </c>
      <c r="M40" s="590" t="s">
        <v>508</v>
      </c>
      <c r="N40" s="590" t="s">
        <v>508</v>
      </c>
      <c r="P40" s="590" t="s">
        <v>574</v>
      </c>
    </row>
    <row r="41" spans="1:16" ht="23.25" customHeight="1">
      <c r="A41" s="589">
        <v>46072</v>
      </c>
      <c r="B41" s="1026">
        <v>46273</v>
      </c>
      <c r="C41" s="589" t="s">
        <v>494</v>
      </c>
      <c r="D41" s="589" t="s">
        <v>502</v>
      </c>
      <c r="E41" s="590" t="s">
        <v>578</v>
      </c>
      <c r="F41" s="590">
        <v>213080292</v>
      </c>
      <c r="G41" s="590" t="s">
        <v>579</v>
      </c>
      <c r="H41" s="590" t="s">
        <v>504</v>
      </c>
      <c r="I41" s="590" t="s">
        <v>505</v>
      </c>
      <c r="J41" s="590" t="s">
        <v>67</v>
      </c>
      <c r="K41" s="592" t="s">
        <v>513</v>
      </c>
      <c r="L41" s="590" t="s">
        <v>508</v>
      </c>
      <c r="M41" s="590" t="s">
        <v>508</v>
      </c>
      <c r="N41" s="590" t="s">
        <v>508</v>
      </c>
    </row>
    <row r="42" spans="1:16" s="862" customFormat="1" ht="23.25" customHeight="1">
      <c r="A42" s="589">
        <v>46072</v>
      </c>
      <c r="B42" s="1026">
        <v>46273</v>
      </c>
      <c r="C42" s="589" t="s">
        <v>494</v>
      </c>
      <c r="D42" s="589" t="s">
        <v>502</v>
      </c>
      <c r="E42" s="590" t="s">
        <v>580</v>
      </c>
      <c r="F42" s="590">
        <v>186520994</v>
      </c>
      <c r="G42" s="590">
        <v>3855763264</v>
      </c>
      <c r="H42" s="590" t="s">
        <v>504</v>
      </c>
      <c r="I42" s="590" t="s">
        <v>505</v>
      </c>
      <c r="J42" s="590" t="s">
        <v>67</v>
      </c>
      <c r="K42" s="592" t="s">
        <v>506</v>
      </c>
      <c r="L42" s="590" t="s">
        <v>508</v>
      </c>
      <c r="M42" s="590" t="s">
        <v>508</v>
      </c>
      <c r="N42" s="590" t="s">
        <v>508</v>
      </c>
      <c r="O42" s="590"/>
      <c r="P42" s="590"/>
    </row>
    <row r="43" spans="1:16" ht="23.25" customHeight="1">
      <c r="A43" s="589">
        <v>46072</v>
      </c>
      <c r="B43" s="1026">
        <v>46273</v>
      </c>
      <c r="C43" s="589" t="s">
        <v>494</v>
      </c>
      <c r="D43" s="589" t="s">
        <v>502</v>
      </c>
      <c r="E43" s="590" t="s">
        <v>581</v>
      </c>
      <c r="F43" s="590">
        <v>218501372</v>
      </c>
      <c r="G43" s="590">
        <v>3852466291</v>
      </c>
      <c r="H43" s="590" t="s">
        <v>504</v>
      </c>
      <c r="I43" s="590" t="s">
        <v>505</v>
      </c>
      <c r="J43" s="590" t="s">
        <v>67</v>
      </c>
      <c r="K43" s="592" t="s">
        <v>522</v>
      </c>
      <c r="L43" s="590" t="s">
        <v>507</v>
      </c>
      <c r="M43" s="590" t="s">
        <v>508</v>
      </c>
      <c r="N43" s="590" t="s">
        <v>508</v>
      </c>
      <c r="O43" s="590" t="s">
        <v>509</v>
      </c>
    </row>
    <row r="44" spans="1:16" ht="23.25" customHeight="1">
      <c r="A44" s="589">
        <v>46073</v>
      </c>
      <c r="B44" s="1026">
        <v>46273</v>
      </c>
      <c r="C44" s="589" t="s">
        <v>494</v>
      </c>
      <c r="D44" s="589" t="s">
        <v>502</v>
      </c>
      <c r="E44" s="590" t="s">
        <v>582</v>
      </c>
      <c r="F44" s="590">
        <v>218585883</v>
      </c>
      <c r="G44" s="590">
        <v>7868306940</v>
      </c>
      <c r="H44" s="590" t="s">
        <v>504</v>
      </c>
      <c r="I44" s="590" t="s">
        <v>505</v>
      </c>
      <c r="J44" s="590" t="s">
        <v>67</v>
      </c>
      <c r="K44" s="592" t="s">
        <v>522</v>
      </c>
      <c r="L44" s="590" t="s">
        <v>507</v>
      </c>
      <c r="M44" s="590" t="s">
        <v>508</v>
      </c>
      <c r="N44" s="590" t="s">
        <v>508</v>
      </c>
      <c r="O44" s="590" t="s">
        <v>509</v>
      </c>
      <c r="P44" s="590" t="s">
        <v>574</v>
      </c>
    </row>
    <row r="45" spans="1:16" ht="23.25" customHeight="1">
      <c r="A45" s="589">
        <v>46073</v>
      </c>
      <c r="B45" s="1026">
        <v>46273</v>
      </c>
      <c r="C45" s="589" t="s">
        <v>494</v>
      </c>
      <c r="D45" s="589" t="s">
        <v>502</v>
      </c>
      <c r="E45" s="590" t="s">
        <v>583</v>
      </c>
      <c r="F45" s="590">
        <v>218587572</v>
      </c>
      <c r="G45" s="590">
        <v>7866966897</v>
      </c>
      <c r="H45" s="590" t="s">
        <v>504</v>
      </c>
      <c r="I45" s="590" t="s">
        <v>505</v>
      </c>
      <c r="J45" s="590" t="s">
        <v>67</v>
      </c>
      <c r="K45" s="592" t="s">
        <v>522</v>
      </c>
      <c r="L45" s="590" t="s">
        <v>507</v>
      </c>
      <c r="M45" s="590" t="s">
        <v>508</v>
      </c>
      <c r="N45" s="590" t="s">
        <v>508</v>
      </c>
      <c r="O45" s="590" t="s">
        <v>509</v>
      </c>
    </row>
    <row r="46" spans="1:16" ht="23.25" customHeight="1">
      <c r="A46" s="589">
        <v>46073</v>
      </c>
      <c r="B46" s="1026">
        <v>46273</v>
      </c>
      <c r="C46" s="589" t="s">
        <v>494</v>
      </c>
      <c r="D46" s="589" t="s">
        <v>502</v>
      </c>
      <c r="E46" s="590" t="s">
        <v>584</v>
      </c>
      <c r="F46" s="590">
        <v>218657204</v>
      </c>
      <c r="G46" s="590">
        <v>3854249583</v>
      </c>
      <c r="H46" s="590" t="s">
        <v>504</v>
      </c>
      <c r="I46" s="590" t="s">
        <v>505</v>
      </c>
      <c r="J46" s="590" t="s">
        <v>67</v>
      </c>
      <c r="K46" s="592" t="s">
        <v>513</v>
      </c>
      <c r="L46" s="590" t="s">
        <v>508</v>
      </c>
      <c r="M46" s="590" t="s">
        <v>508</v>
      </c>
      <c r="N46" s="590" t="s">
        <v>508</v>
      </c>
    </row>
    <row r="47" spans="1:16" ht="23.25" customHeight="1">
      <c r="A47" s="589">
        <v>46073</v>
      </c>
      <c r="B47" s="1026">
        <v>46273</v>
      </c>
      <c r="C47" s="589" t="s">
        <v>494</v>
      </c>
      <c r="D47" s="589" t="s">
        <v>502</v>
      </c>
      <c r="E47" s="590" t="s">
        <v>585</v>
      </c>
      <c r="F47" s="590">
        <v>215268039</v>
      </c>
      <c r="G47" s="590">
        <v>7542719045</v>
      </c>
      <c r="H47" s="590" t="s">
        <v>504</v>
      </c>
      <c r="I47" s="590" t="s">
        <v>505</v>
      </c>
      <c r="J47" s="590" t="s">
        <v>67</v>
      </c>
      <c r="K47" s="592" t="s">
        <v>522</v>
      </c>
      <c r="L47" s="590" t="s">
        <v>507</v>
      </c>
      <c r="M47" s="590" t="s">
        <v>508</v>
      </c>
      <c r="N47" s="590" t="s">
        <v>508</v>
      </c>
      <c r="O47" s="590" t="s">
        <v>509</v>
      </c>
    </row>
    <row r="48" spans="1:16" ht="23.25" customHeight="1">
      <c r="A48" s="589">
        <v>46073</v>
      </c>
      <c r="B48" s="1026">
        <v>46273</v>
      </c>
      <c r="C48" s="589" t="s">
        <v>494</v>
      </c>
      <c r="D48" s="589" t="s">
        <v>502</v>
      </c>
      <c r="E48" s="590" t="s">
        <v>586</v>
      </c>
      <c r="F48" s="590">
        <v>218585688</v>
      </c>
      <c r="G48" s="590">
        <v>7866728865</v>
      </c>
      <c r="H48" s="590" t="s">
        <v>504</v>
      </c>
      <c r="I48" s="590" t="s">
        <v>505</v>
      </c>
      <c r="J48" s="590" t="s">
        <v>67</v>
      </c>
      <c r="K48" s="592" t="s">
        <v>522</v>
      </c>
      <c r="L48" s="590" t="s">
        <v>507</v>
      </c>
      <c r="M48" s="590" t="s">
        <v>508</v>
      </c>
      <c r="N48" s="590" t="s">
        <v>508</v>
      </c>
      <c r="O48" s="590" t="s">
        <v>509</v>
      </c>
    </row>
    <row r="49" spans="1:15" ht="23.25" customHeight="1">
      <c r="A49" s="589">
        <v>46073</v>
      </c>
      <c r="B49" s="1026">
        <v>46273</v>
      </c>
      <c r="C49" s="589" t="s">
        <v>494</v>
      </c>
      <c r="D49" s="589" t="s">
        <v>502</v>
      </c>
      <c r="E49" s="590" t="s">
        <v>587</v>
      </c>
      <c r="F49" s="590">
        <v>217228380</v>
      </c>
      <c r="G49" s="590">
        <v>8019700664</v>
      </c>
      <c r="H49" s="590" t="s">
        <v>504</v>
      </c>
      <c r="I49" s="590" t="s">
        <v>505</v>
      </c>
      <c r="J49" s="590" t="s">
        <v>67</v>
      </c>
      <c r="K49" s="592" t="s">
        <v>522</v>
      </c>
      <c r="L49" s="590" t="s">
        <v>507</v>
      </c>
      <c r="M49" s="590" t="s">
        <v>508</v>
      </c>
      <c r="N49" s="590" t="s">
        <v>508</v>
      </c>
      <c r="O49" s="590" t="s">
        <v>509</v>
      </c>
    </row>
    <row r="50" spans="1:15" ht="23.25" customHeight="1">
      <c r="A50" s="589">
        <v>46073</v>
      </c>
      <c r="B50" s="1026">
        <v>46273</v>
      </c>
      <c r="C50" s="589" t="s">
        <v>494</v>
      </c>
      <c r="D50" s="589" t="s">
        <v>502</v>
      </c>
      <c r="E50" s="590" t="s">
        <v>588</v>
      </c>
      <c r="F50" s="590">
        <v>185116206</v>
      </c>
      <c r="G50" s="590">
        <v>8013010667</v>
      </c>
      <c r="H50" s="590" t="s">
        <v>504</v>
      </c>
      <c r="I50" s="590" t="s">
        <v>505</v>
      </c>
      <c r="J50" s="590" t="s">
        <v>67</v>
      </c>
      <c r="K50" s="592" t="s">
        <v>522</v>
      </c>
      <c r="L50" s="590" t="s">
        <v>507</v>
      </c>
      <c r="M50" s="590" t="s">
        <v>508</v>
      </c>
      <c r="N50" s="590" t="s">
        <v>508</v>
      </c>
      <c r="O50" s="590" t="s">
        <v>507</v>
      </c>
    </row>
    <row r="51" spans="1:15" ht="23.25" customHeight="1">
      <c r="A51" s="589">
        <v>46073</v>
      </c>
      <c r="B51" s="1026">
        <v>46273</v>
      </c>
      <c r="C51" s="589" t="s">
        <v>494</v>
      </c>
      <c r="D51" s="589" t="s">
        <v>502</v>
      </c>
      <c r="E51" s="590" t="s">
        <v>589</v>
      </c>
      <c r="F51" s="590">
        <v>218660210</v>
      </c>
      <c r="G51" s="590">
        <v>3854258170</v>
      </c>
      <c r="H51" s="590" t="s">
        <v>515</v>
      </c>
      <c r="I51" s="590" t="s">
        <v>505</v>
      </c>
      <c r="J51" s="590" t="s">
        <v>66</v>
      </c>
      <c r="K51" s="592" t="s">
        <v>577</v>
      </c>
      <c r="L51" s="590" t="s">
        <v>508</v>
      </c>
      <c r="M51" s="590" t="s">
        <v>508</v>
      </c>
      <c r="N51" s="590" t="s">
        <v>508</v>
      </c>
    </row>
    <row r="52" spans="1:15" ht="23.25" customHeight="1">
      <c r="A52" s="589">
        <v>45711</v>
      </c>
      <c r="B52" s="1026">
        <v>46273</v>
      </c>
      <c r="C52" s="589" t="s">
        <v>494</v>
      </c>
      <c r="D52" s="589" t="s">
        <v>550</v>
      </c>
      <c r="E52" s="736" t="s">
        <v>590</v>
      </c>
      <c r="F52" s="736">
        <v>95709280</v>
      </c>
      <c r="G52" s="736">
        <v>3854023928</v>
      </c>
      <c r="H52" s="590" t="s">
        <v>515</v>
      </c>
      <c r="I52" s="590" t="s">
        <v>505</v>
      </c>
      <c r="J52" s="590" t="s">
        <v>65</v>
      </c>
      <c r="K52" s="592" t="s">
        <v>552</v>
      </c>
      <c r="L52" s="590" t="s">
        <v>508</v>
      </c>
      <c r="M52" s="590" t="s">
        <v>508</v>
      </c>
      <c r="N52" s="590" t="s">
        <v>508</v>
      </c>
    </row>
    <row r="53" spans="1:15" ht="23.25" customHeight="1">
      <c r="A53" s="589">
        <v>46076</v>
      </c>
      <c r="B53" s="1026">
        <v>46274</v>
      </c>
      <c r="C53" s="589" t="s">
        <v>494</v>
      </c>
      <c r="D53" s="589" t="s">
        <v>502</v>
      </c>
      <c r="E53" s="590" t="s">
        <v>591</v>
      </c>
      <c r="F53" s="590">
        <v>182946693</v>
      </c>
      <c r="G53" s="591" t="s">
        <v>592</v>
      </c>
      <c r="H53" s="590" t="s">
        <v>504</v>
      </c>
      <c r="I53" s="590" t="s">
        <v>505</v>
      </c>
      <c r="J53" s="590" t="s">
        <v>66</v>
      </c>
      <c r="K53" s="592" t="s">
        <v>577</v>
      </c>
      <c r="L53" s="590" t="s">
        <v>508</v>
      </c>
      <c r="M53" s="590" t="s">
        <v>508</v>
      </c>
      <c r="N53" s="590" t="s">
        <v>508</v>
      </c>
      <c r="O53" s="590" t="s">
        <v>509</v>
      </c>
    </row>
    <row r="54" spans="1:15" ht="23.25" customHeight="1">
      <c r="A54" s="589">
        <v>46076</v>
      </c>
      <c r="B54" s="1026">
        <v>46274</v>
      </c>
      <c r="C54" s="589" t="s">
        <v>494</v>
      </c>
      <c r="D54" s="589" t="s">
        <v>550</v>
      </c>
      <c r="E54" s="590" t="s">
        <v>593</v>
      </c>
      <c r="F54" s="590">
        <v>213042100</v>
      </c>
      <c r="G54" s="590">
        <v>3853069752</v>
      </c>
      <c r="H54" s="590" t="s">
        <v>504</v>
      </c>
      <c r="I54" s="590" t="s">
        <v>505</v>
      </c>
      <c r="J54" s="590" t="s">
        <v>67</v>
      </c>
      <c r="K54" s="592" t="s">
        <v>522</v>
      </c>
      <c r="L54" s="590" t="s">
        <v>508</v>
      </c>
      <c r="M54" s="590" t="s">
        <v>508</v>
      </c>
      <c r="N54" s="590" t="s">
        <v>508</v>
      </c>
      <c r="O54" s="590" t="s">
        <v>509</v>
      </c>
    </row>
    <row r="55" spans="1:15" ht="23.25" customHeight="1">
      <c r="A55" s="589">
        <v>46076</v>
      </c>
      <c r="B55" s="1026">
        <v>46274</v>
      </c>
      <c r="C55" s="589" t="s">
        <v>494</v>
      </c>
      <c r="D55" s="589" t="s">
        <v>502</v>
      </c>
      <c r="E55" s="590" t="s">
        <v>594</v>
      </c>
      <c r="F55" s="590">
        <v>176565636</v>
      </c>
      <c r="G55" s="590">
        <v>3855019136</v>
      </c>
      <c r="H55" s="590" t="s">
        <v>504</v>
      </c>
      <c r="I55" s="590" t="s">
        <v>505</v>
      </c>
      <c r="J55" s="590" t="s">
        <v>67</v>
      </c>
      <c r="K55" s="592" t="s">
        <v>513</v>
      </c>
      <c r="L55" s="590" t="s">
        <v>508</v>
      </c>
      <c r="M55" s="590" t="s">
        <v>508</v>
      </c>
      <c r="N55" s="590" t="s">
        <v>508</v>
      </c>
    </row>
    <row r="56" spans="1:15" ht="23.25" customHeight="1">
      <c r="A56" s="589">
        <v>46076</v>
      </c>
      <c r="B56" s="1026">
        <v>46274</v>
      </c>
      <c r="C56" s="589" t="s">
        <v>494</v>
      </c>
      <c r="D56" s="589" t="s">
        <v>502</v>
      </c>
      <c r="E56" s="590" t="s">
        <v>595</v>
      </c>
      <c r="F56" s="590">
        <v>218606642</v>
      </c>
      <c r="G56" s="590">
        <v>8014194222</v>
      </c>
      <c r="H56" s="590" t="s">
        <v>504</v>
      </c>
      <c r="I56" s="590" t="s">
        <v>505</v>
      </c>
      <c r="J56" s="590" t="s">
        <v>67</v>
      </c>
      <c r="K56" s="592" t="s">
        <v>513</v>
      </c>
      <c r="L56" s="590" t="s">
        <v>508</v>
      </c>
      <c r="M56" s="590" t="s">
        <v>508</v>
      </c>
      <c r="N56" s="590" t="s">
        <v>508</v>
      </c>
    </row>
    <row r="57" spans="1:15" ht="23.25" customHeight="1">
      <c r="A57" s="589">
        <v>46076</v>
      </c>
      <c r="B57" s="1026">
        <v>46274</v>
      </c>
      <c r="C57" s="589" t="s">
        <v>494</v>
      </c>
      <c r="D57" s="589" t="s">
        <v>502</v>
      </c>
      <c r="E57" s="590" t="s">
        <v>596</v>
      </c>
      <c r="F57" s="590">
        <v>218770546</v>
      </c>
      <c r="G57" s="590">
        <v>3855492547</v>
      </c>
      <c r="H57" s="590" t="s">
        <v>504</v>
      </c>
      <c r="I57" s="590" t="s">
        <v>505</v>
      </c>
      <c r="J57" s="590" t="s">
        <v>66</v>
      </c>
      <c r="K57" s="592" t="s">
        <v>577</v>
      </c>
      <c r="L57" s="590" t="s">
        <v>508</v>
      </c>
      <c r="M57" s="590" t="s">
        <v>508</v>
      </c>
      <c r="N57" s="590" t="s">
        <v>508</v>
      </c>
    </row>
    <row r="58" spans="1:15" ht="23.25" customHeight="1">
      <c r="A58" s="589">
        <v>46077</v>
      </c>
      <c r="B58" s="1026">
        <v>46274</v>
      </c>
      <c r="C58" s="589" t="s">
        <v>494</v>
      </c>
      <c r="D58" s="589" t="s">
        <v>558</v>
      </c>
      <c r="E58" s="590" t="s">
        <v>597</v>
      </c>
      <c r="F58" s="590">
        <v>95708133</v>
      </c>
      <c r="G58" s="590" t="s">
        <v>598</v>
      </c>
      <c r="H58" s="590" t="s">
        <v>504</v>
      </c>
      <c r="I58" s="590" t="s">
        <v>505</v>
      </c>
      <c r="J58" s="590" t="s">
        <v>67</v>
      </c>
      <c r="K58" s="592" t="s">
        <v>522</v>
      </c>
      <c r="L58" s="590" t="s">
        <v>508</v>
      </c>
      <c r="M58" s="590" t="s">
        <v>508</v>
      </c>
      <c r="N58" s="590" t="s">
        <v>508</v>
      </c>
      <c r="O58" s="590" t="s">
        <v>509</v>
      </c>
    </row>
    <row r="59" spans="1:15" ht="23.25" customHeight="1">
      <c r="A59" s="589">
        <v>46077</v>
      </c>
      <c r="B59" s="1026">
        <v>46274</v>
      </c>
      <c r="C59" s="589" t="s">
        <v>494</v>
      </c>
      <c r="D59" s="589" t="s">
        <v>502</v>
      </c>
      <c r="E59" s="590" t="s">
        <v>599</v>
      </c>
      <c r="F59" s="590">
        <v>186513337</v>
      </c>
      <c r="G59" s="590">
        <v>3853029701</v>
      </c>
      <c r="H59" s="590" t="s">
        <v>504</v>
      </c>
      <c r="I59" s="590" t="s">
        <v>505</v>
      </c>
      <c r="J59" s="590" t="s">
        <v>67</v>
      </c>
      <c r="K59" s="592" t="s">
        <v>513</v>
      </c>
      <c r="L59" s="590" t="s">
        <v>600</v>
      </c>
      <c r="M59" s="590" t="s">
        <v>508</v>
      </c>
      <c r="N59" s="590" t="s">
        <v>508</v>
      </c>
    </row>
    <row r="60" spans="1:15" ht="23.25" customHeight="1">
      <c r="A60" s="589">
        <v>46077</v>
      </c>
      <c r="B60" s="1026">
        <v>46274</v>
      </c>
      <c r="C60" s="589" t="s">
        <v>494</v>
      </c>
      <c r="D60" s="589" t="s">
        <v>558</v>
      </c>
      <c r="E60" s="736" t="s">
        <v>601</v>
      </c>
      <c r="F60" s="736">
        <v>146917732</v>
      </c>
      <c r="G60" s="736">
        <v>8059753875</v>
      </c>
      <c r="H60" s="590" t="s">
        <v>504</v>
      </c>
      <c r="I60" s="590" t="s">
        <v>505</v>
      </c>
      <c r="J60" s="590" t="s">
        <v>65</v>
      </c>
      <c r="K60" s="592" t="s">
        <v>552</v>
      </c>
      <c r="L60" s="590" t="s">
        <v>507</v>
      </c>
      <c r="N60" s="590" t="s">
        <v>508</v>
      </c>
    </row>
    <row r="61" spans="1:15" ht="23.25" customHeight="1">
      <c r="A61" s="589">
        <v>46077</v>
      </c>
      <c r="B61" s="1026">
        <v>46274</v>
      </c>
      <c r="C61" s="589" t="s">
        <v>494</v>
      </c>
      <c r="D61" s="589" t="s">
        <v>502</v>
      </c>
      <c r="E61" s="590" t="s">
        <v>602</v>
      </c>
      <c r="F61" s="590">
        <v>218032164</v>
      </c>
      <c r="G61" s="590">
        <v>8632817149</v>
      </c>
      <c r="H61" s="590" t="s">
        <v>504</v>
      </c>
      <c r="I61" s="590" t="s">
        <v>505</v>
      </c>
      <c r="J61" s="590" t="s">
        <v>67</v>
      </c>
      <c r="K61" s="592" t="s">
        <v>522</v>
      </c>
      <c r="L61" s="590" t="s">
        <v>507</v>
      </c>
      <c r="M61" s="590" t="s">
        <v>508</v>
      </c>
      <c r="N61" s="590" t="s">
        <v>508</v>
      </c>
      <c r="O61" s="590" t="s">
        <v>509</v>
      </c>
    </row>
    <row r="62" spans="1:15" ht="23.25" customHeight="1">
      <c r="A62" s="589">
        <v>46077</v>
      </c>
      <c r="B62" s="1026">
        <v>46274</v>
      </c>
      <c r="C62" s="589" t="s">
        <v>494</v>
      </c>
      <c r="D62" s="589" t="s">
        <v>550</v>
      </c>
      <c r="E62" s="590" t="s">
        <v>603</v>
      </c>
      <c r="F62" s="590">
        <v>218406993</v>
      </c>
      <c r="G62" s="590">
        <v>3855487368</v>
      </c>
      <c r="H62" s="590" t="s">
        <v>515</v>
      </c>
      <c r="I62" s="590" t="s">
        <v>505</v>
      </c>
      <c r="J62" s="590" t="s">
        <v>67</v>
      </c>
      <c r="K62" s="592" t="s">
        <v>513</v>
      </c>
      <c r="L62" s="590" t="s">
        <v>508</v>
      </c>
      <c r="M62" s="590" t="s">
        <v>508</v>
      </c>
      <c r="N62" s="590" t="s">
        <v>508</v>
      </c>
    </row>
    <row r="63" spans="1:15" ht="23.25" customHeight="1">
      <c r="A63" s="589">
        <v>46077</v>
      </c>
      <c r="B63" s="1026">
        <v>46274</v>
      </c>
      <c r="C63" s="589" t="s">
        <v>494</v>
      </c>
      <c r="D63" s="589" t="s">
        <v>502</v>
      </c>
      <c r="E63" s="590" t="s">
        <v>604</v>
      </c>
      <c r="F63" s="590">
        <v>181335195</v>
      </c>
      <c r="G63" s="590">
        <v>4355232270</v>
      </c>
      <c r="H63" s="590" t="s">
        <v>504</v>
      </c>
      <c r="I63" s="590" t="s">
        <v>505</v>
      </c>
      <c r="J63" s="590" t="s">
        <v>67</v>
      </c>
      <c r="K63" s="592" t="s">
        <v>522</v>
      </c>
      <c r="L63" s="590" t="s">
        <v>507</v>
      </c>
      <c r="M63" s="590" t="s">
        <v>508</v>
      </c>
      <c r="N63" s="590" t="s">
        <v>508</v>
      </c>
      <c r="O63" s="590" t="s">
        <v>509</v>
      </c>
    </row>
    <row r="64" spans="1:15" ht="23.25" customHeight="1">
      <c r="A64" s="589">
        <v>46077</v>
      </c>
      <c r="B64" s="1026">
        <v>46274</v>
      </c>
      <c r="C64" s="589" t="s">
        <v>494</v>
      </c>
      <c r="D64" s="589" t="s">
        <v>502</v>
      </c>
      <c r="E64" s="590" t="s">
        <v>605</v>
      </c>
      <c r="F64" s="590">
        <v>186522873</v>
      </c>
      <c r="G64" s="590">
        <v>8017591696</v>
      </c>
      <c r="H64" s="590" t="s">
        <v>515</v>
      </c>
      <c r="I64" s="590" t="s">
        <v>505</v>
      </c>
      <c r="J64" s="590" t="s">
        <v>67</v>
      </c>
      <c r="K64" s="592" t="s">
        <v>513</v>
      </c>
      <c r="L64" s="590" t="s">
        <v>508</v>
      </c>
      <c r="M64" s="590" t="s">
        <v>508</v>
      </c>
      <c r="N64" s="590" t="s">
        <v>508</v>
      </c>
    </row>
    <row r="65" spans="1:15" ht="23.25" customHeight="1">
      <c r="A65" s="589">
        <v>46077</v>
      </c>
      <c r="B65" s="1026">
        <v>46274</v>
      </c>
      <c r="C65" s="589" t="s">
        <v>494</v>
      </c>
      <c r="D65" s="589" t="s">
        <v>558</v>
      </c>
      <c r="E65" s="590" t="s">
        <v>606</v>
      </c>
      <c r="F65" s="590">
        <v>133275822</v>
      </c>
      <c r="G65" s="590">
        <v>8017933291</v>
      </c>
      <c r="H65" s="590" t="s">
        <v>504</v>
      </c>
      <c r="I65" s="590" t="s">
        <v>505</v>
      </c>
      <c r="J65" s="590" t="s">
        <v>67</v>
      </c>
      <c r="K65" s="592" t="s">
        <v>522</v>
      </c>
      <c r="L65" s="590" t="s">
        <v>507</v>
      </c>
      <c r="M65" s="590" t="s">
        <v>508</v>
      </c>
      <c r="N65" s="590" t="s">
        <v>508</v>
      </c>
      <c r="O65" s="590" t="s">
        <v>509</v>
      </c>
    </row>
    <row r="66" spans="1:15" ht="23.25" customHeight="1">
      <c r="A66" s="589">
        <v>46078</v>
      </c>
      <c r="B66" s="1026">
        <v>46274</v>
      </c>
      <c r="C66" s="589" t="s">
        <v>494</v>
      </c>
      <c r="D66" s="589" t="s">
        <v>502</v>
      </c>
      <c r="E66" s="590" t="s">
        <v>607</v>
      </c>
      <c r="F66" s="590">
        <v>213746676</v>
      </c>
      <c r="G66" s="590">
        <v>3854570583</v>
      </c>
      <c r="H66" s="590" t="s">
        <v>504</v>
      </c>
      <c r="I66" s="590" t="s">
        <v>505</v>
      </c>
      <c r="J66" s="590" t="s">
        <v>67</v>
      </c>
      <c r="K66" s="592" t="s">
        <v>522</v>
      </c>
      <c r="L66" s="590" t="s">
        <v>508</v>
      </c>
      <c r="M66" s="590" t="s">
        <v>508</v>
      </c>
      <c r="N66" s="590" t="s">
        <v>508</v>
      </c>
      <c r="O66" s="590" t="s">
        <v>509</v>
      </c>
    </row>
    <row r="67" spans="1:15" ht="23.25" customHeight="1">
      <c r="A67" s="589">
        <v>46078</v>
      </c>
      <c r="B67" s="1026">
        <v>46274</v>
      </c>
      <c r="C67" s="589" t="s">
        <v>494</v>
      </c>
      <c r="D67" s="589" t="s">
        <v>502</v>
      </c>
      <c r="E67" s="590" t="s">
        <v>608</v>
      </c>
      <c r="F67" s="590">
        <v>206142461</v>
      </c>
      <c r="G67" s="590">
        <v>8016960961</v>
      </c>
      <c r="H67" s="590" t="s">
        <v>504</v>
      </c>
      <c r="I67" s="590" t="s">
        <v>505</v>
      </c>
      <c r="J67" s="590" t="s">
        <v>67</v>
      </c>
      <c r="K67" s="592" t="s">
        <v>522</v>
      </c>
      <c r="L67" s="590" t="s">
        <v>508</v>
      </c>
      <c r="M67" s="590" t="s">
        <v>508</v>
      </c>
      <c r="N67" s="590" t="s">
        <v>508</v>
      </c>
      <c r="O67" s="590" t="s">
        <v>509</v>
      </c>
    </row>
    <row r="68" spans="1:15" ht="23.25" customHeight="1">
      <c r="A68" s="589">
        <v>46078</v>
      </c>
      <c r="B68" s="1026">
        <v>46274</v>
      </c>
      <c r="C68" s="589" t="s">
        <v>494</v>
      </c>
      <c r="D68" s="589" t="s">
        <v>558</v>
      </c>
      <c r="E68" s="590" t="s">
        <v>609</v>
      </c>
      <c r="F68" s="590">
        <v>218006749</v>
      </c>
      <c r="G68" s="590">
        <v>3855564196</v>
      </c>
      <c r="H68" s="590" t="s">
        <v>504</v>
      </c>
      <c r="I68" s="590" t="s">
        <v>505</v>
      </c>
      <c r="J68" s="590" t="s">
        <v>67</v>
      </c>
      <c r="K68" s="592" t="s">
        <v>522</v>
      </c>
      <c r="L68" s="590" t="s">
        <v>507</v>
      </c>
      <c r="M68" s="590" t="s">
        <v>508</v>
      </c>
      <c r="N68" s="590" t="s">
        <v>508</v>
      </c>
    </row>
    <row r="69" spans="1:15" ht="23.25" customHeight="1">
      <c r="A69" s="589">
        <v>46079</v>
      </c>
      <c r="B69" s="1026">
        <v>46274</v>
      </c>
      <c r="C69" s="589" t="s">
        <v>494</v>
      </c>
      <c r="D69" s="589" t="s">
        <v>502</v>
      </c>
      <c r="E69" s="590" t="s">
        <v>610</v>
      </c>
      <c r="F69" s="590">
        <v>171283470</v>
      </c>
      <c r="G69" s="590">
        <v>6898672675</v>
      </c>
      <c r="H69" s="590" t="s">
        <v>515</v>
      </c>
      <c r="I69" s="590" t="s">
        <v>505</v>
      </c>
      <c r="J69" s="590" t="s">
        <v>67</v>
      </c>
      <c r="K69" s="592" t="s">
        <v>522</v>
      </c>
      <c r="L69" s="590" t="s">
        <v>507</v>
      </c>
      <c r="M69" s="590" t="s">
        <v>508</v>
      </c>
      <c r="N69" s="590" t="s">
        <v>508</v>
      </c>
      <c r="O69" s="590" t="s">
        <v>509</v>
      </c>
    </row>
    <row r="70" spans="1:15" ht="23.25" customHeight="1">
      <c r="A70" s="589">
        <v>46079</v>
      </c>
      <c r="B70" s="1026">
        <v>46274</v>
      </c>
      <c r="C70" s="589" t="s">
        <v>494</v>
      </c>
      <c r="D70" s="589" t="s">
        <v>502</v>
      </c>
      <c r="E70" s="590" t="s">
        <v>611</v>
      </c>
      <c r="F70" s="590">
        <v>120500793</v>
      </c>
      <c r="G70" s="590">
        <v>3854778315</v>
      </c>
      <c r="H70" s="590" t="s">
        <v>504</v>
      </c>
      <c r="I70" s="590" t="s">
        <v>505</v>
      </c>
      <c r="J70" s="590" t="s">
        <v>67</v>
      </c>
      <c r="K70" s="592" t="s">
        <v>522</v>
      </c>
      <c r="L70" s="590" t="s">
        <v>507</v>
      </c>
      <c r="M70" s="590" t="s">
        <v>508</v>
      </c>
      <c r="N70" s="590" t="s">
        <v>508</v>
      </c>
      <c r="O70" s="590" t="s">
        <v>507</v>
      </c>
    </row>
    <row r="71" spans="1:15" ht="23.25" customHeight="1">
      <c r="A71" s="589">
        <v>46079</v>
      </c>
      <c r="B71" s="1026">
        <v>46274</v>
      </c>
      <c r="C71" s="589" t="s">
        <v>494</v>
      </c>
      <c r="D71" s="589" t="s">
        <v>558</v>
      </c>
      <c r="E71" s="590" t="s">
        <v>612</v>
      </c>
      <c r="F71" s="590">
        <v>164030615</v>
      </c>
      <c r="G71" s="590">
        <v>8015126811</v>
      </c>
      <c r="H71" s="590" t="s">
        <v>504</v>
      </c>
      <c r="I71" s="590" t="s">
        <v>505</v>
      </c>
      <c r="J71" s="590" t="s">
        <v>67</v>
      </c>
      <c r="K71" s="592" t="s">
        <v>522</v>
      </c>
      <c r="L71" s="590" t="s">
        <v>507</v>
      </c>
      <c r="M71" s="590" t="s">
        <v>508</v>
      </c>
      <c r="N71" s="590" t="s">
        <v>508</v>
      </c>
      <c r="O71" s="590" t="s">
        <v>509</v>
      </c>
    </row>
    <row r="72" spans="1:15" ht="23.25" customHeight="1">
      <c r="A72" s="589">
        <v>46079</v>
      </c>
      <c r="B72" s="1026">
        <v>46274</v>
      </c>
      <c r="C72" s="589" t="s">
        <v>494</v>
      </c>
      <c r="D72" s="589" t="s">
        <v>558</v>
      </c>
      <c r="E72" s="590" t="s">
        <v>613</v>
      </c>
      <c r="F72" s="590">
        <v>164030478</v>
      </c>
      <c r="G72" s="590">
        <v>3856094474</v>
      </c>
      <c r="H72" s="590" t="s">
        <v>504</v>
      </c>
      <c r="I72" s="590" t="s">
        <v>505</v>
      </c>
      <c r="J72" s="590" t="s">
        <v>67</v>
      </c>
      <c r="K72" s="592" t="s">
        <v>522</v>
      </c>
      <c r="L72" s="590" t="s">
        <v>507</v>
      </c>
      <c r="M72" s="590" t="s">
        <v>508</v>
      </c>
      <c r="N72" s="590" t="s">
        <v>508</v>
      </c>
      <c r="O72" s="590" t="s">
        <v>509</v>
      </c>
    </row>
    <row r="73" spans="1:15" ht="23.25" customHeight="1">
      <c r="A73" s="589">
        <v>46079</v>
      </c>
      <c r="B73" s="1026">
        <v>46240</v>
      </c>
      <c r="C73" s="589" t="s">
        <v>494</v>
      </c>
      <c r="D73" s="589" t="s">
        <v>502</v>
      </c>
      <c r="E73" s="590" t="s">
        <v>614</v>
      </c>
      <c r="F73" s="590">
        <v>133590433</v>
      </c>
      <c r="G73" s="590">
        <v>3853136333</v>
      </c>
      <c r="H73" s="590" t="s">
        <v>504</v>
      </c>
      <c r="I73" s="590" t="s">
        <v>505</v>
      </c>
      <c r="J73" s="590" t="s">
        <v>67</v>
      </c>
      <c r="K73" s="592" t="s">
        <v>513</v>
      </c>
      <c r="L73" s="590" t="s">
        <v>508</v>
      </c>
      <c r="M73" s="590" t="s">
        <v>508</v>
      </c>
      <c r="N73" s="590" t="s">
        <v>508</v>
      </c>
    </row>
    <row r="74" spans="1:15" ht="23.25" customHeight="1">
      <c r="A74" s="589">
        <v>46079</v>
      </c>
      <c r="B74" s="1026">
        <v>46240</v>
      </c>
      <c r="C74" s="589" t="s">
        <v>494</v>
      </c>
      <c r="D74" s="589" t="s">
        <v>550</v>
      </c>
      <c r="E74" s="590" t="s">
        <v>615</v>
      </c>
      <c r="F74" s="590">
        <v>218481839</v>
      </c>
      <c r="G74" s="590" t="s">
        <v>616</v>
      </c>
      <c r="H74" s="590" t="s">
        <v>504</v>
      </c>
      <c r="I74" s="590" t="s">
        <v>505</v>
      </c>
      <c r="J74" s="590" t="s">
        <v>67</v>
      </c>
      <c r="K74" s="592" t="s">
        <v>513</v>
      </c>
      <c r="L74" s="590" t="s">
        <v>508</v>
      </c>
      <c r="M74" s="590" t="s">
        <v>508</v>
      </c>
      <c r="N74" s="590" t="s">
        <v>508</v>
      </c>
    </row>
    <row r="75" spans="1:15" ht="23.25" customHeight="1">
      <c r="A75" s="589">
        <v>46079</v>
      </c>
      <c r="B75" s="1026">
        <v>46240</v>
      </c>
      <c r="C75" s="589" t="s">
        <v>494</v>
      </c>
      <c r="D75" s="589" t="s">
        <v>502</v>
      </c>
      <c r="E75" s="590" t="s">
        <v>617</v>
      </c>
      <c r="F75" s="590">
        <v>136688729</v>
      </c>
      <c r="G75" s="590">
        <v>3853369610</v>
      </c>
      <c r="H75" s="590" t="s">
        <v>504</v>
      </c>
      <c r="I75" s="590" t="s">
        <v>505</v>
      </c>
      <c r="J75" s="590" t="s">
        <v>67</v>
      </c>
      <c r="K75" s="592" t="s">
        <v>513</v>
      </c>
      <c r="L75" s="590" t="s">
        <v>508</v>
      </c>
      <c r="M75" s="590" t="s">
        <v>508</v>
      </c>
      <c r="N75" s="590" t="s">
        <v>508</v>
      </c>
    </row>
    <row r="76" spans="1:15" ht="23.25" customHeight="1">
      <c r="A76" s="589">
        <v>46079</v>
      </c>
      <c r="B76" s="1026">
        <v>46240</v>
      </c>
      <c r="C76" s="589" t="s">
        <v>494</v>
      </c>
      <c r="D76" s="589" t="s">
        <v>502</v>
      </c>
      <c r="E76" s="590" t="s">
        <v>618</v>
      </c>
      <c r="F76" s="590">
        <v>206138560</v>
      </c>
      <c r="G76" s="590">
        <v>3858813622</v>
      </c>
      <c r="H76" s="590" t="s">
        <v>515</v>
      </c>
      <c r="I76" s="590" t="s">
        <v>505</v>
      </c>
      <c r="J76" s="590" t="s">
        <v>67</v>
      </c>
      <c r="K76" s="592" t="s">
        <v>506</v>
      </c>
      <c r="L76" s="590" t="s">
        <v>508</v>
      </c>
      <c r="M76" s="590" t="s">
        <v>508</v>
      </c>
      <c r="N76" s="590" t="s">
        <v>508</v>
      </c>
    </row>
    <row r="77" spans="1:15" ht="23.25" customHeight="1">
      <c r="A77" s="589">
        <v>46075</v>
      </c>
      <c r="B77" s="1026">
        <v>46240</v>
      </c>
      <c r="C77" s="589" t="s">
        <v>494</v>
      </c>
      <c r="D77" s="589" t="s">
        <v>558</v>
      </c>
      <c r="E77" s="590" t="s">
        <v>619</v>
      </c>
      <c r="F77" s="590">
        <v>185956584</v>
      </c>
      <c r="G77" s="590" t="s">
        <v>620</v>
      </c>
      <c r="H77" s="590" t="s">
        <v>504</v>
      </c>
      <c r="I77" s="590" t="s">
        <v>505</v>
      </c>
      <c r="J77" s="590" t="s">
        <v>66</v>
      </c>
      <c r="K77" s="592" t="s">
        <v>577</v>
      </c>
      <c r="L77" s="590" t="s">
        <v>600</v>
      </c>
      <c r="M77" s="590" t="s">
        <v>508</v>
      </c>
      <c r="N77" s="590" t="s">
        <v>508</v>
      </c>
    </row>
    <row r="78" spans="1:15" ht="23.25" customHeight="1">
      <c r="A78" s="589">
        <v>46079</v>
      </c>
      <c r="B78" s="1026">
        <v>46240</v>
      </c>
      <c r="C78" s="589" t="s">
        <v>494</v>
      </c>
      <c r="D78" s="589" t="s">
        <v>502</v>
      </c>
      <c r="E78" s="590" t="s">
        <v>621</v>
      </c>
      <c r="F78" s="590">
        <v>169029421</v>
      </c>
      <c r="G78" s="590">
        <v>8014033680</v>
      </c>
      <c r="H78" s="590" t="s">
        <v>504</v>
      </c>
      <c r="I78" s="590" t="s">
        <v>505</v>
      </c>
      <c r="J78" s="590" t="s">
        <v>67</v>
      </c>
      <c r="K78" s="592" t="s">
        <v>522</v>
      </c>
      <c r="L78" s="590" t="s">
        <v>507</v>
      </c>
      <c r="M78" s="590" t="s">
        <v>508</v>
      </c>
      <c r="N78" s="590" t="s">
        <v>508</v>
      </c>
    </row>
    <row r="79" spans="1:15" ht="23.25" customHeight="1">
      <c r="A79" s="589">
        <v>46080</v>
      </c>
      <c r="B79" s="1026">
        <v>46240</v>
      </c>
      <c r="C79" s="589" t="s">
        <v>494</v>
      </c>
      <c r="D79" s="589" t="s">
        <v>502</v>
      </c>
      <c r="E79" s="590" t="s">
        <v>622</v>
      </c>
      <c r="F79" s="590">
        <v>142562828</v>
      </c>
      <c r="G79" s="590">
        <v>3855561925</v>
      </c>
      <c r="H79" s="590" t="s">
        <v>504</v>
      </c>
      <c r="I79" s="590" t="s">
        <v>505</v>
      </c>
      <c r="J79" s="590" t="s">
        <v>67</v>
      </c>
      <c r="K79" s="592" t="s">
        <v>522</v>
      </c>
      <c r="L79" s="590" t="s">
        <v>507</v>
      </c>
      <c r="M79" s="590" t="s">
        <v>508</v>
      </c>
      <c r="N79" s="590" t="s">
        <v>508</v>
      </c>
      <c r="O79" s="590" t="s">
        <v>507</v>
      </c>
    </row>
    <row r="80" spans="1:15" ht="23.25" customHeight="1">
      <c r="A80" s="589">
        <v>46080</v>
      </c>
      <c r="B80" s="1026">
        <v>46240</v>
      </c>
      <c r="C80" s="589" t="s">
        <v>494</v>
      </c>
      <c r="D80" s="589" t="s">
        <v>550</v>
      </c>
      <c r="E80" s="590" t="s">
        <v>623</v>
      </c>
      <c r="F80" s="590">
        <v>198492220</v>
      </c>
      <c r="G80" s="590" t="s">
        <v>624</v>
      </c>
      <c r="H80" s="590" t="s">
        <v>504</v>
      </c>
      <c r="I80" s="590" t="s">
        <v>505</v>
      </c>
      <c r="J80" s="590" t="s">
        <v>67</v>
      </c>
      <c r="K80" s="592" t="s">
        <v>522</v>
      </c>
      <c r="L80" s="590" t="s">
        <v>507</v>
      </c>
      <c r="M80" s="590" t="s">
        <v>508</v>
      </c>
      <c r="N80" s="590" t="s">
        <v>508</v>
      </c>
      <c r="O80" s="590" t="s">
        <v>509</v>
      </c>
    </row>
    <row r="81" spans="1:15" ht="23.25" customHeight="1">
      <c r="A81" s="589">
        <v>46080</v>
      </c>
      <c r="B81" s="1026">
        <v>46240</v>
      </c>
      <c r="C81" s="589" t="s">
        <v>494</v>
      </c>
      <c r="D81" s="589" t="s">
        <v>502</v>
      </c>
      <c r="E81" s="590" t="s">
        <v>625</v>
      </c>
      <c r="F81" s="590">
        <v>218757146</v>
      </c>
      <c r="G81" s="590">
        <v>3859003037</v>
      </c>
      <c r="H81" s="590" t="s">
        <v>504</v>
      </c>
      <c r="I81" s="590" t="s">
        <v>505</v>
      </c>
      <c r="J81" s="590" t="s">
        <v>67</v>
      </c>
      <c r="K81" s="592" t="s">
        <v>522</v>
      </c>
      <c r="L81" s="590" t="s">
        <v>508</v>
      </c>
      <c r="M81" s="590" t="s">
        <v>508</v>
      </c>
      <c r="N81" s="590" t="s">
        <v>508</v>
      </c>
      <c r="O81" s="590" t="s">
        <v>507</v>
      </c>
    </row>
    <row r="82" spans="1:15" ht="23.25" customHeight="1">
      <c r="A82" s="589">
        <v>46080</v>
      </c>
      <c r="B82" s="1026">
        <v>46240</v>
      </c>
      <c r="C82" s="589" t="s">
        <v>494</v>
      </c>
      <c r="D82" s="589" t="s">
        <v>502</v>
      </c>
      <c r="E82" s="590" t="s">
        <v>626</v>
      </c>
      <c r="F82" s="590">
        <v>217223012</v>
      </c>
      <c r="G82" s="590">
        <v>8017160791</v>
      </c>
      <c r="H82" s="590" t="s">
        <v>504</v>
      </c>
      <c r="I82" s="590" t="s">
        <v>505</v>
      </c>
      <c r="J82" s="590" t="s">
        <v>67</v>
      </c>
      <c r="K82" s="592" t="s">
        <v>513</v>
      </c>
      <c r="L82" s="590" t="s">
        <v>508</v>
      </c>
      <c r="M82" s="590" t="s">
        <v>508</v>
      </c>
      <c r="N82" s="590" t="s">
        <v>508</v>
      </c>
    </row>
    <row r="83" spans="1:15" ht="23.25" customHeight="1">
      <c r="A83" s="589">
        <v>46080</v>
      </c>
      <c r="B83" s="1026">
        <v>46240</v>
      </c>
      <c r="C83" s="589" t="s">
        <v>494</v>
      </c>
      <c r="D83" s="589" t="s">
        <v>502</v>
      </c>
      <c r="E83" s="590" t="s">
        <v>627</v>
      </c>
      <c r="F83" s="590">
        <v>218869784</v>
      </c>
      <c r="G83" s="590" t="s">
        <v>628</v>
      </c>
      <c r="H83" s="590" t="s">
        <v>504</v>
      </c>
      <c r="I83" s="590" t="s">
        <v>505</v>
      </c>
      <c r="J83" s="590" t="s">
        <v>67</v>
      </c>
      <c r="K83" s="592" t="s">
        <v>513</v>
      </c>
      <c r="L83" s="590" t="s">
        <v>508</v>
      </c>
      <c r="M83" s="590" t="s">
        <v>508</v>
      </c>
      <c r="N83" s="590" t="s">
        <v>508</v>
      </c>
    </row>
    <row r="84" spans="1:15" ht="23.25" customHeight="1">
      <c r="A84" s="589">
        <v>46080</v>
      </c>
      <c r="B84" s="1026">
        <v>46240</v>
      </c>
      <c r="C84" s="589" t="s">
        <v>494</v>
      </c>
      <c r="D84" s="589" t="s">
        <v>550</v>
      </c>
      <c r="E84" s="590" t="s">
        <v>629</v>
      </c>
      <c r="F84" s="590">
        <v>215264805</v>
      </c>
      <c r="G84" s="590">
        <v>8439398617</v>
      </c>
      <c r="H84" s="590" t="s">
        <v>515</v>
      </c>
      <c r="I84" s="590" t="s">
        <v>505</v>
      </c>
      <c r="J84" s="590" t="s">
        <v>66</v>
      </c>
      <c r="K84" s="592" t="s">
        <v>577</v>
      </c>
      <c r="L84" s="590" t="s">
        <v>507</v>
      </c>
      <c r="M84" s="590" t="s">
        <v>508</v>
      </c>
      <c r="N84" s="590" t="s">
        <v>508</v>
      </c>
    </row>
    <row r="85" spans="1:15" ht="23.25" customHeight="1">
      <c r="A85" s="589">
        <v>46080</v>
      </c>
      <c r="B85" s="1026">
        <v>46240</v>
      </c>
      <c r="C85" s="589" t="s">
        <v>494</v>
      </c>
      <c r="D85" s="589" t="s">
        <v>502</v>
      </c>
      <c r="E85" s="590" t="s">
        <v>630</v>
      </c>
      <c r="F85" s="590">
        <v>218852536</v>
      </c>
      <c r="G85" s="590">
        <v>3855361528</v>
      </c>
      <c r="H85" s="590" t="s">
        <v>504</v>
      </c>
      <c r="I85" s="590" t="s">
        <v>505</v>
      </c>
      <c r="J85" s="590" t="s">
        <v>67</v>
      </c>
      <c r="K85" s="592" t="s">
        <v>513</v>
      </c>
      <c r="L85" s="590" t="s">
        <v>508</v>
      </c>
      <c r="M85" s="590" t="s">
        <v>508</v>
      </c>
      <c r="N85" s="590" t="s">
        <v>508</v>
      </c>
    </row>
    <row r="86" spans="1:15" ht="23.25" customHeight="1">
      <c r="A86" s="589">
        <v>46080</v>
      </c>
      <c r="B86" s="1026">
        <v>46240</v>
      </c>
      <c r="C86" s="589" t="s">
        <v>494</v>
      </c>
      <c r="D86" s="589" t="s">
        <v>502</v>
      </c>
      <c r="E86" s="590" t="s">
        <v>631</v>
      </c>
      <c r="F86" s="590">
        <v>218869828</v>
      </c>
      <c r="G86" s="590">
        <v>8015488836</v>
      </c>
      <c r="H86" s="590" t="s">
        <v>504</v>
      </c>
      <c r="I86" s="590" t="s">
        <v>505</v>
      </c>
      <c r="J86" s="590" t="s">
        <v>67</v>
      </c>
      <c r="K86" s="592" t="s">
        <v>522</v>
      </c>
      <c r="L86" s="590" t="s">
        <v>507</v>
      </c>
      <c r="M86" s="590" t="s">
        <v>508</v>
      </c>
      <c r="N86" s="590" t="s">
        <v>508</v>
      </c>
      <c r="O86" s="590" t="s">
        <v>509</v>
      </c>
    </row>
    <row r="87" spans="1:15" ht="23.25" customHeight="1">
      <c r="A87" s="589">
        <v>46083</v>
      </c>
      <c r="B87" s="1026">
        <v>46240</v>
      </c>
      <c r="C87" s="589" t="s">
        <v>494</v>
      </c>
      <c r="D87" s="589" t="s">
        <v>502</v>
      </c>
      <c r="E87" s="590" t="s">
        <v>632</v>
      </c>
      <c r="F87" s="590">
        <v>199399153</v>
      </c>
      <c r="G87" s="590">
        <v>3854575055</v>
      </c>
      <c r="H87" s="590" t="s">
        <v>504</v>
      </c>
      <c r="I87" s="590" t="s">
        <v>505</v>
      </c>
      <c r="J87" s="590" t="s">
        <v>67</v>
      </c>
      <c r="K87" s="592" t="s">
        <v>522</v>
      </c>
      <c r="L87" s="590" t="s">
        <v>507</v>
      </c>
      <c r="M87" s="590" t="s">
        <v>508</v>
      </c>
      <c r="N87" s="590" t="s">
        <v>508</v>
      </c>
      <c r="O87" s="590" t="s">
        <v>509</v>
      </c>
    </row>
    <row r="88" spans="1:15" ht="23.25" customHeight="1">
      <c r="A88" s="589">
        <v>46083</v>
      </c>
      <c r="B88" s="1026">
        <v>46240</v>
      </c>
      <c r="C88" s="589" t="s">
        <v>494</v>
      </c>
      <c r="D88" s="589" t="s">
        <v>502</v>
      </c>
      <c r="E88" s="590" t="s">
        <v>633</v>
      </c>
      <c r="F88" s="590">
        <v>182053872</v>
      </c>
      <c r="G88" s="590">
        <v>3853127782</v>
      </c>
      <c r="H88" s="590" t="s">
        <v>504</v>
      </c>
      <c r="I88" s="590" t="s">
        <v>505</v>
      </c>
      <c r="J88" s="590" t="s">
        <v>67</v>
      </c>
      <c r="K88" s="592" t="s">
        <v>522</v>
      </c>
      <c r="L88" s="590" t="s">
        <v>507</v>
      </c>
      <c r="M88" s="590" t="s">
        <v>508</v>
      </c>
      <c r="N88" s="590" t="s">
        <v>508</v>
      </c>
      <c r="O88" s="590" t="s">
        <v>509</v>
      </c>
    </row>
    <row r="89" spans="1:15" ht="23.25" customHeight="1">
      <c r="A89" s="589">
        <v>46083</v>
      </c>
      <c r="B89" s="1026">
        <v>46240</v>
      </c>
      <c r="C89" s="589" t="s">
        <v>494</v>
      </c>
      <c r="D89" s="589" t="s">
        <v>502</v>
      </c>
      <c r="E89" s="590" t="s">
        <v>634</v>
      </c>
      <c r="F89" s="590">
        <v>217304054</v>
      </c>
      <c r="G89" s="590">
        <v>8014730897</v>
      </c>
      <c r="H89" s="590" t="s">
        <v>504</v>
      </c>
      <c r="I89" s="590" t="s">
        <v>505</v>
      </c>
      <c r="J89" s="590" t="s">
        <v>67</v>
      </c>
      <c r="K89" s="592" t="s">
        <v>522</v>
      </c>
      <c r="L89" s="590" t="s">
        <v>507</v>
      </c>
      <c r="M89" s="590" t="s">
        <v>508</v>
      </c>
      <c r="N89" s="590" t="s">
        <v>508</v>
      </c>
      <c r="O89" s="590" t="s">
        <v>509</v>
      </c>
    </row>
    <row r="90" spans="1:15" ht="23.25" customHeight="1">
      <c r="A90" s="589">
        <v>46083</v>
      </c>
      <c r="B90" s="1026">
        <v>46240</v>
      </c>
      <c r="C90" s="589" t="s">
        <v>494</v>
      </c>
      <c r="D90" s="589" t="s">
        <v>502</v>
      </c>
      <c r="E90" s="590" t="s">
        <v>635</v>
      </c>
      <c r="F90" s="590">
        <v>198168768</v>
      </c>
      <c r="G90" s="590">
        <v>3855070846</v>
      </c>
      <c r="H90" s="590" t="s">
        <v>504</v>
      </c>
      <c r="I90" s="590" t="s">
        <v>505</v>
      </c>
      <c r="J90" s="590" t="s">
        <v>67</v>
      </c>
      <c r="K90" s="592" t="s">
        <v>513</v>
      </c>
      <c r="L90" s="590" t="s">
        <v>508</v>
      </c>
      <c r="M90" s="590" t="s">
        <v>508</v>
      </c>
      <c r="N90" s="590" t="s">
        <v>508</v>
      </c>
    </row>
    <row r="91" spans="1:15" ht="23.25" customHeight="1">
      <c r="A91" s="589">
        <v>46083</v>
      </c>
      <c r="B91" s="1026">
        <v>46240</v>
      </c>
      <c r="C91" s="589" t="s">
        <v>494</v>
      </c>
      <c r="D91" s="589" t="s">
        <v>502</v>
      </c>
      <c r="E91" s="590" t="s">
        <v>636</v>
      </c>
      <c r="F91" s="590">
        <v>206201257</v>
      </c>
      <c r="G91" s="590">
        <v>8014047296</v>
      </c>
      <c r="H91" s="590" t="s">
        <v>504</v>
      </c>
      <c r="I91" s="590" t="s">
        <v>505</v>
      </c>
      <c r="J91" s="590" t="s">
        <v>67</v>
      </c>
      <c r="K91" s="592" t="s">
        <v>513</v>
      </c>
      <c r="L91" s="590" t="s">
        <v>508</v>
      </c>
      <c r="M91" s="590" t="s">
        <v>508</v>
      </c>
      <c r="N91" s="590" t="s">
        <v>508</v>
      </c>
    </row>
    <row r="92" spans="1:15" ht="23.25" customHeight="1">
      <c r="A92" s="589">
        <v>46084</v>
      </c>
      <c r="B92" s="1026">
        <v>46240</v>
      </c>
      <c r="C92" s="589" t="s">
        <v>494</v>
      </c>
      <c r="D92" s="589" t="s">
        <v>502</v>
      </c>
      <c r="E92" s="590" t="s">
        <v>637</v>
      </c>
      <c r="F92" s="590">
        <v>218898855</v>
      </c>
      <c r="G92" s="590" t="s">
        <v>638</v>
      </c>
      <c r="H92" s="590" t="s">
        <v>504</v>
      </c>
      <c r="I92" s="590" t="s">
        <v>505</v>
      </c>
      <c r="J92" s="590" t="s">
        <v>67</v>
      </c>
      <c r="K92" s="592" t="s">
        <v>513</v>
      </c>
      <c r="L92" s="590" t="s">
        <v>508</v>
      </c>
      <c r="M92" s="590" t="s">
        <v>508</v>
      </c>
      <c r="N92" s="590" t="s">
        <v>508</v>
      </c>
    </row>
    <row r="93" spans="1:15" ht="23.25" customHeight="1">
      <c r="A93" s="589">
        <v>46084</v>
      </c>
      <c r="B93" s="1026">
        <v>46240</v>
      </c>
      <c r="C93" s="589" t="s">
        <v>494</v>
      </c>
      <c r="D93" s="589" t="s">
        <v>502</v>
      </c>
      <c r="E93" s="590" t="s">
        <v>639</v>
      </c>
      <c r="F93" s="590">
        <v>213056878</v>
      </c>
      <c r="G93" s="590">
        <v>8017353173</v>
      </c>
      <c r="H93" s="590" t="s">
        <v>515</v>
      </c>
      <c r="I93" s="590" t="s">
        <v>505</v>
      </c>
      <c r="J93" s="590" t="s">
        <v>67</v>
      </c>
      <c r="K93" s="592" t="s">
        <v>522</v>
      </c>
      <c r="L93" s="590" t="s">
        <v>507</v>
      </c>
      <c r="M93" s="590" t="s">
        <v>508</v>
      </c>
      <c r="N93" s="590" t="s">
        <v>508</v>
      </c>
      <c r="O93" s="590" t="s">
        <v>509</v>
      </c>
    </row>
    <row r="94" spans="1:15" ht="23.25" customHeight="1">
      <c r="A94" s="589">
        <v>46084</v>
      </c>
      <c r="B94" s="1026">
        <v>46240</v>
      </c>
      <c r="C94" s="589" t="s">
        <v>494</v>
      </c>
      <c r="D94" s="589" t="s">
        <v>502</v>
      </c>
      <c r="E94" s="590" t="s">
        <v>640</v>
      </c>
      <c r="F94" s="590">
        <v>198515355</v>
      </c>
      <c r="G94" s="590">
        <v>3855285890</v>
      </c>
      <c r="H94" s="590" t="s">
        <v>515</v>
      </c>
      <c r="I94" s="590" t="s">
        <v>505</v>
      </c>
      <c r="J94" s="590" t="s">
        <v>67</v>
      </c>
      <c r="K94" s="592" t="s">
        <v>522</v>
      </c>
      <c r="L94" s="590" t="s">
        <v>507</v>
      </c>
      <c r="M94" s="590" t="s">
        <v>508</v>
      </c>
      <c r="N94" s="590" t="s">
        <v>508</v>
      </c>
      <c r="O94" s="590" t="s">
        <v>509</v>
      </c>
    </row>
    <row r="95" spans="1:15" ht="23.25" customHeight="1">
      <c r="A95" s="589">
        <v>46084</v>
      </c>
      <c r="B95" s="1026">
        <v>46240</v>
      </c>
      <c r="C95" s="589" t="s">
        <v>494</v>
      </c>
      <c r="D95" s="589" t="s">
        <v>502</v>
      </c>
      <c r="E95" s="590" t="s">
        <v>641</v>
      </c>
      <c r="F95" s="590">
        <v>199505841</v>
      </c>
      <c r="G95" s="590">
        <v>8013859554</v>
      </c>
      <c r="H95" s="590" t="s">
        <v>515</v>
      </c>
      <c r="I95" s="590" t="s">
        <v>505</v>
      </c>
      <c r="J95" s="590" t="s">
        <v>67</v>
      </c>
      <c r="K95" s="592" t="s">
        <v>513</v>
      </c>
      <c r="L95" s="590" t="s">
        <v>508</v>
      </c>
      <c r="M95" s="590" t="s">
        <v>508</v>
      </c>
      <c r="N95" s="590" t="s">
        <v>508</v>
      </c>
    </row>
    <row r="96" spans="1:15" ht="23.25" customHeight="1">
      <c r="A96" s="589">
        <v>46084</v>
      </c>
      <c r="B96" s="1026">
        <v>46240</v>
      </c>
      <c r="C96" s="589" t="s">
        <v>494</v>
      </c>
      <c r="D96" s="589" t="s">
        <v>502</v>
      </c>
      <c r="E96" s="590" t="s">
        <v>642</v>
      </c>
      <c r="F96" s="590">
        <v>218791551</v>
      </c>
      <c r="G96" s="590">
        <v>9014314176</v>
      </c>
      <c r="H96" s="590" t="s">
        <v>504</v>
      </c>
      <c r="I96" s="590" t="s">
        <v>505</v>
      </c>
      <c r="J96" s="590" t="s">
        <v>67</v>
      </c>
      <c r="K96" s="592" t="s">
        <v>522</v>
      </c>
      <c r="L96" s="590" t="s">
        <v>507</v>
      </c>
      <c r="M96" s="590" t="s">
        <v>508</v>
      </c>
      <c r="N96" s="590" t="s">
        <v>508</v>
      </c>
      <c r="O96" s="590" t="s">
        <v>509</v>
      </c>
    </row>
    <row r="97" spans="1:15" ht="23.25" customHeight="1">
      <c r="A97" s="589">
        <v>46084</v>
      </c>
      <c r="B97" s="1026">
        <v>46240</v>
      </c>
      <c r="C97" s="589" t="s">
        <v>494</v>
      </c>
      <c r="D97" s="589" t="s">
        <v>502</v>
      </c>
      <c r="E97" s="590" t="s">
        <v>643</v>
      </c>
      <c r="F97" s="590">
        <v>189857069</v>
      </c>
      <c r="G97" s="590">
        <v>5167260509</v>
      </c>
      <c r="H97" s="590" t="s">
        <v>504</v>
      </c>
      <c r="I97" s="590" t="s">
        <v>505</v>
      </c>
      <c r="J97" s="590" t="s">
        <v>67</v>
      </c>
      <c r="K97" s="592" t="s">
        <v>522</v>
      </c>
      <c r="L97" s="590" t="s">
        <v>507</v>
      </c>
      <c r="M97" s="590" t="s">
        <v>508</v>
      </c>
      <c r="N97" s="590" t="s">
        <v>508</v>
      </c>
      <c r="O97" s="590" t="s">
        <v>509</v>
      </c>
    </row>
    <row r="98" spans="1:15" ht="23.25" customHeight="1">
      <c r="A98" s="589">
        <v>46084</v>
      </c>
      <c r="B98" s="1026">
        <v>46240</v>
      </c>
      <c r="C98" s="589" t="s">
        <v>494</v>
      </c>
      <c r="D98" s="589" t="s">
        <v>558</v>
      </c>
      <c r="E98" s="590" t="s">
        <v>644</v>
      </c>
      <c r="F98" s="590">
        <v>164911705</v>
      </c>
      <c r="G98" s="590">
        <v>3854199021</v>
      </c>
      <c r="H98" s="590" t="s">
        <v>504</v>
      </c>
      <c r="I98" s="590" t="s">
        <v>505</v>
      </c>
      <c r="J98" s="590" t="s">
        <v>66</v>
      </c>
      <c r="K98" s="592" t="s">
        <v>577</v>
      </c>
      <c r="L98" s="590" t="s">
        <v>508</v>
      </c>
      <c r="M98" s="590" t="s">
        <v>508</v>
      </c>
      <c r="N98" s="590" t="s">
        <v>508</v>
      </c>
    </row>
    <row r="99" spans="1:15" ht="23.25" customHeight="1">
      <c r="A99" s="589">
        <v>46084</v>
      </c>
      <c r="B99" s="1026">
        <v>46240</v>
      </c>
      <c r="C99" s="589" t="s">
        <v>494</v>
      </c>
      <c r="D99" s="589" t="s">
        <v>502</v>
      </c>
      <c r="E99" s="590" t="s">
        <v>645</v>
      </c>
      <c r="F99" s="590">
        <v>199714790</v>
      </c>
      <c r="G99" s="590">
        <v>3855789466</v>
      </c>
      <c r="H99" s="590" t="s">
        <v>504</v>
      </c>
      <c r="I99" s="590" t="s">
        <v>505</v>
      </c>
      <c r="J99" s="590" t="s">
        <v>67</v>
      </c>
      <c r="K99" s="592" t="s">
        <v>522</v>
      </c>
      <c r="L99" s="590" t="s">
        <v>508</v>
      </c>
      <c r="M99" s="590" t="s">
        <v>508</v>
      </c>
      <c r="N99" s="590" t="s">
        <v>508</v>
      </c>
      <c r="O99" s="590" t="s">
        <v>509</v>
      </c>
    </row>
    <row r="100" spans="1:15" ht="23.25" customHeight="1">
      <c r="A100" s="589">
        <v>46084</v>
      </c>
      <c r="B100" s="1026">
        <v>46240</v>
      </c>
      <c r="C100" s="589" t="s">
        <v>494</v>
      </c>
      <c r="D100" s="589" t="s">
        <v>502</v>
      </c>
      <c r="E100" s="590" t="s">
        <v>646</v>
      </c>
      <c r="F100" s="590">
        <v>219021559</v>
      </c>
      <c r="G100" s="590">
        <v>3854470255</v>
      </c>
      <c r="H100" s="590" t="s">
        <v>504</v>
      </c>
      <c r="I100" s="590" t="s">
        <v>505</v>
      </c>
      <c r="J100" s="590" t="s">
        <v>67</v>
      </c>
      <c r="K100" s="592" t="s">
        <v>506</v>
      </c>
      <c r="L100" s="590" t="s">
        <v>508</v>
      </c>
      <c r="M100" s="590" t="s">
        <v>508</v>
      </c>
      <c r="N100" s="590" t="s">
        <v>508</v>
      </c>
    </row>
    <row r="101" spans="1:15" ht="23.25" customHeight="1">
      <c r="A101" s="589">
        <v>46084</v>
      </c>
      <c r="B101" s="1026">
        <v>46240</v>
      </c>
      <c r="C101" s="589" t="s">
        <v>494</v>
      </c>
      <c r="D101" s="589" t="s">
        <v>502</v>
      </c>
      <c r="E101" s="590" t="s">
        <v>647</v>
      </c>
      <c r="F101" s="590">
        <v>155190402</v>
      </c>
      <c r="G101" s="590">
        <v>3857227120</v>
      </c>
      <c r="H101" s="590" t="s">
        <v>504</v>
      </c>
      <c r="I101" s="590" t="s">
        <v>505</v>
      </c>
      <c r="J101" s="590" t="s">
        <v>67</v>
      </c>
      <c r="K101" s="592" t="s">
        <v>522</v>
      </c>
      <c r="L101" s="590" t="s">
        <v>507</v>
      </c>
      <c r="M101" s="590" t="s">
        <v>508</v>
      </c>
      <c r="N101" s="590" t="s">
        <v>508</v>
      </c>
      <c r="O101" s="590" t="s">
        <v>509</v>
      </c>
    </row>
    <row r="102" spans="1:15" ht="23.25" customHeight="1">
      <c r="A102" s="589">
        <v>46084</v>
      </c>
      <c r="B102" s="1026">
        <v>46240</v>
      </c>
      <c r="C102" s="589" t="s">
        <v>494</v>
      </c>
      <c r="D102" s="589" t="s">
        <v>502</v>
      </c>
      <c r="E102" s="590" t="s">
        <v>648</v>
      </c>
      <c r="F102" s="590">
        <v>186521749</v>
      </c>
      <c r="G102" s="590">
        <v>3855838660</v>
      </c>
      <c r="H102" s="590" t="s">
        <v>504</v>
      </c>
      <c r="I102" s="590" t="s">
        <v>505</v>
      </c>
      <c r="J102" s="590" t="s">
        <v>67</v>
      </c>
      <c r="K102" s="592" t="s">
        <v>513</v>
      </c>
      <c r="L102" s="590" t="s">
        <v>508</v>
      </c>
      <c r="M102" s="590" t="s">
        <v>508</v>
      </c>
      <c r="N102" s="590" t="s">
        <v>508</v>
      </c>
    </row>
    <row r="103" spans="1:15" ht="23.25" customHeight="1">
      <c r="A103" s="589">
        <v>46084</v>
      </c>
      <c r="B103" s="1026">
        <v>46240</v>
      </c>
      <c r="C103" s="589" t="s">
        <v>494</v>
      </c>
      <c r="D103" s="589" t="s">
        <v>502</v>
      </c>
      <c r="E103" s="590" t="s">
        <v>649</v>
      </c>
      <c r="F103" s="590">
        <v>218803711</v>
      </c>
      <c r="G103" s="590">
        <v>3855564500</v>
      </c>
      <c r="H103" s="590" t="s">
        <v>504</v>
      </c>
      <c r="I103" s="590" t="s">
        <v>505</v>
      </c>
      <c r="J103" s="590" t="s">
        <v>67</v>
      </c>
      <c r="K103" s="592" t="s">
        <v>522</v>
      </c>
      <c r="L103" s="590" t="s">
        <v>507</v>
      </c>
      <c r="M103" s="590" t="s">
        <v>508</v>
      </c>
      <c r="N103" s="590" t="s">
        <v>508</v>
      </c>
      <c r="O103" s="590" t="s">
        <v>509</v>
      </c>
    </row>
    <row r="104" spans="1:15" ht="23.25" customHeight="1">
      <c r="A104" s="589">
        <v>46084</v>
      </c>
      <c r="B104" s="1026">
        <v>46240</v>
      </c>
      <c r="C104" s="589" t="s">
        <v>494</v>
      </c>
      <c r="D104" s="589" t="s">
        <v>502</v>
      </c>
      <c r="E104" s="590" t="s">
        <v>650</v>
      </c>
      <c r="F104" s="590">
        <v>99724453</v>
      </c>
      <c r="G104" s="590">
        <v>3854659083</v>
      </c>
      <c r="H104" s="590" t="s">
        <v>504</v>
      </c>
      <c r="I104" s="590" t="s">
        <v>505</v>
      </c>
      <c r="J104" s="590" t="s">
        <v>67</v>
      </c>
      <c r="K104" s="592" t="s">
        <v>513</v>
      </c>
      <c r="L104" s="590" t="s">
        <v>508</v>
      </c>
      <c r="M104" s="590" t="s">
        <v>508</v>
      </c>
      <c r="N104" s="590" t="s">
        <v>508</v>
      </c>
    </row>
    <row r="105" spans="1:15" ht="23.25" customHeight="1">
      <c r="B105" s="1026">
        <v>46240</v>
      </c>
      <c r="C105" s="589" t="s">
        <v>494</v>
      </c>
      <c r="D105" s="589" t="s">
        <v>502</v>
      </c>
      <c r="E105" s="590" t="s">
        <v>651</v>
      </c>
      <c r="F105" s="590">
        <v>218766251</v>
      </c>
      <c r="G105" s="590">
        <v>3856099355</v>
      </c>
      <c r="H105" s="590" t="s">
        <v>504</v>
      </c>
      <c r="I105" s="590" t="s">
        <v>505</v>
      </c>
      <c r="J105" s="590" t="s">
        <v>67</v>
      </c>
      <c r="K105" s="592" t="s">
        <v>522</v>
      </c>
      <c r="L105" s="590" t="s">
        <v>507</v>
      </c>
      <c r="M105" s="590" t="s">
        <v>508</v>
      </c>
      <c r="N105" s="590" t="s">
        <v>508</v>
      </c>
      <c r="O105" s="590" t="s">
        <v>509</v>
      </c>
    </row>
    <row r="106" spans="1:15" ht="23.25" customHeight="1">
      <c r="A106" s="589">
        <v>46084</v>
      </c>
      <c r="B106" s="1026">
        <v>46240</v>
      </c>
      <c r="C106" s="589" t="s">
        <v>494</v>
      </c>
      <c r="D106" s="589" t="s">
        <v>502</v>
      </c>
      <c r="E106" s="590" t="s">
        <v>652</v>
      </c>
      <c r="F106" s="590">
        <v>99724497</v>
      </c>
      <c r="G106" s="590">
        <v>3854650727</v>
      </c>
      <c r="H106" s="590" t="s">
        <v>504</v>
      </c>
      <c r="I106" s="590" t="s">
        <v>505</v>
      </c>
      <c r="J106" s="590" t="s">
        <v>67</v>
      </c>
      <c r="K106" s="592" t="s">
        <v>513</v>
      </c>
      <c r="L106" s="590" t="s">
        <v>508</v>
      </c>
      <c r="M106" s="590" t="s">
        <v>508</v>
      </c>
      <c r="N106" s="590" t="s">
        <v>508</v>
      </c>
    </row>
    <row r="107" spans="1:15" ht="23.25" customHeight="1">
      <c r="A107" s="589">
        <v>46084</v>
      </c>
      <c r="B107" s="1026">
        <v>46240</v>
      </c>
      <c r="C107" s="589" t="s">
        <v>494</v>
      </c>
      <c r="D107" s="589" t="s">
        <v>502</v>
      </c>
      <c r="E107" s="590" t="s">
        <v>653</v>
      </c>
      <c r="F107" s="590">
        <v>219026358</v>
      </c>
      <c r="G107" s="590">
        <v>3854577925</v>
      </c>
      <c r="H107" s="590" t="s">
        <v>504</v>
      </c>
      <c r="I107" s="590" t="s">
        <v>505</v>
      </c>
      <c r="J107" s="590" t="s">
        <v>66</v>
      </c>
      <c r="K107" s="592" t="s">
        <v>577</v>
      </c>
      <c r="L107" s="590" t="s">
        <v>508</v>
      </c>
      <c r="M107" s="590" t="s">
        <v>508</v>
      </c>
      <c r="N107" s="590" t="s">
        <v>508</v>
      </c>
      <c r="O107" s="590" t="s">
        <v>507</v>
      </c>
    </row>
    <row r="108" spans="1:15" ht="23.25" customHeight="1">
      <c r="A108" s="589">
        <v>46085</v>
      </c>
      <c r="B108" s="1026">
        <v>46240</v>
      </c>
      <c r="C108" s="589" t="s">
        <v>494</v>
      </c>
      <c r="D108" s="589" t="s">
        <v>550</v>
      </c>
      <c r="E108" s="736" t="s">
        <v>654</v>
      </c>
      <c r="F108" s="736">
        <v>169060458</v>
      </c>
      <c r="G108" s="736">
        <v>3855928465</v>
      </c>
      <c r="H108" s="590" t="s">
        <v>515</v>
      </c>
      <c r="I108" s="590" t="s">
        <v>505</v>
      </c>
      <c r="J108" s="590" t="s">
        <v>65</v>
      </c>
      <c r="K108" s="592" t="s">
        <v>552</v>
      </c>
      <c r="L108" s="590" t="s">
        <v>508</v>
      </c>
      <c r="M108" s="590" t="s">
        <v>508</v>
      </c>
      <c r="N108" s="590" t="s">
        <v>508</v>
      </c>
    </row>
    <row r="109" spans="1:15" ht="23.25" customHeight="1">
      <c r="A109" s="589">
        <v>46085</v>
      </c>
      <c r="B109" s="1026">
        <v>46240</v>
      </c>
      <c r="C109" s="589" t="s">
        <v>494</v>
      </c>
      <c r="D109" s="589" t="s">
        <v>550</v>
      </c>
      <c r="E109" s="736" t="s">
        <v>655</v>
      </c>
      <c r="F109" s="736">
        <v>206857898</v>
      </c>
      <c r="G109" s="736">
        <v>3855036915</v>
      </c>
      <c r="H109" s="590" t="s">
        <v>515</v>
      </c>
      <c r="I109" s="590" t="s">
        <v>505</v>
      </c>
      <c r="J109" s="590" t="s">
        <v>65</v>
      </c>
      <c r="K109" s="592" t="s">
        <v>552</v>
      </c>
      <c r="L109" s="590" t="s">
        <v>508</v>
      </c>
      <c r="M109" s="590" t="s">
        <v>508</v>
      </c>
      <c r="N109" s="590" t="s">
        <v>508</v>
      </c>
    </row>
    <row r="110" spans="1:15" ht="23.25" customHeight="1">
      <c r="A110" s="589">
        <v>46085</v>
      </c>
      <c r="B110" s="1026">
        <v>46240</v>
      </c>
      <c r="C110" s="589" t="s">
        <v>494</v>
      </c>
      <c r="D110" s="589" t="s">
        <v>502</v>
      </c>
      <c r="E110" s="590" t="s">
        <v>656</v>
      </c>
      <c r="F110" s="590">
        <v>219093950</v>
      </c>
      <c r="G110" s="590">
        <v>3854186265</v>
      </c>
      <c r="H110" s="590" t="s">
        <v>504</v>
      </c>
      <c r="I110" s="590" t="s">
        <v>505</v>
      </c>
      <c r="J110" s="590" t="s">
        <v>67</v>
      </c>
      <c r="K110" s="592" t="s">
        <v>522</v>
      </c>
      <c r="L110" s="590" t="s">
        <v>508</v>
      </c>
      <c r="M110" s="590" t="s">
        <v>508</v>
      </c>
      <c r="N110" s="590" t="s">
        <v>508</v>
      </c>
      <c r="O110" s="590" t="s">
        <v>509</v>
      </c>
    </row>
    <row r="111" spans="1:15" ht="23.25" customHeight="1">
      <c r="A111" s="589">
        <v>46085</v>
      </c>
      <c r="B111" s="1026">
        <v>46240</v>
      </c>
      <c r="C111" s="589" t="s">
        <v>494</v>
      </c>
      <c r="D111" s="589" t="s">
        <v>550</v>
      </c>
      <c r="E111" s="731" t="s">
        <v>657</v>
      </c>
      <c r="F111" s="731">
        <v>134687551</v>
      </c>
      <c r="G111" s="731">
        <v>3856459136</v>
      </c>
      <c r="H111" s="593" t="s">
        <v>504</v>
      </c>
      <c r="I111" s="590" t="s">
        <v>505</v>
      </c>
      <c r="J111" s="590" t="s">
        <v>65</v>
      </c>
      <c r="K111" s="592" t="s">
        <v>528</v>
      </c>
      <c r="M111" s="590" t="s">
        <v>508</v>
      </c>
    </row>
    <row r="112" spans="1:15" ht="23.25" customHeight="1">
      <c r="A112" s="589">
        <v>46085</v>
      </c>
      <c r="B112" s="1026">
        <v>46240</v>
      </c>
      <c r="C112" s="589" t="s">
        <v>494</v>
      </c>
      <c r="D112" s="589" t="s">
        <v>550</v>
      </c>
      <c r="E112" s="736" t="s">
        <v>658</v>
      </c>
      <c r="F112" s="736">
        <v>219091796</v>
      </c>
      <c r="G112" s="736">
        <v>3853400302</v>
      </c>
      <c r="H112" s="590" t="s">
        <v>515</v>
      </c>
      <c r="I112" s="590" t="s">
        <v>505</v>
      </c>
      <c r="J112" s="590" t="s">
        <v>65</v>
      </c>
      <c r="K112" s="592" t="s">
        <v>552</v>
      </c>
      <c r="L112" s="590" t="s">
        <v>507</v>
      </c>
      <c r="M112" s="590" t="s">
        <v>508</v>
      </c>
      <c r="N112" s="590" t="s">
        <v>508</v>
      </c>
    </row>
    <row r="113" spans="1:16" ht="23.25" customHeight="1">
      <c r="A113" s="589">
        <v>46085</v>
      </c>
      <c r="B113" s="1026">
        <v>46240</v>
      </c>
      <c r="C113" s="589" t="s">
        <v>494</v>
      </c>
      <c r="D113" s="589" t="s">
        <v>558</v>
      </c>
      <c r="E113" s="590" t="s">
        <v>659</v>
      </c>
      <c r="F113" s="590">
        <v>197900386</v>
      </c>
      <c r="G113" s="590">
        <v>3853089409</v>
      </c>
      <c r="H113" s="590" t="s">
        <v>504</v>
      </c>
      <c r="I113" s="590" t="s">
        <v>505</v>
      </c>
      <c r="J113" s="590" t="s">
        <v>67</v>
      </c>
      <c r="K113" s="592" t="s">
        <v>522</v>
      </c>
      <c r="L113" s="590" t="s">
        <v>507</v>
      </c>
      <c r="M113" s="590" t="s">
        <v>508</v>
      </c>
      <c r="N113" s="590" t="s">
        <v>508</v>
      </c>
      <c r="O113" s="590" t="s">
        <v>509</v>
      </c>
    </row>
    <row r="114" spans="1:16" ht="23.25" customHeight="1">
      <c r="A114" s="589">
        <v>46086</v>
      </c>
      <c r="B114" s="1026">
        <v>46240</v>
      </c>
      <c r="C114" s="589" t="s">
        <v>494</v>
      </c>
      <c r="D114" s="589" t="s">
        <v>502</v>
      </c>
      <c r="E114" s="590" t="s">
        <v>660</v>
      </c>
      <c r="F114" s="590">
        <v>136202410</v>
      </c>
      <c r="G114" s="590">
        <v>3853540331</v>
      </c>
      <c r="H114" s="590" t="s">
        <v>504</v>
      </c>
      <c r="I114" s="590" t="s">
        <v>572</v>
      </c>
      <c r="J114" s="590" t="s">
        <v>67</v>
      </c>
      <c r="K114" s="592" t="s">
        <v>506</v>
      </c>
      <c r="L114" s="590" t="s">
        <v>507</v>
      </c>
      <c r="M114" s="590" t="s">
        <v>508</v>
      </c>
      <c r="N114" s="590" t="s">
        <v>508</v>
      </c>
      <c r="O114" s="590" t="s">
        <v>661</v>
      </c>
    </row>
    <row r="115" spans="1:16" ht="23.25" customHeight="1">
      <c r="A115" s="589">
        <v>46086</v>
      </c>
      <c r="B115" s="1026">
        <v>46240</v>
      </c>
      <c r="C115" s="589" t="s">
        <v>494</v>
      </c>
      <c r="D115" s="589" t="s">
        <v>502</v>
      </c>
      <c r="E115" s="590" t="s">
        <v>662</v>
      </c>
      <c r="F115" s="590">
        <v>180291776</v>
      </c>
      <c r="G115" s="212">
        <v>3853027436</v>
      </c>
      <c r="H115" s="590" t="s">
        <v>515</v>
      </c>
      <c r="I115" s="590" t="s">
        <v>505</v>
      </c>
      <c r="J115" s="590" t="s">
        <v>67</v>
      </c>
      <c r="K115" s="592" t="s">
        <v>513</v>
      </c>
      <c r="L115" s="590" t="s">
        <v>508</v>
      </c>
      <c r="M115" s="590" t="s">
        <v>508</v>
      </c>
      <c r="N115" s="590" t="s">
        <v>508</v>
      </c>
      <c r="O115" s="590" t="s">
        <v>507</v>
      </c>
    </row>
    <row r="116" spans="1:16" ht="23.25" customHeight="1">
      <c r="A116" s="589">
        <v>46086</v>
      </c>
      <c r="B116" s="1026">
        <v>46240</v>
      </c>
      <c r="C116" s="589" t="s">
        <v>494</v>
      </c>
      <c r="D116" s="589" t="s">
        <v>502</v>
      </c>
      <c r="E116" s="590" t="s">
        <v>663</v>
      </c>
      <c r="F116" s="590">
        <v>218821054</v>
      </c>
      <c r="G116" s="590">
        <v>3474850025</v>
      </c>
      <c r="H116" s="590" t="s">
        <v>504</v>
      </c>
      <c r="I116" s="590" t="s">
        <v>505</v>
      </c>
      <c r="J116" s="590" t="s">
        <v>67</v>
      </c>
      <c r="K116" s="592" t="s">
        <v>522</v>
      </c>
      <c r="L116" s="590" t="s">
        <v>507</v>
      </c>
      <c r="M116" s="590" t="s">
        <v>508</v>
      </c>
      <c r="N116" s="590" t="s">
        <v>508</v>
      </c>
      <c r="O116" s="590" t="s">
        <v>509</v>
      </c>
    </row>
    <row r="117" spans="1:16" ht="23.25" customHeight="1">
      <c r="A117" s="589">
        <v>46086</v>
      </c>
      <c r="B117" s="1026">
        <v>46240</v>
      </c>
      <c r="C117" s="589" t="s">
        <v>494</v>
      </c>
      <c r="D117" s="589" t="s">
        <v>550</v>
      </c>
      <c r="E117" s="590" t="s">
        <v>664</v>
      </c>
      <c r="F117" s="590">
        <v>95687936</v>
      </c>
      <c r="G117" s="590">
        <v>8017922596</v>
      </c>
      <c r="H117" s="590" t="s">
        <v>515</v>
      </c>
      <c r="I117" s="590" t="s">
        <v>505</v>
      </c>
      <c r="J117" s="590" t="s">
        <v>67</v>
      </c>
      <c r="K117" s="592" t="s">
        <v>522</v>
      </c>
      <c r="L117" s="590" t="s">
        <v>507</v>
      </c>
      <c r="M117" s="590" t="s">
        <v>508</v>
      </c>
      <c r="N117" s="590" t="s">
        <v>508</v>
      </c>
      <c r="O117" s="590" t="s">
        <v>509</v>
      </c>
    </row>
    <row r="118" spans="1:16" ht="23.25" customHeight="1">
      <c r="A118" s="589">
        <v>46086</v>
      </c>
      <c r="B118" s="1026">
        <v>46240</v>
      </c>
      <c r="C118" s="589" t="s">
        <v>494</v>
      </c>
      <c r="D118" s="589" t="s">
        <v>502</v>
      </c>
      <c r="E118" s="590" t="s">
        <v>665</v>
      </c>
      <c r="F118" s="590">
        <v>219100304</v>
      </c>
      <c r="G118" s="590">
        <v>3853142412</v>
      </c>
      <c r="H118" s="590" t="s">
        <v>504</v>
      </c>
      <c r="I118" s="590" t="s">
        <v>505</v>
      </c>
      <c r="J118" s="590" t="s">
        <v>67</v>
      </c>
      <c r="K118" s="592" t="s">
        <v>522</v>
      </c>
      <c r="L118" s="590" t="s">
        <v>507</v>
      </c>
      <c r="M118" s="590" t="s">
        <v>508</v>
      </c>
      <c r="N118" s="590" t="s">
        <v>508</v>
      </c>
      <c r="O118" s="590" t="s">
        <v>509</v>
      </c>
    </row>
    <row r="119" spans="1:16" ht="23.25" customHeight="1">
      <c r="A119" s="589">
        <v>46087</v>
      </c>
      <c r="B119" s="1026">
        <v>46240</v>
      </c>
      <c r="C119" s="589" t="s">
        <v>494</v>
      </c>
      <c r="D119" s="589" t="s">
        <v>502</v>
      </c>
      <c r="E119" s="590" t="s">
        <v>666</v>
      </c>
      <c r="F119" s="590">
        <v>217675488</v>
      </c>
      <c r="G119" s="590">
        <v>3855482730</v>
      </c>
      <c r="H119" s="590" t="s">
        <v>504</v>
      </c>
      <c r="I119" s="590" t="s">
        <v>505</v>
      </c>
      <c r="J119" s="590" t="s">
        <v>67</v>
      </c>
      <c r="K119" s="592" t="s">
        <v>522</v>
      </c>
      <c r="L119" s="590" t="s">
        <v>507</v>
      </c>
      <c r="M119" s="590" t="s">
        <v>508</v>
      </c>
      <c r="N119" s="590" t="s">
        <v>508</v>
      </c>
      <c r="O119" s="590" t="s">
        <v>507</v>
      </c>
    </row>
    <row r="120" spans="1:16" ht="23.25" customHeight="1">
      <c r="A120" s="589">
        <v>46087</v>
      </c>
      <c r="B120" s="1026">
        <v>46240</v>
      </c>
      <c r="C120" s="589" t="s">
        <v>494</v>
      </c>
      <c r="D120" s="589" t="s">
        <v>558</v>
      </c>
      <c r="E120" s="590" t="s">
        <v>667</v>
      </c>
      <c r="F120" s="590">
        <v>219123997</v>
      </c>
      <c r="G120" s="590">
        <v>7703345625</v>
      </c>
      <c r="H120" s="590" t="s">
        <v>515</v>
      </c>
      <c r="I120" s="590" t="s">
        <v>505</v>
      </c>
      <c r="J120" s="590" t="s">
        <v>67</v>
      </c>
      <c r="K120" s="592" t="s">
        <v>522</v>
      </c>
      <c r="L120" s="590" t="s">
        <v>507</v>
      </c>
      <c r="M120" s="590" t="s">
        <v>508</v>
      </c>
      <c r="N120" s="590" t="s">
        <v>508</v>
      </c>
      <c r="O120" s="590" t="s">
        <v>509</v>
      </c>
    </row>
    <row r="121" spans="1:16" s="862" customFormat="1" ht="23.25" customHeight="1">
      <c r="A121" s="589">
        <v>46087</v>
      </c>
      <c r="B121" s="1026">
        <v>46240</v>
      </c>
      <c r="C121" s="589" t="s">
        <v>494</v>
      </c>
      <c r="D121" s="589" t="s">
        <v>558</v>
      </c>
      <c r="E121" s="662" t="s">
        <v>668</v>
      </c>
      <c r="F121" s="736">
        <v>219005198</v>
      </c>
      <c r="G121" s="736" t="s">
        <v>669</v>
      </c>
      <c r="H121" s="590" t="s">
        <v>515</v>
      </c>
      <c r="I121" s="590" t="s">
        <v>505</v>
      </c>
      <c r="J121" s="590" t="s">
        <v>65</v>
      </c>
      <c r="K121" s="592" t="s">
        <v>552</v>
      </c>
      <c r="L121" s="590" t="s">
        <v>508</v>
      </c>
      <c r="M121" s="590" t="s">
        <v>508</v>
      </c>
      <c r="N121" s="590" t="s">
        <v>508</v>
      </c>
      <c r="O121" s="590"/>
      <c r="P121" s="590"/>
    </row>
    <row r="122" spans="1:16" ht="23.25" customHeight="1">
      <c r="A122" s="589">
        <v>46087</v>
      </c>
      <c r="B122" s="1026">
        <v>46240</v>
      </c>
      <c r="C122" s="589" t="s">
        <v>494</v>
      </c>
      <c r="D122" s="589" t="s">
        <v>502</v>
      </c>
      <c r="E122" s="590" t="s">
        <v>670</v>
      </c>
      <c r="F122" s="590">
        <v>219140963</v>
      </c>
      <c r="G122" s="590">
        <v>5734400594</v>
      </c>
      <c r="H122" s="590" t="s">
        <v>504</v>
      </c>
      <c r="I122" s="590" t="s">
        <v>505</v>
      </c>
      <c r="J122" s="590" t="s">
        <v>67</v>
      </c>
      <c r="K122" s="592" t="s">
        <v>506</v>
      </c>
      <c r="L122" s="590" t="s">
        <v>507</v>
      </c>
      <c r="M122" s="590" t="s">
        <v>508</v>
      </c>
      <c r="N122" s="590" t="s">
        <v>508</v>
      </c>
      <c r="O122" s="590" t="s">
        <v>507</v>
      </c>
    </row>
    <row r="123" spans="1:16" ht="23.25" customHeight="1">
      <c r="A123" s="589">
        <v>46087</v>
      </c>
      <c r="B123" s="1026">
        <v>46240</v>
      </c>
      <c r="C123" s="589" t="s">
        <v>494</v>
      </c>
      <c r="D123" s="589" t="s">
        <v>502</v>
      </c>
      <c r="E123" s="590" t="s">
        <v>671</v>
      </c>
      <c r="F123" s="590">
        <v>219140977</v>
      </c>
      <c r="G123" s="590">
        <v>5735136117</v>
      </c>
      <c r="H123" s="590" t="s">
        <v>504</v>
      </c>
      <c r="I123" s="590" t="s">
        <v>505</v>
      </c>
      <c r="J123" s="590" t="s">
        <v>67</v>
      </c>
      <c r="K123" s="592" t="s">
        <v>506</v>
      </c>
      <c r="L123" s="590" t="s">
        <v>507</v>
      </c>
      <c r="M123" s="590" t="s">
        <v>508</v>
      </c>
      <c r="N123" s="590" t="s">
        <v>508</v>
      </c>
      <c r="O123" s="590" t="s">
        <v>507</v>
      </c>
    </row>
    <row r="124" spans="1:16" ht="23.25" customHeight="1">
      <c r="A124" s="589">
        <v>46090</v>
      </c>
      <c r="B124" s="1026">
        <v>46240</v>
      </c>
      <c r="C124" s="589" t="s">
        <v>494</v>
      </c>
      <c r="D124" s="589" t="s">
        <v>502</v>
      </c>
      <c r="E124" s="590" t="s">
        <v>672</v>
      </c>
      <c r="F124" s="590">
        <v>185552868</v>
      </c>
      <c r="G124" s="590">
        <v>3855983039</v>
      </c>
      <c r="H124" s="590" t="s">
        <v>504</v>
      </c>
      <c r="I124" s="590" t="s">
        <v>505</v>
      </c>
      <c r="J124" s="590" t="s">
        <v>67</v>
      </c>
      <c r="K124" s="592" t="s">
        <v>522</v>
      </c>
      <c r="L124" s="590" t="s">
        <v>507</v>
      </c>
      <c r="M124" s="590" t="s">
        <v>508</v>
      </c>
      <c r="N124" s="590" t="s">
        <v>508</v>
      </c>
      <c r="O124" s="590" t="s">
        <v>509</v>
      </c>
    </row>
    <row r="125" spans="1:16" ht="23.25" customHeight="1">
      <c r="A125" s="589">
        <v>46090</v>
      </c>
      <c r="B125" s="1026">
        <v>46240</v>
      </c>
      <c r="C125" s="589" t="s">
        <v>494</v>
      </c>
      <c r="D125" s="589" t="s">
        <v>502</v>
      </c>
      <c r="E125" s="590" t="s">
        <v>673</v>
      </c>
      <c r="F125" s="590">
        <v>219356029</v>
      </c>
      <c r="G125" s="590">
        <v>3852991863</v>
      </c>
      <c r="H125" s="590" t="s">
        <v>515</v>
      </c>
      <c r="I125" s="590" t="s">
        <v>505</v>
      </c>
      <c r="J125" s="590" t="s">
        <v>67</v>
      </c>
      <c r="K125" s="592" t="s">
        <v>522</v>
      </c>
      <c r="L125" s="590" t="s">
        <v>507</v>
      </c>
      <c r="M125" s="590" t="s">
        <v>508</v>
      </c>
      <c r="N125" s="590" t="s">
        <v>508</v>
      </c>
      <c r="O125" s="590" t="s">
        <v>509</v>
      </c>
    </row>
    <row r="126" spans="1:16" ht="23.25" customHeight="1">
      <c r="A126" s="589">
        <v>46090</v>
      </c>
      <c r="B126" s="1026">
        <v>46240</v>
      </c>
      <c r="C126" s="589" t="s">
        <v>494</v>
      </c>
      <c r="D126" s="589" t="s">
        <v>502</v>
      </c>
      <c r="E126" s="590" t="s">
        <v>674</v>
      </c>
      <c r="F126" s="590">
        <v>125742654</v>
      </c>
      <c r="G126" s="590">
        <v>3856053726</v>
      </c>
      <c r="H126" s="590" t="s">
        <v>504</v>
      </c>
      <c r="I126" s="590" t="s">
        <v>505</v>
      </c>
      <c r="J126" s="590" t="s">
        <v>67</v>
      </c>
      <c r="K126" s="592" t="s">
        <v>513</v>
      </c>
      <c r="L126" s="590" t="s">
        <v>507</v>
      </c>
      <c r="N126" s="590" t="s">
        <v>536</v>
      </c>
      <c r="O126" s="590" t="s">
        <v>507</v>
      </c>
    </row>
    <row r="127" spans="1:16" ht="23.25" customHeight="1">
      <c r="A127" s="589">
        <v>46090</v>
      </c>
      <c r="B127" s="1026">
        <v>46240</v>
      </c>
      <c r="C127" s="589" t="s">
        <v>494</v>
      </c>
      <c r="D127" s="589" t="s">
        <v>550</v>
      </c>
      <c r="E127" s="590" t="s">
        <v>675</v>
      </c>
      <c r="F127" s="590">
        <v>187999884</v>
      </c>
      <c r="G127" s="590">
        <v>8019355337</v>
      </c>
      <c r="H127" s="590" t="s">
        <v>504</v>
      </c>
      <c r="I127" s="590" t="s">
        <v>505</v>
      </c>
      <c r="J127" s="590" t="s">
        <v>67</v>
      </c>
      <c r="K127" s="592" t="s">
        <v>513</v>
      </c>
      <c r="L127" s="590" t="s">
        <v>508</v>
      </c>
      <c r="M127" s="590" t="s">
        <v>508</v>
      </c>
      <c r="N127" s="590" t="s">
        <v>508</v>
      </c>
      <c r="O127" s="590" t="s">
        <v>507</v>
      </c>
    </row>
    <row r="128" spans="1:16" ht="23.25" customHeight="1">
      <c r="A128" s="589">
        <v>46090</v>
      </c>
      <c r="B128" s="1026">
        <v>46240</v>
      </c>
      <c r="C128" s="589" t="s">
        <v>494</v>
      </c>
      <c r="D128" s="589" t="s">
        <v>502</v>
      </c>
      <c r="E128" s="590" t="s">
        <v>676</v>
      </c>
      <c r="F128" s="590">
        <v>164337855</v>
      </c>
      <c r="G128" s="590">
        <v>7865930302</v>
      </c>
      <c r="H128" s="590" t="s">
        <v>504</v>
      </c>
      <c r="I128" s="590" t="s">
        <v>505</v>
      </c>
      <c r="J128" s="590" t="s">
        <v>67</v>
      </c>
      <c r="K128" s="592" t="s">
        <v>522</v>
      </c>
      <c r="L128" s="590" t="s">
        <v>507</v>
      </c>
      <c r="M128" s="590" t="s">
        <v>508</v>
      </c>
      <c r="N128" s="590" t="s">
        <v>508</v>
      </c>
      <c r="O128" s="590" t="s">
        <v>509</v>
      </c>
    </row>
    <row r="129" spans="1:16" s="862" customFormat="1" ht="23.25" customHeight="1">
      <c r="A129" s="589">
        <v>46090</v>
      </c>
      <c r="B129" s="1026">
        <v>46240</v>
      </c>
      <c r="C129" s="589" t="s">
        <v>494</v>
      </c>
      <c r="D129" s="589" t="s">
        <v>502</v>
      </c>
      <c r="E129" s="590" t="s">
        <v>677</v>
      </c>
      <c r="F129" s="590">
        <v>219363869</v>
      </c>
      <c r="G129" s="590">
        <v>3856082244</v>
      </c>
      <c r="H129" s="590" t="s">
        <v>504</v>
      </c>
      <c r="I129" s="590" t="s">
        <v>505</v>
      </c>
      <c r="J129" s="590" t="s">
        <v>67</v>
      </c>
      <c r="K129" s="592" t="s">
        <v>513</v>
      </c>
      <c r="L129" s="590" t="s">
        <v>508</v>
      </c>
      <c r="M129" s="590" t="s">
        <v>508</v>
      </c>
      <c r="N129" s="590" t="s">
        <v>508</v>
      </c>
      <c r="O129" s="590" t="s">
        <v>507</v>
      </c>
      <c r="P129" s="590"/>
    </row>
    <row r="130" spans="1:16" ht="23.25" customHeight="1">
      <c r="A130" s="589">
        <v>46090</v>
      </c>
      <c r="B130" s="1026">
        <v>46240</v>
      </c>
      <c r="C130" s="589" t="s">
        <v>494</v>
      </c>
      <c r="D130" s="589" t="s">
        <v>502</v>
      </c>
      <c r="E130" s="590" t="s">
        <v>678</v>
      </c>
      <c r="F130" s="590">
        <v>134437586</v>
      </c>
      <c r="G130" s="590">
        <v>3855411395</v>
      </c>
      <c r="H130" s="590" t="s">
        <v>504</v>
      </c>
      <c r="I130" s="590" t="s">
        <v>505</v>
      </c>
      <c r="J130" s="590" t="s">
        <v>67</v>
      </c>
      <c r="K130" s="592" t="s">
        <v>522</v>
      </c>
      <c r="L130" s="590" t="s">
        <v>507</v>
      </c>
      <c r="M130" s="590" t="s">
        <v>508</v>
      </c>
      <c r="N130" s="590" t="s">
        <v>508</v>
      </c>
    </row>
    <row r="131" spans="1:16" ht="23.25" customHeight="1">
      <c r="A131" s="589">
        <v>46090</v>
      </c>
      <c r="B131" s="1026">
        <v>46240</v>
      </c>
      <c r="C131" s="589" t="s">
        <v>494</v>
      </c>
      <c r="D131" s="589" t="s">
        <v>502</v>
      </c>
      <c r="E131" s="590" t="s">
        <v>679</v>
      </c>
      <c r="F131" s="590">
        <v>161466843</v>
      </c>
      <c r="G131" s="590">
        <v>3855078722</v>
      </c>
      <c r="H131" s="590" t="s">
        <v>504</v>
      </c>
      <c r="I131" s="590" t="s">
        <v>505</v>
      </c>
      <c r="J131" s="590" t="s">
        <v>67</v>
      </c>
      <c r="K131" s="592" t="s">
        <v>522</v>
      </c>
      <c r="L131" s="590" t="s">
        <v>507</v>
      </c>
      <c r="M131" s="590" t="s">
        <v>508</v>
      </c>
      <c r="N131" s="590" t="s">
        <v>508</v>
      </c>
      <c r="O131" s="590" t="s">
        <v>509</v>
      </c>
    </row>
    <row r="132" spans="1:16" ht="23.25" customHeight="1">
      <c r="A132" s="589">
        <v>46090</v>
      </c>
      <c r="B132" s="1026">
        <v>46240</v>
      </c>
      <c r="C132" s="589" t="s">
        <v>494</v>
      </c>
      <c r="D132" s="589" t="s">
        <v>502</v>
      </c>
      <c r="E132" s="590" t="s">
        <v>680</v>
      </c>
      <c r="F132" s="590">
        <v>110666392</v>
      </c>
      <c r="G132" s="590">
        <v>3854361873</v>
      </c>
      <c r="H132" s="590" t="s">
        <v>504</v>
      </c>
      <c r="I132" s="590" t="s">
        <v>505</v>
      </c>
      <c r="J132" s="590" t="s">
        <v>67</v>
      </c>
      <c r="K132" s="592" t="s">
        <v>522</v>
      </c>
      <c r="L132" s="590" t="s">
        <v>507</v>
      </c>
      <c r="M132" s="590" t="s">
        <v>508</v>
      </c>
      <c r="N132" s="590" t="s">
        <v>508</v>
      </c>
      <c r="O132" s="590" t="s">
        <v>509</v>
      </c>
    </row>
    <row r="133" spans="1:16" ht="23.25" customHeight="1">
      <c r="A133" s="589">
        <v>46090</v>
      </c>
      <c r="B133" s="1026">
        <v>46240</v>
      </c>
      <c r="C133" s="589" t="s">
        <v>494</v>
      </c>
      <c r="D133" s="589" t="s">
        <v>502</v>
      </c>
      <c r="E133" s="590" t="s">
        <v>681</v>
      </c>
      <c r="F133" s="590">
        <v>181527480</v>
      </c>
      <c r="G133" s="590">
        <v>9843565473</v>
      </c>
      <c r="H133" s="590" t="s">
        <v>504</v>
      </c>
      <c r="I133" s="590" t="s">
        <v>505</v>
      </c>
      <c r="J133" s="590" t="s">
        <v>67</v>
      </c>
      <c r="K133" s="592" t="s">
        <v>522</v>
      </c>
      <c r="L133" s="590" t="s">
        <v>507</v>
      </c>
      <c r="M133" s="590" t="s">
        <v>508</v>
      </c>
      <c r="N133" s="590" t="s">
        <v>508</v>
      </c>
    </row>
    <row r="134" spans="1:16" ht="23.25" customHeight="1">
      <c r="A134" s="589">
        <v>46091</v>
      </c>
      <c r="B134" s="1026">
        <v>46240</v>
      </c>
      <c r="C134" s="589" t="s">
        <v>494</v>
      </c>
      <c r="D134" s="589" t="s">
        <v>502</v>
      </c>
      <c r="E134" s="590" t="s">
        <v>682</v>
      </c>
      <c r="F134" s="590">
        <v>217789683</v>
      </c>
      <c r="G134" s="590" t="s">
        <v>683</v>
      </c>
      <c r="H134" s="590" t="s">
        <v>504</v>
      </c>
      <c r="I134" s="590" t="s">
        <v>505</v>
      </c>
      <c r="J134" s="590" t="s">
        <v>67</v>
      </c>
      <c r="K134" s="592" t="s">
        <v>522</v>
      </c>
      <c r="L134" s="590" t="s">
        <v>507</v>
      </c>
      <c r="M134" s="590" t="s">
        <v>508</v>
      </c>
      <c r="N134" s="590" t="s">
        <v>508</v>
      </c>
      <c r="O134" s="590" t="s">
        <v>507</v>
      </c>
    </row>
    <row r="135" spans="1:16" ht="23.25" customHeight="1">
      <c r="A135" s="589">
        <v>46092</v>
      </c>
      <c r="B135" s="1026">
        <v>46240</v>
      </c>
      <c r="C135" s="589" t="s">
        <v>494</v>
      </c>
      <c r="D135" s="589" t="s">
        <v>558</v>
      </c>
      <c r="E135" s="590" t="s">
        <v>684</v>
      </c>
      <c r="F135" s="590">
        <v>219681859</v>
      </c>
      <c r="G135" s="590">
        <v>3855288687</v>
      </c>
      <c r="H135" s="590" t="s">
        <v>515</v>
      </c>
      <c r="I135" s="590" t="s">
        <v>505</v>
      </c>
      <c r="J135" s="590" t="s">
        <v>67</v>
      </c>
      <c r="K135" s="592" t="s">
        <v>513</v>
      </c>
      <c r="L135" s="590" t="s">
        <v>508</v>
      </c>
      <c r="M135" s="590" t="s">
        <v>508</v>
      </c>
      <c r="N135" s="590" t="s">
        <v>508</v>
      </c>
    </row>
    <row r="136" spans="1:16" ht="23.25" customHeight="1">
      <c r="A136" s="589">
        <v>46092</v>
      </c>
      <c r="B136" s="1026">
        <v>46240</v>
      </c>
      <c r="C136" s="589" t="s">
        <v>494</v>
      </c>
      <c r="D136" s="589" t="s">
        <v>502</v>
      </c>
      <c r="E136" s="590" t="s">
        <v>685</v>
      </c>
      <c r="F136" s="590">
        <v>119418438</v>
      </c>
      <c r="G136" s="590">
        <v>4065361836</v>
      </c>
      <c r="H136" s="590" t="s">
        <v>504</v>
      </c>
      <c r="I136" s="590" t="s">
        <v>505</v>
      </c>
      <c r="J136" s="590" t="s">
        <v>67</v>
      </c>
      <c r="K136" s="592" t="s">
        <v>522</v>
      </c>
      <c r="L136" s="590" t="s">
        <v>508</v>
      </c>
      <c r="M136" s="590" t="s">
        <v>508</v>
      </c>
      <c r="N136" s="590" t="s">
        <v>508</v>
      </c>
      <c r="O136" s="590" t="s">
        <v>509</v>
      </c>
    </row>
    <row r="137" spans="1:16" ht="23.25" customHeight="1">
      <c r="A137" s="589">
        <v>46093</v>
      </c>
      <c r="B137" s="1026">
        <v>46240</v>
      </c>
      <c r="C137" s="589" t="s">
        <v>494</v>
      </c>
      <c r="D137" s="589" t="s">
        <v>502</v>
      </c>
      <c r="E137" s="590" t="s">
        <v>686</v>
      </c>
      <c r="F137" s="590">
        <v>107638736</v>
      </c>
      <c r="G137" s="212">
        <v>8019008159</v>
      </c>
      <c r="H137" s="590" t="s">
        <v>504</v>
      </c>
      <c r="I137" s="590" t="s">
        <v>505</v>
      </c>
      <c r="J137" s="590" t="s">
        <v>67</v>
      </c>
      <c r="K137" s="592" t="s">
        <v>522</v>
      </c>
      <c r="L137" s="590" t="s">
        <v>507</v>
      </c>
      <c r="M137" s="590" t="s">
        <v>508</v>
      </c>
      <c r="N137" s="590" t="s">
        <v>508</v>
      </c>
      <c r="O137" s="590" t="s">
        <v>507</v>
      </c>
      <c r="P137" s="651"/>
    </row>
    <row r="138" spans="1:16" s="862" customFormat="1" ht="23.25" customHeight="1">
      <c r="A138" s="589">
        <v>46093</v>
      </c>
      <c r="B138" s="1026">
        <v>46240</v>
      </c>
      <c r="C138" s="589" t="s">
        <v>494</v>
      </c>
      <c r="D138" s="589" t="s">
        <v>502</v>
      </c>
      <c r="E138" s="590" t="s">
        <v>687</v>
      </c>
      <c r="F138" s="590">
        <v>219703473</v>
      </c>
      <c r="G138" s="590">
        <v>8019008157</v>
      </c>
      <c r="H138" s="590" t="s">
        <v>504</v>
      </c>
      <c r="I138" s="590" t="s">
        <v>505</v>
      </c>
      <c r="J138" s="590" t="s">
        <v>67</v>
      </c>
      <c r="K138" s="592" t="s">
        <v>522</v>
      </c>
      <c r="L138" s="590" t="s">
        <v>508</v>
      </c>
      <c r="M138" s="590" t="s">
        <v>508</v>
      </c>
      <c r="N138" s="590" t="s">
        <v>508</v>
      </c>
      <c r="O138" s="590" t="s">
        <v>507</v>
      </c>
      <c r="P138" s="651"/>
    </row>
    <row r="139" spans="1:16" ht="23.25" customHeight="1">
      <c r="A139" s="589">
        <v>46093</v>
      </c>
      <c r="B139" s="1026">
        <v>46240</v>
      </c>
      <c r="C139" s="589" t="s">
        <v>494</v>
      </c>
      <c r="D139" s="589" t="s">
        <v>502</v>
      </c>
      <c r="E139" s="590" t="s">
        <v>688</v>
      </c>
      <c r="F139" s="590">
        <v>219712364</v>
      </c>
      <c r="G139" s="590">
        <v>8015091409</v>
      </c>
      <c r="H139" s="590" t="s">
        <v>504</v>
      </c>
      <c r="I139" s="590" t="s">
        <v>505</v>
      </c>
      <c r="J139" s="590" t="s">
        <v>67</v>
      </c>
      <c r="K139" s="592" t="s">
        <v>522</v>
      </c>
      <c r="L139" s="590" t="s">
        <v>508</v>
      </c>
      <c r="M139" s="590" t="s">
        <v>508</v>
      </c>
      <c r="N139" s="590" t="s">
        <v>508</v>
      </c>
      <c r="O139" s="590" t="s">
        <v>509</v>
      </c>
    </row>
    <row r="140" spans="1:16" ht="23.25" customHeight="1">
      <c r="A140" s="589">
        <v>46093</v>
      </c>
      <c r="B140" s="1026">
        <v>46240</v>
      </c>
      <c r="C140" s="589" t="s">
        <v>494</v>
      </c>
      <c r="D140" s="589" t="s">
        <v>558</v>
      </c>
      <c r="E140" s="590" t="s">
        <v>689</v>
      </c>
      <c r="F140" s="590">
        <v>218903587</v>
      </c>
      <c r="G140" s="590">
        <v>8016996357</v>
      </c>
      <c r="H140" s="590" t="s">
        <v>515</v>
      </c>
      <c r="I140" s="590" t="s">
        <v>505</v>
      </c>
      <c r="J140" s="590" t="s">
        <v>67</v>
      </c>
      <c r="K140" s="592" t="s">
        <v>522</v>
      </c>
      <c r="L140" s="590" t="s">
        <v>507</v>
      </c>
      <c r="M140" s="590" t="s">
        <v>508</v>
      </c>
      <c r="N140" s="590" t="s">
        <v>508</v>
      </c>
      <c r="O140" s="590" t="s">
        <v>509</v>
      </c>
    </row>
    <row r="141" spans="1:16" ht="23.25" customHeight="1">
      <c r="A141" s="589">
        <v>46094</v>
      </c>
      <c r="B141" s="1026">
        <v>46240</v>
      </c>
      <c r="C141" s="589" t="s">
        <v>494</v>
      </c>
      <c r="D141" s="589" t="s">
        <v>502</v>
      </c>
      <c r="E141" s="590" t="s">
        <v>690</v>
      </c>
      <c r="F141" s="590">
        <v>219125861</v>
      </c>
      <c r="G141" s="590">
        <v>8016346092</v>
      </c>
      <c r="H141" s="590" t="s">
        <v>504</v>
      </c>
      <c r="I141" s="590" t="s">
        <v>505</v>
      </c>
      <c r="J141" s="590" t="s">
        <v>67</v>
      </c>
      <c r="K141" s="592" t="s">
        <v>513</v>
      </c>
      <c r="L141" s="590" t="s">
        <v>508</v>
      </c>
      <c r="M141" s="590" t="s">
        <v>508</v>
      </c>
      <c r="N141" s="590" t="s">
        <v>508</v>
      </c>
    </row>
    <row r="142" spans="1:16" ht="23.25" customHeight="1">
      <c r="A142" s="589">
        <v>46094</v>
      </c>
      <c r="B142" s="1026">
        <v>46240</v>
      </c>
      <c r="C142" s="589" t="s">
        <v>494</v>
      </c>
      <c r="D142" s="589" t="s">
        <v>558</v>
      </c>
      <c r="E142" s="590" t="s">
        <v>691</v>
      </c>
      <c r="F142" s="590">
        <v>217657262</v>
      </c>
      <c r="G142" s="590" t="s">
        <v>692</v>
      </c>
      <c r="H142" s="590" t="s">
        <v>504</v>
      </c>
      <c r="I142" s="590" t="s">
        <v>505</v>
      </c>
      <c r="J142" s="590" t="s">
        <v>67</v>
      </c>
      <c r="K142" s="592" t="s">
        <v>506</v>
      </c>
      <c r="L142" s="590" t="s">
        <v>508</v>
      </c>
      <c r="M142" s="590" t="s">
        <v>508</v>
      </c>
      <c r="N142" s="590" t="s">
        <v>508</v>
      </c>
      <c r="O142" s="590" t="s">
        <v>509</v>
      </c>
    </row>
    <row r="143" spans="1:16" ht="23.25" customHeight="1">
      <c r="A143" s="589">
        <v>46094</v>
      </c>
      <c r="B143" s="1026">
        <v>46240</v>
      </c>
      <c r="C143" s="589" t="s">
        <v>494</v>
      </c>
      <c r="D143" s="589" t="s">
        <v>502</v>
      </c>
      <c r="E143" s="590" t="s">
        <v>693</v>
      </c>
      <c r="F143" s="590">
        <v>219830185</v>
      </c>
      <c r="G143" s="590">
        <v>3854612937</v>
      </c>
      <c r="H143" s="590" t="s">
        <v>515</v>
      </c>
      <c r="I143" s="590" t="s">
        <v>572</v>
      </c>
      <c r="J143" s="590" t="s">
        <v>67</v>
      </c>
      <c r="K143" s="592" t="s">
        <v>506</v>
      </c>
      <c r="L143" s="590" t="s">
        <v>508</v>
      </c>
      <c r="M143" s="590" t="s">
        <v>508</v>
      </c>
      <c r="N143" s="590" t="s">
        <v>508</v>
      </c>
    </row>
    <row r="144" spans="1:16" ht="23.25" customHeight="1">
      <c r="A144" s="589">
        <v>46094</v>
      </c>
      <c r="B144" s="1026">
        <v>46240</v>
      </c>
      <c r="C144" s="589" t="s">
        <v>494</v>
      </c>
      <c r="D144" s="589" t="s">
        <v>502</v>
      </c>
      <c r="E144" s="590" t="s">
        <v>694</v>
      </c>
      <c r="F144" s="212">
        <v>219830188</v>
      </c>
      <c r="G144" s="212" t="s">
        <v>695</v>
      </c>
      <c r="H144" s="590" t="s">
        <v>515</v>
      </c>
      <c r="I144" s="590" t="s">
        <v>696</v>
      </c>
      <c r="J144" s="590" t="s">
        <v>67</v>
      </c>
      <c r="K144" s="592" t="s">
        <v>506</v>
      </c>
      <c r="L144" s="590" t="s">
        <v>508</v>
      </c>
      <c r="M144" s="590" t="s">
        <v>508</v>
      </c>
      <c r="N144" s="590" t="s">
        <v>508</v>
      </c>
    </row>
    <row r="145" spans="1:16" ht="23.25" customHeight="1">
      <c r="A145" s="589">
        <v>46094</v>
      </c>
      <c r="B145" s="1026">
        <v>46240</v>
      </c>
      <c r="C145" s="589" t="s">
        <v>494</v>
      </c>
      <c r="D145" s="589" t="s">
        <v>502</v>
      </c>
      <c r="E145" s="590" t="s">
        <v>697</v>
      </c>
      <c r="F145" s="590">
        <v>219830296</v>
      </c>
      <c r="G145" s="590">
        <v>3854506322</v>
      </c>
      <c r="H145" s="590" t="s">
        <v>515</v>
      </c>
      <c r="I145" s="590" t="s">
        <v>572</v>
      </c>
      <c r="J145" s="590" t="s">
        <v>67</v>
      </c>
      <c r="K145" s="592" t="s">
        <v>506</v>
      </c>
      <c r="L145" s="590" t="s">
        <v>508</v>
      </c>
      <c r="M145" s="590" t="s">
        <v>508</v>
      </c>
      <c r="N145" s="590" t="s">
        <v>508</v>
      </c>
    </row>
    <row r="146" spans="1:16" ht="23.25" customHeight="1">
      <c r="A146" s="589">
        <v>46094</v>
      </c>
      <c r="B146" s="1026">
        <v>46240</v>
      </c>
      <c r="C146" s="589" t="s">
        <v>494</v>
      </c>
      <c r="D146" s="589" t="s">
        <v>558</v>
      </c>
      <c r="E146" s="590" t="s">
        <v>698</v>
      </c>
      <c r="F146" s="590">
        <v>199228189</v>
      </c>
      <c r="G146" s="590">
        <v>9152881360</v>
      </c>
      <c r="H146" s="590" t="s">
        <v>504</v>
      </c>
      <c r="I146" s="590" t="s">
        <v>696</v>
      </c>
      <c r="J146" s="590" t="s">
        <v>65</v>
      </c>
      <c r="K146" s="592" t="s">
        <v>528</v>
      </c>
      <c r="L146" s="590" t="s">
        <v>508</v>
      </c>
      <c r="M146" s="590" t="s">
        <v>508</v>
      </c>
      <c r="N146" s="590" t="s">
        <v>508</v>
      </c>
    </row>
    <row r="147" spans="1:16" ht="23.25" customHeight="1">
      <c r="A147" s="589">
        <v>46094</v>
      </c>
      <c r="B147" s="1026">
        <v>46240</v>
      </c>
      <c r="C147" s="589" t="s">
        <v>494</v>
      </c>
      <c r="D147" s="589" t="s">
        <v>502</v>
      </c>
      <c r="E147" s="590" t="s">
        <v>699</v>
      </c>
      <c r="F147" s="590">
        <v>219126120</v>
      </c>
      <c r="G147" s="590">
        <v>8328904032</v>
      </c>
      <c r="H147" s="590" t="s">
        <v>504</v>
      </c>
      <c r="I147" s="590" t="s">
        <v>505</v>
      </c>
      <c r="J147" s="590" t="s">
        <v>67</v>
      </c>
      <c r="K147" s="592" t="s">
        <v>513</v>
      </c>
      <c r="L147" s="590" t="s">
        <v>508</v>
      </c>
      <c r="M147" s="590" t="s">
        <v>508</v>
      </c>
      <c r="N147" s="590" t="s">
        <v>508</v>
      </c>
    </row>
    <row r="148" spans="1:16" ht="23.25" customHeight="1">
      <c r="A148" s="589">
        <v>46094</v>
      </c>
      <c r="B148" s="1026">
        <v>46240</v>
      </c>
      <c r="C148" s="589" t="s">
        <v>494</v>
      </c>
      <c r="D148" s="589" t="s">
        <v>558</v>
      </c>
      <c r="E148" s="590" t="s">
        <v>700</v>
      </c>
      <c r="F148" s="590">
        <v>97618881</v>
      </c>
      <c r="G148" s="590">
        <v>3852520315</v>
      </c>
      <c r="H148" s="590" t="s">
        <v>504</v>
      </c>
      <c r="I148" s="590" t="s">
        <v>701</v>
      </c>
      <c r="J148" s="590" t="s">
        <v>67</v>
      </c>
      <c r="K148" s="592" t="s">
        <v>506</v>
      </c>
      <c r="L148" s="590" t="s">
        <v>508</v>
      </c>
      <c r="M148" s="590" t="s">
        <v>508</v>
      </c>
      <c r="N148" s="590" t="s">
        <v>508</v>
      </c>
    </row>
    <row r="149" spans="1:16" ht="23.25" customHeight="1">
      <c r="A149" s="589">
        <v>46094</v>
      </c>
      <c r="B149" s="1026">
        <v>46240</v>
      </c>
      <c r="C149" s="589" t="s">
        <v>494</v>
      </c>
      <c r="D149" s="589" t="s">
        <v>502</v>
      </c>
      <c r="E149" s="590" t="s">
        <v>702</v>
      </c>
      <c r="F149" s="590">
        <v>145640672</v>
      </c>
      <c r="G149" s="590">
        <v>3853754006</v>
      </c>
      <c r="H149" s="590" t="s">
        <v>504</v>
      </c>
      <c r="I149" s="590" t="s">
        <v>505</v>
      </c>
      <c r="J149" s="590" t="s">
        <v>67</v>
      </c>
      <c r="K149" s="592" t="s">
        <v>513</v>
      </c>
      <c r="L149" s="590" t="s">
        <v>508</v>
      </c>
      <c r="M149" s="590" t="s">
        <v>508</v>
      </c>
      <c r="N149" s="590" t="s">
        <v>508</v>
      </c>
    </row>
    <row r="150" spans="1:16" ht="23.25" customHeight="1">
      <c r="A150" s="589">
        <v>46097</v>
      </c>
      <c r="B150" s="1026">
        <v>46240</v>
      </c>
      <c r="C150" s="589" t="s">
        <v>494</v>
      </c>
      <c r="D150" s="589" t="s">
        <v>502</v>
      </c>
      <c r="E150" s="590" t="s">
        <v>703</v>
      </c>
      <c r="F150" s="156">
        <v>220517631</v>
      </c>
      <c r="G150" s="590">
        <v>8634580854</v>
      </c>
      <c r="H150" s="590" t="s">
        <v>504</v>
      </c>
      <c r="I150" s="590" t="s">
        <v>505</v>
      </c>
      <c r="J150" s="590" t="s">
        <v>67</v>
      </c>
      <c r="K150" s="592" t="s">
        <v>522</v>
      </c>
      <c r="L150" s="590" t="s">
        <v>507</v>
      </c>
      <c r="M150" s="590" t="s">
        <v>508</v>
      </c>
      <c r="N150" s="590" t="s">
        <v>508</v>
      </c>
      <c r="O150" s="590" t="s">
        <v>509</v>
      </c>
    </row>
    <row r="151" spans="1:16" s="862" customFormat="1" ht="23.25" customHeight="1">
      <c r="A151" s="589">
        <v>46097</v>
      </c>
      <c r="B151" s="1026">
        <v>46240</v>
      </c>
      <c r="C151" s="589" t="s">
        <v>494</v>
      </c>
      <c r="D151" s="589" t="s">
        <v>502</v>
      </c>
      <c r="E151" s="590" t="s">
        <v>704</v>
      </c>
      <c r="F151" s="590">
        <v>218760802</v>
      </c>
      <c r="G151" s="590">
        <v>3856229646</v>
      </c>
      <c r="H151" s="590" t="s">
        <v>504</v>
      </c>
      <c r="I151" s="590" t="s">
        <v>505</v>
      </c>
      <c r="J151" s="590" t="s">
        <v>67</v>
      </c>
      <c r="K151" s="592" t="s">
        <v>522</v>
      </c>
      <c r="L151" s="590" t="s">
        <v>507</v>
      </c>
      <c r="M151" s="590" t="s">
        <v>508</v>
      </c>
      <c r="N151" s="590" t="s">
        <v>508</v>
      </c>
      <c r="O151" s="590" t="s">
        <v>509</v>
      </c>
      <c r="P151" s="590"/>
    </row>
    <row r="152" spans="1:16" ht="23.25" customHeight="1">
      <c r="A152" s="589">
        <v>46097</v>
      </c>
      <c r="B152" s="1026">
        <v>46240</v>
      </c>
      <c r="C152" s="589" t="s">
        <v>494</v>
      </c>
      <c r="D152" s="589" t="s">
        <v>558</v>
      </c>
      <c r="E152" s="590" t="s">
        <v>705</v>
      </c>
      <c r="F152" s="590">
        <v>220530303</v>
      </c>
      <c r="G152" s="590" t="s">
        <v>706</v>
      </c>
      <c r="H152" s="590" t="s">
        <v>504</v>
      </c>
      <c r="I152" s="590" t="s">
        <v>505</v>
      </c>
      <c r="J152" s="590" t="s">
        <v>67</v>
      </c>
      <c r="K152" s="592" t="s">
        <v>522</v>
      </c>
      <c r="L152" s="590" t="s">
        <v>507</v>
      </c>
      <c r="M152" s="590" t="s">
        <v>508</v>
      </c>
      <c r="N152" s="590" t="s">
        <v>508</v>
      </c>
      <c r="O152" s="590" t="s">
        <v>509</v>
      </c>
    </row>
    <row r="153" spans="1:16" ht="23.25" customHeight="1">
      <c r="A153" s="589">
        <v>46098</v>
      </c>
      <c r="B153" s="1026">
        <v>46240</v>
      </c>
      <c r="C153" s="589" t="s">
        <v>494</v>
      </c>
      <c r="D153" s="589" t="s">
        <v>502</v>
      </c>
      <c r="E153" s="590" t="s">
        <v>707</v>
      </c>
      <c r="F153" s="590">
        <v>202122804</v>
      </c>
      <c r="G153" s="590">
        <v>9294066873</v>
      </c>
      <c r="H153" s="590" t="s">
        <v>515</v>
      </c>
      <c r="I153" s="590" t="s">
        <v>505</v>
      </c>
      <c r="J153" s="590" t="s">
        <v>67</v>
      </c>
      <c r="K153" s="592" t="s">
        <v>522</v>
      </c>
      <c r="L153" s="590" t="s">
        <v>507</v>
      </c>
      <c r="M153" s="590" t="s">
        <v>508</v>
      </c>
      <c r="N153" s="590" t="s">
        <v>508</v>
      </c>
      <c r="O153" s="590" t="s">
        <v>509</v>
      </c>
    </row>
    <row r="154" spans="1:16" ht="23.25" customHeight="1">
      <c r="A154" s="589">
        <v>46099</v>
      </c>
      <c r="B154" s="1026">
        <v>46240</v>
      </c>
      <c r="C154" s="589" t="s">
        <v>494</v>
      </c>
      <c r="D154" s="589" t="s">
        <v>502</v>
      </c>
      <c r="E154" s="590" t="s">
        <v>708</v>
      </c>
      <c r="F154" s="590">
        <v>216403718</v>
      </c>
      <c r="G154" s="590">
        <v>3855199036</v>
      </c>
      <c r="H154" s="590" t="s">
        <v>504</v>
      </c>
      <c r="I154" s="590" t="s">
        <v>505</v>
      </c>
      <c r="J154" s="590" t="s">
        <v>67</v>
      </c>
      <c r="K154" s="592" t="s">
        <v>522</v>
      </c>
      <c r="L154" s="590" t="s">
        <v>507</v>
      </c>
      <c r="M154" s="590" t="s">
        <v>508</v>
      </c>
      <c r="N154" s="590" t="s">
        <v>508</v>
      </c>
      <c r="O154" s="590" t="s">
        <v>509</v>
      </c>
    </row>
    <row r="155" spans="1:16" ht="23.25" customHeight="1">
      <c r="A155" s="589">
        <v>46099</v>
      </c>
      <c r="B155" s="1026">
        <v>46240</v>
      </c>
      <c r="C155" s="589" t="s">
        <v>494</v>
      </c>
      <c r="D155" s="589" t="s">
        <v>502</v>
      </c>
      <c r="E155" s="590" t="s">
        <v>709</v>
      </c>
      <c r="F155" s="590">
        <v>220868285</v>
      </c>
      <c r="G155" s="590">
        <v>3856055949</v>
      </c>
      <c r="H155" s="590" t="s">
        <v>504</v>
      </c>
      <c r="I155" s="590" t="s">
        <v>505</v>
      </c>
      <c r="J155" s="590" t="s">
        <v>67</v>
      </c>
      <c r="K155" s="592" t="s">
        <v>522</v>
      </c>
      <c r="L155" s="590" t="s">
        <v>507</v>
      </c>
      <c r="M155" s="590" t="s">
        <v>508</v>
      </c>
      <c r="N155" s="590" t="s">
        <v>508</v>
      </c>
      <c r="O155" s="590" t="s">
        <v>509</v>
      </c>
    </row>
    <row r="156" spans="1:16" ht="23.25" customHeight="1">
      <c r="A156" s="589">
        <v>46100</v>
      </c>
      <c r="B156" s="1026">
        <v>46240</v>
      </c>
      <c r="C156" s="589" t="s">
        <v>494</v>
      </c>
      <c r="D156" s="589" t="s">
        <v>502</v>
      </c>
      <c r="E156" s="590" t="s">
        <v>710</v>
      </c>
      <c r="F156" s="590">
        <v>102519199</v>
      </c>
      <c r="G156" s="590">
        <v>3853027913</v>
      </c>
      <c r="H156" s="590" t="s">
        <v>504</v>
      </c>
      <c r="I156" s="590" t="s">
        <v>505</v>
      </c>
      <c r="J156" s="590" t="s">
        <v>67</v>
      </c>
      <c r="K156" s="592" t="s">
        <v>522</v>
      </c>
      <c r="L156" s="590" t="s">
        <v>507</v>
      </c>
      <c r="M156" s="590" t="s">
        <v>508</v>
      </c>
      <c r="N156" s="590" t="s">
        <v>508</v>
      </c>
      <c r="O156" s="590" t="s">
        <v>509</v>
      </c>
    </row>
    <row r="157" spans="1:16" ht="23.25" customHeight="1">
      <c r="A157" s="589">
        <v>46100</v>
      </c>
      <c r="B157" s="1026">
        <v>46240</v>
      </c>
      <c r="C157" s="589" t="s">
        <v>494</v>
      </c>
      <c r="D157" s="589" t="s">
        <v>502</v>
      </c>
      <c r="E157" s="590" t="s">
        <v>711</v>
      </c>
      <c r="F157" s="593">
        <v>188001298</v>
      </c>
      <c r="G157" s="590">
        <v>8015025972</v>
      </c>
      <c r="H157" s="590" t="s">
        <v>504</v>
      </c>
      <c r="I157" s="590" t="s">
        <v>505</v>
      </c>
      <c r="J157" s="590" t="s">
        <v>67</v>
      </c>
      <c r="K157" s="592" t="s">
        <v>522</v>
      </c>
      <c r="L157" s="590" t="s">
        <v>507</v>
      </c>
      <c r="M157" s="590" t="s">
        <v>508</v>
      </c>
      <c r="N157" s="590" t="s">
        <v>508</v>
      </c>
      <c r="O157" s="590" t="s">
        <v>509</v>
      </c>
    </row>
    <row r="158" spans="1:16" ht="23.25" customHeight="1">
      <c r="A158" s="589">
        <v>46100</v>
      </c>
      <c r="B158" s="1026">
        <v>46240</v>
      </c>
      <c r="C158" s="589" t="s">
        <v>494</v>
      </c>
      <c r="D158" s="589" t="s">
        <v>502</v>
      </c>
      <c r="E158" s="590" t="s">
        <v>712</v>
      </c>
      <c r="F158" s="590">
        <v>220896378</v>
      </c>
      <c r="G158" s="590" t="s">
        <v>713</v>
      </c>
      <c r="H158" s="590" t="s">
        <v>504</v>
      </c>
      <c r="I158" s="590" t="s">
        <v>505</v>
      </c>
      <c r="J158" s="590" t="s">
        <v>67</v>
      </c>
      <c r="K158" s="592" t="s">
        <v>522</v>
      </c>
      <c r="L158" s="590" t="s">
        <v>507</v>
      </c>
      <c r="M158" s="590" t="s">
        <v>508</v>
      </c>
      <c r="N158" s="590" t="s">
        <v>508</v>
      </c>
    </row>
    <row r="159" spans="1:16" ht="23.25" customHeight="1">
      <c r="A159" s="589">
        <v>46100</v>
      </c>
      <c r="B159" s="1026">
        <v>46240</v>
      </c>
      <c r="C159" s="589" t="s">
        <v>494</v>
      </c>
      <c r="D159" s="589" t="s">
        <v>502</v>
      </c>
      <c r="E159" s="590" t="s">
        <v>714</v>
      </c>
      <c r="F159" s="590">
        <v>215478718</v>
      </c>
      <c r="G159" s="591" t="s">
        <v>715</v>
      </c>
      <c r="H159" s="590" t="s">
        <v>504</v>
      </c>
      <c r="I159" s="590" t="s">
        <v>505</v>
      </c>
      <c r="J159" s="590" t="s">
        <v>67</v>
      </c>
      <c r="K159" s="592" t="s">
        <v>522</v>
      </c>
      <c r="L159" s="590" t="s">
        <v>507</v>
      </c>
      <c r="M159" s="590" t="s">
        <v>508</v>
      </c>
      <c r="N159" s="590" t="s">
        <v>508</v>
      </c>
    </row>
    <row r="160" spans="1:16" ht="23.25" customHeight="1">
      <c r="A160" s="589">
        <v>46101</v>
      </c>
      <c r="B160" s="1026">
        <v>46240</v>
      </c>
      <c r="C160" s="589" t="s">
        <v>494</v>
      </c>
      <c r="D160" s="589" t="s">
        <v>550</v>
      </c>
      <c r="E160" s="593" t="s">
        <v>716</v>
      </c>
      <c r="F160" s="593">
        <v>114022212</v>
      </c>
      <c r="G160" s="593">
        <v>8017508026</v>
      </c>
      <c r="H160" s="590" t="s">
        <v>515</v>
      </c>
      <c r="I160" s="590" t="s">
        <v>505</v>
      </c>
      <c r="J160" s="590" t="s">
        <v>65</v>
      </c>
      <c r="K160" s="592" t="s">
        <v>552</v>
      </c>
      <c r="L160" s="590" t="s">
        <v>507</v>
      </c>
      <c r="N160" s="590" t="s">
        <v>508</v>
      </c>
    </row>
    <row r="161" spans="1:16" ht="23.25" customHeight="1">
      <c r="A161" s="589">
        <v>46101</v>
      </c>
      <c r="B161" s="1026">
        <v>46240</v>
      </c>
      <c r="C161" s="589" t="s">
        <v>494</v>
      </c>
      <c r="D161" s="589" t="s">
        <v>502</v>
      </c>
      <c r="E161" s="590" t="s">
        <v>717</v>
      </c>
      <c r="F161" s="590">
        <v>220915749</v>
      </c>
      <c r="G161" s="590">
        <v>3854579227</v>
      </c>
      <c r="H161" s="590" t="s">
        <v>515</v>
      </c>
      <c r="I161" s="590" t="s">
        <v>505</v>
      </c>
      <c r="J161" s="590" t="s">
        <v>67</v>
      </c>
      <c r="K161" s="592" t="s">
        <v>522</v>
      </c>
      <c r="L161" s="590" t="s">
        <v>507</v>
      </c>
      <c r="M161" s="590" t="s">
        <v>508</v>
      </c>
      <c r="N161" s="590" t="s">
        <v>508</v>
      </c>
      <c r="O161" s="590" t="s">
        <v>509</v>
      </c>
    </row>
    <row r="162" spans="1:16" ht="23.25" customHeight="1">
      <c r="A162" s="589">
        <v>46104</v>
      </c>
      <c r="B162" s="1026">
        <v>46240</v>
      </c>
      <c r="C162" s="589" t="s">
        <v>494</v>
      </c>
      <c r="D162" s="589" t="s">
        <v>502</v>
      </c>
      <c r="E162" s="590" t="s">
        <v>718</v>
      </c>
      <c r="F162" s="590">
        <v>220956297</v>
      </c>
      <c r="G162" s="590">
        <v>3855075558</v>
      </c>
      <c r="H162" s="590" t="s">
        <v>504</v>
      </c>
      <c r="I162" s="590" t="s">
        <v>505</v>
      </c>
      <c r="J162" s="590" t="s">
        <v>67</v>
      </c>
      <c r="K162" s="592" t="s">
        <v>506</v>
      </c>
      <c r="L162" s="590" t="s">
        <v>508</v>
      </c>
      <c r="M162" s="590" t="s">
        <v>508</v>
      </c>
      <c r="N162" s="590" t="s">
        <v>508</v>
      </c>
    </row>
    <row r="163" spans="1:16" ht="23.25" customHeight="1">
      <c r="A163" s="589">
        <v>46104</v>
      </c>
      <c r="B163" s="1026">
        <v>46240</v>
      </c>
      <c r="C163" s="589" t="s">
        <v>494</v>
      </c>
      <c r="D163" s="589" t="s">
        <v>558</v>
      </c>
      <c r="E163" s="590" t="s">
        <v>719</v>
      </c>
      <c r="F163" s="590">
        <v>183228953</v>
      </c>
      <c r="G163" s="591" t="s">
        <v>720</v>
      </c>
      <c r="H163" s="590" t="s">
        <v>504</v>
      </c>
      <c r="I163" s="590" t="s">
        <v>505</v>
      </c>
      <c r="J163" s="590" t="s">
        <v>66</v>
      </c>
      <c r="K163" s="592" t="s">
        <v>577</v>
      </c>
      <c r="L163" s="590" t="s">
        <v>507</v>
      </c>
      <c r="M163" s="590" t="s">
        <v>508</v>
      </c>
      <c r="N163" s="590" t="s">
        <v>508</v>
      </c>
    </row>
    <row r="164" spans="1:16" ht="23.25" customHeight="1">
      <c r="A164" s="589" t="s">
        <v>721</v>
      </c>
      <c r="B164" s="1026">
        <v>46240</v>
      </c>
      <c r="C164" s="589" t="s">
        <v>494</v>
      </c>
      <c r="D164" s="589" t="s">
        <v>502</v>
      </c>
      <c r="E164" s="590" t="s">
        <v>722</v>
      </c>
      <c r="F164" s="590">
        <v>178001189</v>
      </c>
      <c r="G164" s="590">
        <v>3854615588</v>
      </c>
      <c r="H164" s="590" t="s">
        <v>504</v>
      </c>
      <c r="I164" s="590" t="s">
        <v>505</v>
      </c>
      <c r="J164" s="590" t="s">
        <v>67</v>
      </c>
      <c r="K164" s="592" t="s">
        <v>522</v>
      </c>
      <c r="L164" s="590" t="s">
        <v>507</v>
      </c>
      <c r="M164" s="590" t="s">
        <v>508</v>
      </c>
      <c r="N164" s="590" t="s">
        <v>508</v>
      </c>
      <c r="O164" s="590" t="s">
        <v>509</v>
      </c>
    </row>
    <row r="165" spans="1:16" ht="23.25" customHeight="1">
      <c r="A165" s="924">
        <v>46107</v>
      </c>
      <c r="B165" s="1026">
        <v>46240</v>
      </c>
      <c r="C165" s="599" t="s">
        <v>494</v>
      </c>
      <c r="D165" s="924" t="s">
        <v>502</v>
      </c>
      <c r="E165" s="862" t="s">
        <v>723</v>
      </c>
      <c r="F165" s="862">
        <v>221021436</v>
      </c>
      <c r="G165" s="862">
        <v>7206285890</v>
      </c>
      <c r="H165" s="862" t="s">
        <v>504</v>
      </c>
      <c r="I165" s="862" t="s">
        <v>505</v>
      </c>
      <c r="J165" s="862" t="s">
        <v>67</v>
      </c>
      <c r="K165" s="955" t="s">
        <v>522</v>
      </c>
      <c r="L165" s="862" t="s">
        <v>507</v>
      </c>
      <c r="M165" s="862" t="s">
        <v>508</v>
      </c>
      <c r="N165" s="862" t="s">
        <v>508</v>
      </c>
      <c r="O165" s="862" t="s">
        <v>509</v>
      </c>
      <c r="P165" s="862"/>
    </row>
    <row r="166" spans="1:16" ht="23.25" customHeight="1">
      <c r="A166" s="589">
        <v>46107</v>
      </c>
      <c r="B166" s="1026">
        <v>46240</v>
      </c>
      <c r="C166" s="589" t="s">
        <v>494</v>
      </c>
      <c r="D166" s="589" t="s">
        <v>502</v>
      </c>
      <c r="E166" s="590" t="s">
        <v>724</v>
      </c>
      <c r="F166" s="590">
        <v>221027462</v>
      </c>
      <c r="G166" s="590">
        <v>3856084191</v>
      </c>
      <c r="H166" s="590" t="s">
        <v>515</v>
      </c>
      <c r="I166" s="590" t="s">
        <v>505</v>
      </c>
      <c r="J166" s="590" t="s">
        <v>67</v>
      </c>
      <c r="K166" s="592" t="s">
        <v>522</v>
      </c>
      <c r="L166" s="590" t="s">
        <v>507</v>
      </c>
      <c r="M166" s="590" t="s">
        <v>508</v>
      </c>
      <c r="N166" s="590" t="s">
        <v>508</v>
      </c>
      <c r="O166" s="590" t="s">
        <v>509</v>
      </c>
    </row>
    <row r="167" spans="1:16" ht="23.25" customHeight="1">
      <c r="A167" s="589">
        <v>46108</v>
      </c>
      <c r="B167" s="1026">
        <v>46240</v>
      </c>
      <c r="C167" s="589" t="s">
        <v>494</v>
      </c>
      <c r="D167" s="589" t="s">
        <v>502</v>
      </c>
      <c r="E167" s="590" t="s">
        <v>725</v>
      </c>
      <c r="F167" s="590">
        <v>221044467</v>
      </c>
      <c r="G167" s="590">
        <v>3855838010</v>
      </c>
      <c r="H167" s="590" t="s">
        <v>504</v>
      </c>
      <c r="I167" s="590" t="s">
        <v>505</v>
      </c>
      <c r="J167" s="590" t="s">
        <v>67</v>
      </c>
      <c r="K167" s="592" t="s">
        <v>522</v>
      </c>
      <c r="L167" s="590" t="s">
        <v>507</v>
      </c>
      <c r="M167" s="590" t="s">
        <v>508</v>
      </c>
      <c r="N167" s="590" t="s">
        <v>508</v>
      </c>
      <c r="O167" s="590" t="s">
        <v>509</v>
      </c>
    </row>
    <row r="168" spans="1:16" s="862" customFormat="1" ht="23.25" customHeight="1">
      <c r="A168" s="589">
        <v>46108</v>
      </c>
      <c r="B168" s="1026">
        <v>46240</v>
      </c>
      <c r="C168" s="589" t="s">
        <v>494</v>
      </c>
      <c r="D168" s="589" t="s">
        <v>502</v>
      </c>
      <c r="E168" s="590" t="s">
        <v>726</v>
      </c>
      <c r="F168" s="590">
        <v>146939343</v>
      </c>
      <c r="G168" s="591" t="s">
        <v>727</v>
      </c>
      <c r="H168" s="590" t="s">
        <v>504</v>
      </c>
      <c r="I168" s="590" t="s">
        <v>505</v>
      </c>
      <c r="J168" s="590" t="s">
        <v>66</v>
      </c>
      <c r="K168" s="592" t="s">
        <v>577</v>
      </c>
      <c r="L168" s="590" t="s">
        <v>508</v>
      </c>
      <c r="M168" s="590" t="s">
        <v>508</v>
      </c>
      <c r="N168" s="590" t="s">
        <v>508</v>
      </c>
      <c r="O168" s="590"/>
      <c r="P168" s="590"/>
    </row>
    <row r="169" spans="1:16" ht="23.25" customHeight="1">
      <c r="A169" s="589">
        <v>46111</v>
      </c>
      <c r="B169" s="1026">
        <v>46240</v>
      </c>
      <c r="C169" s="589" t="s">
        <v>494</v>
      </c>
      <c r="D169" s="589" t="s">
        <v>550</v>
      </c>
      <c r="E169" s="736" t="s">
        <v>728</v>
      </c>
      <c r="F169" s="590">
        <v>95650005</v>
      </c>
      <c r="G169" s="590" t="s">
        <v>729</v>
      </c>
      <c r="H169" s="590" t="s">
        <v>515</v>
      </c>
      <c r="I169" s="590" t="s">
        <v>505</v>
      </c>
      <c r="J169" s="590" t="s">
        <v>65</v>
      </c>
      <c r="K169" s="592" t="s">
        <v>552</v>
      </c>
      <c r="L169" s="590" t="s">
        <v>507</v>
      </c>
      <c r="M169" s="590" t="s">
        <v>508</v>
      </c>
      <c r="N169" s="590" t="s">
        <v>508</v>
      </c>
    </row>
    <row r="170" spans="1:16" ht="23.25" customHeight="1">
      <c r="A170" s="589">
        <v>46113</v>
      </c>
      <c r="B170" s="1026">
        <v>46240</v>
      </c>
      <c r="C170" s="589" t="s">
        <v>494</v>
      </c>
      <c r="D170" s="589" t="s">
        <v>502</v>
      </c>
      <c r="E170" s="590" t="s">
        <v>730</v>
      </c>
      <c r="F170" s="590">
        <v>218421618</v>
      </c>
      <c r="G170" s="590">
        <v>7063941901</v>
      </c>
      <c r="H170" s="590" t="s">
        <v>504</v>
      </c>
      <c r="I170" s="590" t="s">
        <v>505</v>
      </c>
      <c r="J170" s="590" t="s">
        <v>67</v>
      </c>
      <c r="K170" s="592" t="s">
        <v>522</v>
      </c>
      <c r="L170" s="590" t="s">
        <v>507</v>
      </c>
      <c r="M170" s="590" t="s">
        <v>508</v>
      </c>
      <c r="N170" s="590" t="s">
        <v>508</v>
      </c>
      <c r="O170" s="590" t="s">
        <v>509</v>
      </c>
    </row>
    <row r="171" spans="1:16" ht="23.25" customHeight="1">
      <c r="A171" s="589">
        <v>46114</v>
      </c>
      <c r="B171" s="1026">
        <v>46240</v>
      </c>
      <c r="C171" s="589" t="s">
        <v>494</v>
      </c>
      <c r="D171" s="589" t="s">
        <v>502</v>
      </c>
      <c r="E171" s="590" t="s">
        <v>731</v>
      </c>
      <c r="F171" s="590">
        <v>176576888</v>
      </c>
      <c r="G171" s="590">
        <v>8015001308</v>
      </c>
      <c r="H171" s="590" t="s">
        <v>504</v>
      </c>
      <c r="I171" s="590" t="s">
        <v>505</v>
      </c>
      <c r="J171" s="590" t="s">
        <v>67</v>
      </c>
      <c r="K171" s="592" t="s">
        <v>513</v>
      </c>
      <c r="L171" s="590" t="s">
        <v>508</v>
      </c>
      <c r="M171" s="590" t="s">
        <v>508</v>
      </c>
      <c r="N171" s="590" t="s">
        <v>508</v>
      </c>
    </row>
    <row r="172" spans="1:16" ht="23.25" customHeight="1">
      <c r="A172" s="589">
        <v>46114</v>
      </c>
      <c r="B172" s="1026">
        <v>46240</v>
      </c>
      <c r="C172" s="599" t="s">
        <v>494</v>
      </c>
      <c r="D172" s="589" t="s">
        <v>558</v>
      </c>
      <c r="E172" s="590" t="s">
        <v>732</v>
      </c>
      <c r="F172" s="590">
        <v>193841125</v>
      </c>
      <c r="G172" s="590">
        <v>3855510625</v>
      </c>
      <c r="H172" s="590" t="s">
        <v>504</v>
      </c>
      <c r="I172" s="590" t="s">
        <v>505</v>
      </c>
      <c r="J172" s="590" t="s">
        <v>67</v>
      </c>
      <c r="K172" s="592" t="s">
        <v>513</v>
      </c>
      <c r="L172" s="590" t="s">
        <v>508</v>
      </c>
      <c r="M172" s="590" t="s">
        <v>508</v>
      </c>
      <c r="N172" s="590" t="s">
        <v>508</v>
      </c>
    </row>
    <row r="173" spans="1:16" s="862" customFormat="1" ht="23.25" customHeight="1">
      <c r="A173" s="924">
        <v>46125</v>
      </c>
      <c r="B173" s="1026">
        <v>46240</v>
      </c>
      <c r="C173" s="599" t="s">
        <v>494</v>
      </c>
      <c r="D173" s="924" t="s">
        <v>502</v>
      </c>
      <c r="E173" s="862" t="s">
        <v>733</v>
      </c>
      <c r="F173" s="862">
        <v>221335024</v>
      </c>
      <c r="G173" s="862">
        <v>8013857737</v>
      </c>
      <c r="H173" s="862" t="s">
        <v>515</v>
      </c>
      <c r="I173" s="862" t="s">
        <v>505</v>
      </c>
      <c r="J173" s="862" t="s">
        <v>67</v>
      </c>
      <c r="K173" s="955" t="s">
        <v>522</v>
      </c>
      <c r="L173" s="862" t="s">
        <v>507</v>
      </c>
      <c r="M173" s="862" t="s">
        <v>508</v>
      </c>
      <c r="N173" s="862" t="s">
        <v>508</v>
      </c>
      <c r="O173" s="862" t="s">
        <v>509</v>
      </c>
    </row>
    <row r="174" spans="1:16" ht="23.25" customHeight="1">
      <c r="A174" s="589">
        <v>46125</v>
      </c>
      <c r="B174" s="1026">
        <v>46240</v>
      </c>
      <c r="C174" s="599" t="s">
        <v>494</v>
      </c>
      <c r="D174" s="589" t="s">
        <v>502</v>
      </c>
      <c r="E174" s="590" t="s">
        <v>734</v>
      </c>
      <c r="F174" s="590">
        <v>221849117</v>
      </c>
      <c r="G174" s="590">
        <v>3853370602</v>
      </c>
      <c r="H174" s="590" t="s">
        <v>515</v>
      </c>
      <c r="I174" s="590" t="s">
        <v>505</v>
      </c>
      <c r="J174" s="590" t="s">
        <v>67</v>
      </c>
      <c r="K174" s="592" t="s">
        <v>506</v>
      </c>
      <c r="L174" s="590" t="s">
        <v>508</v>
      </c>
      <c r="M174" s="590" t="s">
        <v>508</v>
      </c>
      <c r="N174" s="590" t="s">
        <v>508</v>
      </c>
    </row>
    <row r="175" spans="1:16" ht="23.25" customHeight="1">
      <c r="A175" s="924">
        <v>46126</v>
      </c>
      <c r="B175" s="1026">
        <v>46240</v>
      </c>
      <c r="C175" s="599" t="s">
        <v>494</v>
      </c>
      <c r="D175" s="924" t="s">
        <v>502</v>
      </c>
      <c r="E175" s="862" t="s">
        <v>735</v>
      </c>
      <c r="F175" s="862">
        <v>199372233</v>
      </c>
      <c r="G175" s="862">
        <v>8018083398</v>
      </c>
      <c r="H175" s="862" t="s">
        <v>504</v>
      </c>
      <c r="I175" s="862" t="s">
        <v>505</v>
      </c>
      <c r="J175" s="862" t="s">
        <v>67</v>
      </c>
      <c r="K175" s="955" t="s">
        <v>522</v>
      </c>
      <c r="L175" s="862" t="s">
        <v>507</v>
      </c>
      <c r="M175" s="862" t="s">
        <v>508</v>
      </c>
      <c r="N175" s="862" t="s">
        <v>508</v>
      </c>
      <c r="O175" s="862" t="s">
        <v>509</v>
      </c>
      <c r="P175" s="862"/>
    </row>
    <row r="176" spans="1:16" ht="23.25" customHeight="1">
      <c r="A176" s="589">
        <v>46127</v>
      </c>
      <c r="B176" s="1026">
        <v>46240</v>
      </c>
      <c r="C176" s="589" t="s">
        <v>494</v>
      </c>
      <c r="D176" s="589" t="s">
        <v>502</v>
      </c>
      <c r="E176" s="590" t="s">
        <v>736</v>
      </c>
      <c r="F176" s="590">
        <v>221893098</v>
      </c>
      <c r="G176" s="590">
        <v>8014556938</v>
      </c>
      <c r="H176" s="590" t="s">
        <v>515</v>
      </c>
      <c r="I176" s="590" t="s">
        <v>505</v>
      </c>
      <c r="J176" s="590" t="s">
        <v>67</v>
      </c>
      <c r="K176" s="592" t="s">
        <v>522</v>
      </c>
      <c r="L176" s="590" t="s">
        <v>507</v>
      </c>
      <c r="M176" s="590" t="s">
        <v>508</v>
      </c>
      <c r="N176" s="590" t="s">
        <v>508</v>
      </c>
      <c r="O176" s="590" t="s">
        <v>509</v>
      </c>
    </row>
    <row r="177" spans="1:16" ht="23.25" customHeight="1">
      <c r="A177" s="589">
        <v>46127</v>
      </c>
      <c r="B177" s="1026">
        <v>46240</v>
      </c>
      <c r="C177" s="589" t="s">
        <v>494</v>
      </c>
      <c r="D177" s="589" t="s">
        <v>502</v>
      </c>
      <c r="E177" s="590" t="s">
        <v>737</v>
      </c>
      <c r="F177" s="590">
        <v>221895503</v>
      </c>
      <c r="G177" s="590">
        <v>9453710860</v>
      </c>
      <c r="H177" s="590" t="s">
        <v>504</v>
      </c>
      <c r="I177" s="590" t="s">
        <v>505</v>
      </c>
      <c r="J177" s="590" t="s">
        <v>67</v>
      </c>
      <c r="K177" s="592" t="s">
        <v>522</v>
      </c>
      <c r="L177" s="590" t="s">
        <v>507</v>
      </c>
      <c r="M177" s="590" t="s">
        <v>508</v>
      </c>
      <c r="N177" s="590" t="s">
        <v>508</v>
      </c>
      <c r="O177" s="590" t="s">
        <v>509</v>
      </c>
    </row>
    <row r="178" spans="1:16" s="862" customFormat="1" ht="23.25" customHeight="1">
      <c r="A178" s="589">
        <v>46127</v>
      </c>
      <c r="B178" s="1026">
        <v>46240</v>
      </c>
      <c r="C178" s="589" t="s">
        <v>494</v>
      </c>
      <c r="D178" s="589" t="s">
        <v>502</v>
      </c>
      <c r="E178" s="590" t="s">
        <v>738</v>
      </c>
      <c r="F178" s="590">
        <v>218789782</v>
      </c>
      <c r="G178" s="590">
        <v>3854417875</v>
      </c>
      <c r="H178" s="590" t="s">
        <v>515</v>
      </c>
      <c r="I178" s="590" t="s">
        <v>505</v>
      </c>
      <c r="J178" s="590" t="s">
        <v>67</v>
      </c>
      <c r="K178" s="592" t="s">
        <v>522</v>
      </c>
      <c r="L178" s="590" t="s">
        <v>507</v>
      </c>
      <c r="M178" s="590" t="s">
        <v>508</v>
      </c>
      <c r="N178" s="590" t="s">
        <v>508</v>
      </c>
      <c r="O178" s="590" t="s">
        <v>509</v>
      </c>
      <c r="P178" s="590"/>
    </row>
    <row r="179" spans="1:16" ht="23.25" customHeight="1">
      <c r="A179" s="589">
        <v>46127</v>
      </c>
      <c r="B179" s="1026">
        <v>46240</v>
      </c>
      <c r="C179" s="589" t="s">
        <v>494</v>
      </c>
      <c r="D179" s="589" t="s">
        <v>502</v>
      </c>
      <c r="E179" s="590" t="s">
        <v>739</v>
      </c>
      <c r="F179" s="590">
        <v>177677103</v>
      </c>
      <c r="G179" s="590">
        <v>3854780547</v>
      </c>
      <c r="H179" s="590" t="s">
        <v>504</v>
      </c>
      <c r="I179" s="590" t="s">
        <v>505</v>
      </c>
      <c r="J179" s="590" t="s">
        <v>67</v>
      </c>
      <c r="K179" s="592" t="s">
        <v>522</v>
      </c>
      <c r="L179" s="590" t="s">
        <v>508</v>
      </c>
      <c r="M179" s="590" t="s">
        <v>508</v>
      </c>
      <c r="N179" s="590" t="s">
        <v>508</v>
      </c>
      <c r="O179" s="590" t="s">
        <v>509</v>
      </c>
    </row>
    <row r="180" spans="1:16" ht="23.25" customHeight="1">
      <c r="A180" s="589">
        <v>46125</v>
      </c>
      <c r="B180" s="1026">
        <v>46240</v>
      </c>
      <c r="C180" s="589" t="s">
        <v>494</v>
      </c>
      <c r="D180" s="589" t="s">
        <v>502</v>
      </c>
      <c r="E180" s="590" t="s">
        <v>740</v>
      </c>
      <c r="F180" s="590">
        <v>221850699</v>
      </c>
      <c r="G180" s="590">
        <v>8012145203</v>
      </c>
      <c r="H180" s="590" t="s">
        <v>515</v>
      </c>
      <c r="I180" s="590" t="s">
        <v>505</v>
      </c>
      <c r="J180" s="590" t="s">
        <v>66</v>
      </c>
      <c r="K180" s="592" t="s">
        <v>741</v>
      </c>
      <c r="L180" s="590" t="s">
        <v>508</v>
      </c>
      <c r="M180" s="590" t="s">
        <v>508</v>
      </c>
      <c r="N180" s="590" t="s">
        <v>508</v>
      </c>
    </row>
    <row r="181" spans="1:16" ht="23.25" customHeight="1">
      <c r="A181" s="589">
        <v>46129</v>
      </c>
      <c r="B181" s="1026">
        <v>46240</v>
      </c>
      <c r="C181" s="589" t="s">
        <v>494</v>
      </c>
      <c r="D181" s="589" t="s">
        <v>550</v>
      </c>
      <c r="E181" s="736" t="s">
        <v>742</v>
      </c>
      <c r="F181" s="736">
        <v>221644413</v>
      </c>
      <c r="G181" s="593">
        <v>5037269580</v>
      </c>
      <c r="H181" s="590" t="s">
        <v>515</v>
      </c>
      <c r="I181" s="590" t="s">
        <v>505</v>
      </c>
      <c r="J181" s="590" t="s">
        <v>65</v>
      </c>
      <c r="K181" s="592" t="s">
        <v>552</v>
      </c>
      <c r="L181" s="590" t="s">
        <v>507</v>
      </c>
      <c r="M181" s="590" t="s">
        <v>508</v>
      </c>
      <c r="N181" s="590" t="s">
        <v>508</v>
      </c>
    </row>
    <row r="182" spans="1:16" ht="23.25" customHeight="1">
      <c r="A182" s="589">
        <v>46129</v>
      </c>
      <c r="B182" s="1026">
        <v>46240</v>
      </c>
      <c r="C182" s="589" t="s">
        <v>494</v>
      </c>
      <c r="D182" s="589" t="s">
        <v>502</v>
      </c>
      <c r="E182" s="590" t="s">
        <v>743</v>
      </c>
      <c r="F182" s="590">
        <v>221637378</v>
      </c>
      <c r="G182" s="590">
        <v>3854309613</v>
      </c>
      <c r="H182" s="590" t="s">
        <v>515</v>
      </c>
      <c r="I182" s="590" t="s">
        <v>505</v>
      </c>
      <c r="J182" s="590" t="s">
        <v>66</v>
      </c>
      <c r="K182" s="592" t="s">
        <v>741</v>
      </c>
      <c r="L182" s="590" t="s">
        <v>507</v>
      </c>
      <c r="M182" s="590" t="s">
        <v>508</v>
      </c>
      <c r="N182" s="590" t="s">
        <v>508</v>
      </c>
    </row>
    <row r="183" spans="1:16" ht="23.25" customHeight="1">
      <c r="A183" s="589">
        <v>46132</v>
      </c>
      <c r="B183" s="1026">
        <v>46240</v>
      </c>
      <c r="C183" s="589" t="s">
        <v>494</v>
      </c>
      <c r="D183" s="589" t="s">
        <v>502</v>
      </c>
      <c r="E183" s="590" t="s">
        <v>744</v>
      </c>
      <c r="F183" s="590">
        <v>222366681</v>
      </c>
      <c r="G183" s="590">
        <v>3852673523</v>
      </c>
      <c r="H183" s="590" t="s">
        <v>504</v>
      </c>
      <c r="I183" s="590" t="s">
        <v>505</v>
      </c>
      <c r="J183" s="590" t="s">
        <v>66</v>
      </c>
      <c r="K183" s="592" t="s">
        <v>741</v>
      </c>
      <c r="L183" s="590" t="s">
        <v>507</v>
      </c>
      <c r="M183" s="590" t="s">
        <v>508</v>
      </c>
      <c r="N183" s="590" t="s">
        <v>508</v>
      </c>
    </row>
    <row r="184" spans="1:16" ht="23.25" customHeight="1">
      <c r="A184" s="589">
        <v>46132</v>
      </c>
      <c r="B184" s="1026">
        <v>46240</v>
      </c>
      <c r="C184" s="589" t="s">
        <v>494</v>
      </c>
      <c r="D184" s="589" t="s">
        <v>502</v>
      </c>
      <c r="E184" s="590" t="s">
        <v>745</v>
      </c>
      <c r="F184" s="590">
        <v>218912912</v>
      </c>
      <c r="G184" s="590">
        <v>3855893507</v>
      </c>
      <c r="H184" s="590" t="s">
        <v>504</v>
      </c>
      <c r="I184" s="590" t="s">
        <v>505</v>
      </c>
      <c r="J184" s="590" t="s">
        <v>67</v>
      </c>
      <c r="K184" s="592" t="s">
        <v>522</v>
      </c>
      <c r="L184" s="590" t="s">
        <v>507</v>
      </c>
      <c r="M184" s="590" t="s">
        <v>508</v>
      </c>
      <c r="N184" s="590" t="s">
        <v>508</v>
      </c>
      <c r="O184" s="590" t="s">
        <v>509</v>
      </c>
    </row>
    <row r="185" spans="1:16" ht="23.25" customHeight="1">
      <c r="A185" s="589">
        <v>46133</v>
      </c>
      <c r="B185" s="1026">
        <v>46240</v>
      </c>
      <c r="C185" s="589" t="s">
        <v>494</v>
      </c>
      <c r="D185" s="589" t="s">
        <v>550</v>
      </c>
      <c r="E185" s="736" t="s">
        <v>746</v>
      </c>
      <c r="F185" s="736">
        <v>148968715</v>
      </c>
      <c r="G185" s="736">
        <v>4352263890</v>
      </c>
      <c r="H185" s="590" t="s">
        <v>515</v>
      </c>
      <c r="I185" s="590" t="s">
        <v>505</v>
      </c>
      <c r="J185" s="590" t="s">
        <v>65</v>
      </c>
      <c r="K185" s="592" t="s">
        <v>552</v>
      </c>
      <c r="L185" s="590" t="s">
        <v>507</v>
      </c>
      <c r="N185" s="590" t="s">
        <v>508</v>
      </c>
    </row>
    <row r="186" spans="1:16" ht="23.25" customHeight="1">
      <c r="A186" s="589">
        <v>46133</v>
      </c>
      <c r="B186" s="1026">
        <v>46240</v>
      </c>
      <c r="C186" s="589" t="s">
        <v>494</v>
      </c>
      <c r="D186" s="589" t="s">
        <v>502</v>
      </c>
      <c r="E186" s="590" t="s">
        <v>747</v>
      </c>
      <c r="F186" s="590">
        <v>221583573</v>
      </c>
      <c r="G186" s="590" t="s">
        <v>748</v>
      </c>
      <c r="H186" s="590" t="s">
        <v>504</v>
      </c>
      <c r="I186" s="590" t="s">
        <v>505</v>
      </c>
      <c r="J186" s="590" t="s">
        <v>67</v>
      </c>
      <c r="K186" s="592" t="s">
        <v>522</v>
      </c>
      <c r="L186" s="590" t="s">
        <v>507</v>
      </c>
      <c r="M186" s="590" t="s">
        <v>508</v>
      </c>
      <c r="N186" s="590" t="s">
        <v>508</v>
      </c>
    </row>
    <row r="187" spans="1:16" ht="23.25" customHeight="1">
      <c r="A187" s="589">
        <v>46134</v>
      </c>
      <c r="B187" s="1026">
        <v>46240</v>
      </c>
      <c r="C187" s="589" t="s">
        <v>494</v>
      </c>
      <c r="D187" s="589" t="s">
        <v>502</v>
      </c>
      <c r="E187" s="590" t="s">
        <v>749</v>
      </c>
      <c r="F187" s="590">
        <v>222397013</v>
      </c>
      <c r="G187" s="590">
        <v>7862518835</v>
      </c>
      <c r="H187" s="590" t="s">
        <v>504</v>
      </c>
      <c r="I187" s="590" t="s">
        <v>505</v>
      </c>
      <c r="J187" s="590" t="s">
        <v>67</v>
      </c>
      <c r="K187" s="592" t="s">
        <v>513</v>
      </c>
      <c r="L187" s="590" t="s">
        <v>508</v>
      </c>
      <c r="M187" s="590" t="s">
        <v>508</v>
      </c>
      <c r="N187" s="590" t="s">
        <v>508</v>
      </c>
    </row>
    <row r="188" spans="1:16" ht="23.25" customHeight="1">
      <c r="A188" s="589">
        <v>46134</v>
      </c>
      <c r="B188" s="1026">
        <v>46240</v>
      </c>
      <c r="C188" s="589" t="s">
        <v>494</v>
      </c>
      <c r="D188" s="589" t="s">
        <v>550</v>
      </c>
      <c r="E188" s="736" t="s">
        <v>750</v>
      </c>
      <c r="F188" s="736">
        <v>221623444</v>
      </c>
      <c r="G188" s="736">
        <v>9402458207</v>
      </c>
      <c r="H188" s="590" t="s">
        <v>515</v>
      </c>
      <c r="I188" s="590" t="s">
        <v>505</v>
      </c>
      <c r="J188" s="590" t="s">
        <v>65</v>
      </c>
      <c r="K188" s="592" t="s">
        <v>552</v>
      </c>
      <c r="L188" s="590" t="s">
        <v>507</v>
      </c>
      <c r="M188" s="590" t="s">
        <v>508</v>
      </c>
      <c r="N188" s="590" t="s">
        <v>508</v>
      </c>
    </row>
    <row r="189" spans="1:16" ht="23.25" customHeight="1">
      <c r="A189" s="589">
        <v>46134</v>
      </c>
      <c r="B189" s="1026">
        <v>46240</v>
      </c>
      <c r="C189" s="589" t="s">
        <v>494</v>
      </c>
      <c r="D189" s="589" t="s">
        <v>502</v>
      </c>
      <c r="E189" s="590" t="s">
        <v>751</v>
      </c>
      <c r="F189" s="590">
        <v>199473030</v>
      </c>
      <c r="G189" s="590">
        <v>8015145708</v>
      </c>
      <c r="H189" s="590" t="s">
        <v>515</v>
      </c>
      <c r="I189" s="590" t="s">
        <v>505</v>
      </c>
      <c r="J189" s="590" t="s">
        <v>67</v>
      </c>
      <c r="K189" s="592" t="s">
        <v>522</v>
      </c>
      <c r="L189" s="590" t="s">
        <v>507</v>
      </c>
      <c r="M189" s="590" t="s">
        <v>508</v>
      </c>
      <c r="N189" s="590" t="s">
        <v>508</v>
      </c>
    </row>
    <row r="190" spans="1:16" ht="23.25" customHeight="1">
      <c r="A190" s="589">
        <v>46134</v>
      </c>
      <c r="B190" s="1026">
        <v>46240</v>
      </c>
      <c r="C190" s="589" t="s">
        <v>494</v>
      </c>
      <c r="D190" s="589" t="s">
        <v>550</v>
      </c>
      <c r="E190" s="590" t="s">
        <v>752</v>
      </c>
      <c r="F190" s="590">
        <v>95708580</v>
      </c>
      <c r="G190" s="590">
        <v>3853009088</v>
      </c>
      <c r="H190" s="590" t="s">
        <v>504</v>
      </c>
      <c r="I190" s="590" t="s">
        <v>505</v>
      </c>
      <c r="J190" s="590" t="s">
        <v>67</v>
      </c>
      <c r="K190" s="592" t="s">
        <v>522</v>
      </c>
      <c r="L190" s="590" t="s">
        <v>507</v>
      </c>
      <c r="M190" s="590" t="s">
        <v>508</v>
      </c>
      <c r="N190" s="590" t="s">
        <v>508</v>
      </c>
    </row>
    <row r="191" spans="1:16" ht="23.25" customHeight="1">
      <c r="A191" s="589">
        <v>46135</v>
      </c>
      <c r="B191" s="1026">
        <v>46240</v>
      </c>
      <c r="C191" s="589" t="s">
        <v>494</v>
      </c>
      <c r="D191" s="589" t="s">
        <v>558</v>
      </c>
      <c r="E191" s="736" t="s">
        <v>753</v>
      </c>
      <c r="F191" s="736">
        <v>208952649</v>
      </c>
      <c r="G191" s="736" t="s">
        <v>754</v>
      </c>
      <c r="H191" s="590" t="s">
        <v>515</v>
      </c>
      <c r="I191" s="590" t="s">
        <v>505</v>
      </c>
      <c r="J191" s="590" t="s">
        <v>65</v>
      </c>
      <c r="K191" s="592" t="s">
        <v>552</v>
      </c>
      <c r="L191" s="590" t="s">
        <v>507</v>
      </c>
      <c r="N191" s="590" t="s">
        <v>508</v>
      </c>
    </row>
    <row r="192" spans="1:16" ht="23.25" customHeight="1">
      <c r="A192" s="589">
        <v>46135</v>
      </c>
      <c r="B192" s="1026">
        <v>46240</v>
      </c>
      <c r="C192" s="589" t="s">
        <v>494</v>
      </c>
      <c r="D192" s="589" t="s">
        <v>502</v>
      </c>
      <c r="E192" s="590" t="s">
        <v>755</v>
      </c>
      <c r="F192" s="590">
        <v>222444726</v>
      </c>
      <c r="G192" s="590">
        <v>3852273067</v>
      </c>
      <c r="H192" s="590" t="s">
        <v>504</v>
      </c>
      <c r="I192" s="590" t="s">
        <v>505</v>
      </c>
      <c r="J192" s="590" t="s">
        <v>67</v>
      </c>
      <c r="K192" s="592" t="s">
        <v>522</v>
      </c>
      <c r="L192" s="590" t="s">
        <v>507</v>
      </c>
      <c r="M192" s="590" t="s">
        <v>508</v>
      </c>
      <c r="N192" s="590" t="s">
        <v>508</v>
      </c>
      <c r="O192" s="590" t="s">
        <v>509</v>
      </c>
    </row>
    <row r="193" spans="1:15" ht="23.25" customHeight="1">
      <c r="A193" s="589">
        <v>46135</v>
      </c>
      <c r="B193" s="1026">
        <v>46240</v>
      </c>
      <c r="C193" s="589" t="s">
        <v>494</v>
      </c>
      <c r="D193" s="589" t="s">
        <v>502</v>
      </c>
      <c r="E193" s="590" t="s">
        <v>756</v>
      </c>
      <c r="F193" s="590">
        <v>222425237</v>
      </c>
      <c r="G193" s="590">
        <v>3854658898</v>
      </c>
      <c r="H193" s="590" t="s">
        <v>504</v>
      </c>
      <c r="I193" s="590" t="s">
        <v>505</v>
      </c>
      <c r="J193" s="590" t="s">
        <v>67</v>
      </c>
      <c r="K193" s="592" t="s">
        <v>513</v>
      </c>
      <c r="L193" s="590" t="s">
        <v>508</v>
      </c>
      <c r="M193" s="590" t="s">
        <v>508</v>
      </c>
      <c r="N193" s="590" t="s">
        <v>508</v>
      </c>
    </row>
    <row r="194" spans="1:15" ht="23.25" customHeight="1">
      <c r="A194" s="589">
        <v>45804</v>
      </c>
      <c r="B194" s="1026">
        <v>46240</v>
      </c>
      <c r="C194" s="589" t="s">
        <v>494</v>
      </c>
      <c r="D194" s="589" t="s">
        <v>502</v>
      </c>
      <c r="E194" s="593" t="s">
        <v>757</v>
      </c>
      <c r="F194" s="593">
        <v>137918602</v>
      </c>
      <c r="G194" s="593">
        <v>3854648888</v>
      </c>
      <c r="H194" s="590" t="s">
        <v>504</v>
      </c>
      <c r="I194" s="590" t="s">
        <v>505</v>
      </c>
      <c r="J194" s="590" t="s">
        <v>67</v>
      </c>
      <c r="K194" s="592" t="s">
        <v>522</v>
      </c>
      <c r="L194" s="590" t="s">
        <v>508</v>
      </c>
      <c r="M194" s="590" t="s">
        <v>508</v>
      </c>
      <c r="N194" s="590" t="s">
        <v>508</v>
      </c>
      <c r="O194" s="590" t="s">
        <v>509</v>
      </c>
    </row>
    <row r="195" spans="1:15" ht="23.25" customHeight="1">
      <c r="A195" s="589">
        <v>46140</v>
      </c>
      <c r="B195" s="1026">
        <v>46240</v>
      </c>
      <c r="C195" s="589" t="s">
        <v>494</v>
      </c>
      <c r="D195" s="589" t="s">
        <v>550</v>
      </c>
      <c r="E195" s="590" t="s">
        <v>758</v>
      </c>
      <c r="F195" s="590">
        <v>199188365</v>
      </c>
      <c r="G195" s="590">
        <v>8016544150</v>
      </c>
      <c r="H195" s="590" t="s">
        <v>515</v>
      </c>
      <c r="I195" s="590" t="s">
        <v>505</v>
      </c>
      <c r="J195" s="590" t="s">
        <v>67</v>
      </c>
      <c r="K195" s="592" t="s">
        <v>513</v>
      </c>
      <c r="L195" s="590" t="s">
        <v>507</v>
      </c>
      <c r="M195" s="590" t="s">
        <v>508</v>
      </c>
      <c r="N195" s="590" t="s">
        <v>508</v>
      </c>
    </row>
    <row r="196" spans="1:15" ht="23.25" customHeight="1">
      <c r="A196" s="589">
        <v>46140</v>
      </c>
      <c r="B196" s="1026">
        <v>46240</v>
      </c>
      <c r="C196" s="589" t="s">
        <v>494</v>
      </c>
      <c r="D196" s="589" t="s">
        <v>502</v>
      </c>
      <c r="E196" s="590" t="s">
        <v>759</v>
      </c>
      <c r="F196" s="590">
        <v>198304142</v>
      </c>
      <c r="G196" s="590">
        <v>3855352677</v>
      </c>
      <c r="H196" s="590" t="s">
        <v>504</v>
      </c>
      <c r="I196" s="590" t="s">
        <v>505</v>
      </c>
      <c r="J196" s="590" t="s">
        <v>67</v>
      </c>
      <c r="K196" s="592" t="s">
        <v>522</v>
      </c>
      <c r="L196" s="590" t="s">
        <v>507</v>
      </c>
      <c r="M196" s="590" t="s">
        <v>508</v>
      </c>
      <c r="N196" s="590" t="s">
        <v>508</v>
      </c>
      <c r="O196" s="590" t="s">
        <v>509</v>
      </c>
    </row>
    <row r="197" spans="1:15" ht="23.25" customHeight="1">
      <c r="A197" s="589">
        <v>46140</v>
      </c>
      <c r="B197" s="1026">
        <v>46240</v>
      </c>
      <c r="C197" s="589" t="s">
        <v>494</v>
      </c>
      <c r="D197" s="589" t="s">
        <v>558</v>
      </c>
      <c r="E197" s="736" t="s">
        <v>760</v>
      </c>
      <c r="F197" s="736">
        <v>96841186</v>
      </c>
      <c r="G197" s="590">
        <v>3854577147</v>
      </c>
      <c r="H197" s="590" t="s">
        <v>515</v>
      </c>
      <c r="I197" s="590" t="s">
        <v>505</v>
      </c>
      <c r="J197" s="590" t="s">
        <v>65</v>
      </c>
      <c r="K197" s="592" t="s">
        <v>552</v>
      </c>
      <c r="L197" s="590" t="s">
        <v>507</v>
      </c>
      <c r="N197" s="590" t="s">
        <v>508</v>
      </c>
    </row>
    <row r="198" spans="1:15" ht="23.25" customHeight="1">
      <c r="A198" s="589">
        <v>46140</v>
      </c>
      <c r="B198" s="1026">
        <v>46240</v>
      </c>
      <c r="C198" s="589" t="s">
        <v>494</v>
      </c>
      <c r="D198" s="589" t="s">
        <v>502</v>
      </c>
      <c r="E198" s="590" t="s">
        <v>761</v>
      </c>
      <c r="F198" s="590">
        <v>145680132</v>
      </c>
      <c r="G198" s="590">
        <v>8017830814</v>
      </c>
      <c r="H198" s="590" t="s">
        <v>504</v>
      </c>
      <c r="I198" s="590" t="s">
        <v>505</v>
      </c>
      <c r="J198" s="590" t="s">
        <v>66</v>
      </c>
      <c r="K198" s="592" t="s">
        <v>741</v>
      </c>
      <c r="L198" s="590" t="s">
        <v>507</v>
      </c>
      <c r="M198" s="590" t="s">
        <v>508</v>
      </c>
      <c r="N198" s="590" t="s">
        <v>508</v>
      </c>
    </row>
    <row r="199" spans="1:15" ht="23.25" customHeight="1">
      <c r="A199" s="589">
        <v>46141</v>
      </c>
      <c r="B199" s="1026">
        <v>46240</v>
      </c>
      <c r="C199" s="589" t="s">
        <v>494</v>
      </c>
      <c r="D199" s="589" t="s">
        <v>502</v>
      </c>
      <c r="E199" s="590" t="s">
        <v>762</v>
      </c>
      <c r="F199" s="590">
        <v>217285272</v>
      </c>
      <c r="G199" s="590">
        <v>3854472780</v>
      </c>
      <c r="H199" s="590" t="s">
        <v>504</v>
      </c>
      <c r="I199" s="590" t="s">
        <v>505</v>
      </c>
      <c r="J199" s="590" t="s">
        <v>66</v>
      </c>
      <c r="K199" s="592" t="s">
        <v>741</v>
      </c>
      <c r="L199" s="590" t="s">
        <v>507</v>
      </c>
      <c r="M199" s="590" t="s">
        <v>508</v>
      </c>
      <c r="N199" s="590" t="s">
        <v>508</v>
      </c>
    </row>
    <row r="200" spans="1:15" ht="23.25" customHeight="1">
      <c r="A200" s="589">
        <v>46141</v>
      </c>
      <c r="B200" s="1026">
        <v>46240</v>
      </c>
      <c r="C200" s="589" t="s">
        <v>494</v>
      </c>
      <c r="D200" s="589" t="s">
        <v>550</v>
      </c>
      <c r="E200" s="593" t="s">
        <v>763</v>
      </c>
      <c r="F200" s="593">
        <v>95619260</v>
      </c>
      <c r="G200" s="593">
        <v>8013017539</v>
      </c>
      <c r="I200" s="590" t="s">
        <v>505</v>
      </c>
      <c r="J200" s="590" t="s">
        <v>65</v>
      </c>
      <c r="K200" s="592" t="s">
        <v>552</v>
      </c>
      <c r="L200" s="590" t="s">
        <v>507</v>
      </c>
      <c r="M200" s="590" t="s">
        <v>508</v>
      </c>
      <c r="N200" s="590" t="s">
        <v>508</v>
      </c>
    </row>
    <row r="201" spans="1:15" ht="23.25" customHeight="1">
      <c r="A201" s="589">
        <v>46141</v>
      </c>
      <c r="B201" s="1026">
        <v>46240</v>
      </c>
      <c r="C201" s="589" t="s">
        <v>494</v>
      </c>
      <c r="D201" s="589" t="s">
        <v>558</v>
      </c>
      <c r="E201" s="590" t="s">
        <v>764</v>
      </c>
      <c r="F201" s="590">
        <v>181377778</v>
      </c>
      <c r="G201" s="590">
        <v>5622337873</v>
      </c>
      <c r="H201" s="590" t="s">
        <v>515</v>
      </c>
      <c r="I201" s="590" t="s">
        <v>505</v>
      </c>
      <c r="J201" s="590" t="s">
        <v>66</v>
      </c>
      <c r="K201" s="592" t="s">
        <v>741</v>
      </c>
      <c r="L201" s="590" t="s">
        <v>508</v>
      </c>
      <c r="M201" s="590" t="s">
        <v>508</v>
      </c>
      <c r="N201" s="590" t="s">
        <v>508</v>
      </c>
    </row>
    <row r="202" spans="1:15" ht="23.25" customHeight="1">
      <c r="A202" s="589">
        <v>46141</v>
      </c>
      <c r="B202" s="1026">
        <v>46240</v>
      </c>
      <c r="C202" s="589" t="s">
        <v>494</v>
      </c>
      <c r="D202" s="589" t="s">
        <v>502</v>
      </c>
      <c r="E202" s="590" t="s">
        <v>765</v>
      </c>
      <c r="F202" s="590">
        <v>222820441</v>
      </c>
      <c r="G202" s="590">
        <v>3852672554</v>
      </c>
      <c r="H202" s="590" t="s">
        <v>515</v>
      </c>
      <c r="I202" s="590" t="s">
        <v>505</v>
      </c>
      <c r="J202" s="590" t="s">
        <v>67</v>
      </c>
      <c r="K202" s="592" t="s">
        <v>522</v>
      </c>
      <c r="L202" s="590" t="s">
        <v>507</v>
      </c>
      <c r="M202" s="590" t="s">
        <v>508</v>
      </c>
      <c r="N202" s="590" t="s">
        <v>508</v>
      </c>
    </row>
    <row r="203" spans="1:15" ht="23.25" customHeight="1">
      <c r="A203" s="589">
        <v>46142</v>
      </c>
      <c r="B203" s="1026">
        <v>46240</v>
      </c>
      <c r="C203" s="589" t="s">
        <v>494</v>
      </c>
      <c r="D203" s="589" t="s">
        <v>502</v>
      </c>
      <c r="E203" s="590" t="s">
        <v>766</v>
      </c>
      <c r="F203" s="590">
        <v>222830343</v>
      </c>
      <c r="G203" s="590">
        <v>9174879464</v>
      </c>
      <c r="H203" s="590" t="s">
        <v>504</v>
      </c>
      <c r="I203" s="590" t="s">
        <v>505</v>
      </c>
      <c r="J203" s="590" t="s">
        <v>67</v>
      </c>
      <c r="K203" s="592" t="s">
        <v>522</v>
      </c>
      <c r="L203" s="590" t="s">
        <v>508</v>
      </c>
      <c r="M203" s="590" t="s">
        <v>508</v>
      </c>
      <c r="N203" s="590" t="s">
        <v>508</v>
      </c>
      <c r="O203" s="590" t="s">
        <v>509</v>
      </c>
    </row>
    <row r="204" spans="1:15" ht="23.25" customHeight="1">
      <c r="A204" s="589">
        <v>46142</v>
      </c>
      <c r="B204" s="1026">
        <v>46240</v>
      </c>
      <c r="C204" s="589" t="s">
        <v>494</v>
      </c>
      <c r="D204" s="589" t="s">
        <v>502</v>
      </c>
      <c r="E204" s="590" t="s">
        <v>767</v>
      </c>
      <c r="F204" s="590">
        <v>201716081</v>
      </c>
      <c r="G204" s="590">
        <v>8013306223</v>
      </c>
      <c r="H204" s="590" t="s">
        <v>504</v>
      </c>
      <c r="I204" s="590" t="s">
        <v>505</v>
      </c>
      <c r="J204" s="590" t="s">
        <v>67</v>
      </c>
      <c r="K204" s="592" t="s">
        <v>522</v>
      </c>
      <c r="L204" s="590" t="s">
        <v>507</v>
      </c>
      <c r="M204" s="590" t="s">
        <v>508</v>
      </c>
      <c r="N204" s="590" t="s">
        <v>508</v>
      </c>
      <c r="O204" s="590" t="s">
        <v>509</v>
      </c>
    </row>
    <row r="205" spans="1:15" ht="23.25" customHeight="1">
      <c r="A205" s="589">
        <v>46142</v>
      </c>
      <c r="B205" s="1026">
        <v>46240</v>
      </c>
      <c r="C205" s="589" t="s">
        <v>494</v>
      </c>
      <c r="D205" s="589" t="s">
        <v>502</v>
      </c>
      <c r="E205" s="590" t="s">
        <v>768</v>
      </c>
      <c r="F205" s="590">
        <v>183262955</v>
      </c>
      <c r="G205" s="590">
        <v>9295973761</v>
      </c>
      <c r="H205" s="590" t="s">
        <v>515</v>
      </c>
      <c r="I205" s="590" t="s">
        <v>505</v>
      </c>
      <c r="J205" s="590" t="s">
        <v>66</v>
      </c>
      <c r="K205" s="592" t="s">
        <v>741</v>
      </c>
      <c r="L205" s="590" t="s">
        <v>507</v>
      </c>
      <c r="M205" s="590" t="s">
        <v>508</v>
      </c>
      <c r="N205" s="590" t="s">
        <v>508</v>
      </c>
    </row>
    <row r="206" spans="1:15" ht="23.25" customHeight="1">
      <c r="A206" s="589">
        <v>46142</v>
      </c>
      <c r="B206" s="1026">
        <v>46240</v>
      </c>
      <c r="C206" s="589" t="s">
        <v>494</v>
      </c>
      <c r="D206" s="589" t="s">
        <v>502</v>
      </c>
      <c r="E206" s="590" t="s">
        <v>769</v>
      </c>
      <c r="F206" s="590">
        <v>153667983</v>
      </c>
      <c r="G206" s="590">
        <v>3854344673</v>
      </c>
      <c r="H206" s="590" t="s">
        <v>504</v>
      </c>
      <c r="I206" s="590" t="s">
        <v>505</v>
      </c>
      <c r="J206" s="590" t="s">
        <v>67</v>
      </c>
      <c r="K206" s="592" t="s">
        <v>522</v>
      </c>
      <c r="L206" s="590" t="s">
        <v>508</v>
      </c>
      <c r="M206" s="590" t="s">
        <v>508</v>
      </c>
      <c r="N206" s="590" t="s">
        <v>508</v>
      </c>
      <c r="O206" s="590" t="s">
        <v>509</v>
      </c>
    </row>
    <row r="207" spans="1:15" ht="23.25" customHeight="1">
      <c r="A207" s="589">
        <v>46143</v>
      </c>
      <c r="B207" s="1026">
        <v>46240</v>
      </c>
      <c r="C207" s="589" t="s">
        <v>494</v>
      </c>
      <c r="D207" s="589" t="s">
        <v>502</v>
      </c>
      <c r="E207" s="590" t="s">
        <v>770</v>
      </c>
      <c r="F207" s="590">
        <v>154253565</v>
      </c>
      <c r="G207" s="590">
        <v>8016611406</v>
      </c>
      <c r="H207" s="590" t="s">
        <v>504</v>
      </c>
      <c r="I207" s="590" t="s">
        <v>505</v>
      </c>
      <c r="J207" s="590" t="s">
        <v>67</v>
      </c>
      <c r="K207" s="592" t="s">
        <v>513</v>
      </c>
      <c r="L207" s="590" t="s">
        <v>508</v>
      </c>
      <c r="M207" s="590" t="s">
        <v>508</v>
      </c>
      <c r="N207" s="590" t="s">
        <v>508</v>
      </c>
    </row>
    <row r="208" spans="1:15" ht="23.25" customHeight="1">
      <c r="A208" s="589">
        <v>46146</v>
      </c>
      <c r="B208" s="1026">
        <v>46240</v>
      </c>
      <c r="C208" s="589" t="s">
        <v>494</v>
      </c>
      <c r="D208" s="589" t="s">
        <v>502</v>
      </c>
      <c r="E208" s="590" t="s">
        <v>771</v>
      </c>
      <c r="F208" s="590">
        <v>222893809</v>
      </c>
      <c r="G208" s="590">
        <v>3852963319</v>
      </c>
      <c r="H208" s="590" t="s">
        <v>504</v>
      </c>
      <c r="I208" s="590" t="s">
        <v>505</v>
      </c>
      <c r="J208" s="590" t="s">
        <v>67</v>
      </c>
      <c r="K208" s="592" t="s">
        <v>522</v>
      </c>
      <c r="L208" s="590" t="s">
        <v>507</v>
      </c>
      <c r="M208" s="590" t="s">
        <v>508</v>
      </c>
      <c r="N208" s="590" t="s">
        <v>508</v>
      </c>
      <c r="O208" s="590" t="s">
        <v>509</v>
      </c>
    </row>
    <row r="209" spans="1:15" ht="23.25" customHeight="1">
      <c r="A209" s="589">
        <v>46146</v>
      </c>
      <c r="B209" s="1026">
        <v>46240</v>
      </c>
      <c r="C209" s="589" t="s">
        <v>494</v>
      </c>
      <c r="D209" s="589" t="s">
        <v>502</v>
      </c>
      <c r="E209" s="590" t="s">
        <v>772</v>
      </c>
      <c r="F209" s="590">
        <v>222897396</v>
      </c>
      <c r="G209" s="590">
        <v>3852217798</v>
      </c>
      <c r="H209" s="590" t="s">
        <v>515</v>
      </c>
      <c r="I209" s="590" t="s">
        <v>505</v>
      </c>
      <c r="J209" s="590" t="s">
        <v>67</v>
      </c>
      <c r="K209" s="592" t="s">
        <v>522</v>
      </c>
      <c r="L209" s="590" t="s">
        <v>507</v>
      </c>
      <c r="M209" s="590" t="s">
        <v>508</v>
      </c>
      <c r="N209" s="590" t="s">
        <v>508</v>
      </c>
      <c r="O209" s="590" t="s">
        <v>509</v>
      </c>
    </row>
    <row r="210" spans="1:15" ht="23.25" customHeight="1">
      <c r="A210" s="589">
        <v>46146</v>
      </c>
      <c r="B210" s="1026">
        <v>46240</v>
      </c>
      <c r="C210" s="589" t="s">
        <v>494</v>
      </c>
      <c r="D210" s="589" t="s">
        <v>502</v>
      </c>
      <c r="E210" s="590" t="s">
        <v>773</v>
      </c>
      <c r="F210" s="590">
        <v>138384689</v>
      </c>
      <c r="G210" s="590">
        <v>3854886213</v>
      </c>
      <c r="H210" s="590" t="s">
        <v>515</v>
      </c>
      <c r="I210" s="590" t="s">
        <v>505</v>
      </c>
      <c r="J210" s="590" t="s">
        <v>67</v>
      </c>
      <c r="K210" s="592" t="s">
        <v>513</v>
      </c>
      <c r="L210" s="590" t="s">
        <v>508</v>
      </c>
      <c r="M210" s="590" t="s">
        <v>508</v>
      </c>
      <c r="N210" s="590" t="s">
        <v>508</v>
      </c>
      <c r="O210" s="590" t="s">
        <v>509</v>
      </c>
    </row>
    <row r="211" spans="1:15" ht="23.25" customHeight="1">
      <c r="A211" s="589">
        <v>46147</v>
      </c>
      <c r="B211" s="1026">
        <v>46240</v>
      </c>
      <c r="C211" s="589" t="s">
        <v>494</v>
      </c>
      <c r="D211" s="589" t="s">
        <v>558</v>
      </c>
      <c r="E211" s="736" t="s">
        <v>774</v>
      </c>
      <c r="F211" s="736">
        <v>95643234</v>
      </c>
      <c r="G211" s="736" t="s">
        <v>775</v>
      </c>
      <c r="H211" s="590" t="s">
        <v>515</v>
      </c>
      <c r="I211" s="590" t="s">
        <v>505</v>
      </c>
      <c r="J211" s="590" t="s">
        <v>65</v>
      </c>
      <c r="K211" s="592" t="s">
        <v>552</v>
      </c>
      <c r="L211" s="590" t="s">
        <v>508</v>
      </c>
      <c r="M211" s="590" t="s">
        <v>508</v>
      </c>
      <c r="N211" s="590" t="s">
        <v>508</v>
      </c>
    </row>
    <row r="212" spans="1:15" ht="23.25" customHeight="1">
      <c r="A212" s="589">
        <v>46147</v>
      </c>
      <c r="B212" s="1026">
        <v>46240</v>
      </c>
      <c r="C212" s="589" t="s">
        <v>494</v>
      </c>
      <c r="D212" s="589" t="s">
        <v>502</v>
      </c>
      <c r="E212" s="590" t="s">
        <v>776</v>
      </c>
      <c r="F212" s="590">
        <v>222927651</v>
      </c>
      <c r="G212" s="590">
        <v>8015149339</v>
      </c>
      <c r="H212" s="590" t="s">
        <v>515</v>
      </c>
      <c r="I212" s="590" t="s">
        <v>505</v>
      </c>
      <c r="J212" s="590" t="s">
        <v>67</v>
      </c>
      <c r="K212" s="592" t="s">
        <v>513</v>
      </c>
      <c r="L212" s="590" t="s">
        <v>508</v>
      </c>
      <c r="M212" s="590" t="s">
        <v>508</v>
      </c>
      <c r="N212" s="590" t="s">
        <v>508</v>
      </c>
    </row>
    <row r="213" spans="1:15" ht="23.25" customHeight="1">
      <c r="A213" s="589">
        <v>46147</v>
      </c>
      <c r="B213" s="1026">
        <v>46240</v>
      </c>
      <c r="C213" s="589" t="s">
        <v>494</v>
      </c>
      <c r="D213" s="589" t="s">
        <v>558</v>
      </c>
      <c r="E213" s="736" t="s">
        <v>777</v>
      </c>
      <c r="F213" s="736">
        <v>165102458</v>
      </c>
      <c r="G213" s="736">
        <v>8019416182</v>
      </c>
      <c r="H213" s="590" t="s">
        <v>515</v>
      </c>
      <c r="I213" s="590" t="s">
        <v>505</v>
      </c>
      <c r="J213" s="590" t="s">
        <v>65</v>
      </c>
      <c r="K213" s="592" t="s">
        <v>552</v>
      </c>
      <c r="L213" s="590" t="s">
        <v>508</v>
      </c>
      <c r="M213" s="590" t="s">
        <v>508</v>
      </c>
      <c r="N213" s="590" t="s">
        <v>508</v>
      </c>
    </row>
    <row r="214" spans="1:15" ht="23.25" customHeight="1">
      <c r="A214" s="589">
        <v>46148</v>
      </c>
      <c r="B214" s="1026">
        <v>46240</v>
      </c>
      <c r="C214" s="589" t="s">
        <v>494</v>
      </c>
      <c r="D214" s="589" t="s">
        <v>550</v>
      </c>
      <c r="E214" s="590" t="s">
        <v>778</v>
      </c>
      <c r="F214" s="590">
        <v>168539892</v>
      </c>
      <c r="G214" s="590">
        <v>3854361883</v>
      </c>
      <c r="H214" s="590" t="s">
        <v>515</v>
      </c>
      <c r="I214" s="590" t="s">
        <v>505</v>
      </c>
      <c r="J214" s="590" t="s">
        <v>67</v>
      </c>
      <c r="K214" s="592" t="s">
        <v>522</v>
      </c>
      <c r="L214" s="590" t="s">
        <v>508</v>
      </c>
      <c r="M214" s="590" t="s">
        <v>508</v>
      </c>
      <c r="N214" s="590" t="s">
        <v>536</v>
      </c>
      <c r="O214" s="590" t="s">
        <v>509</v>
      </c>
    </row>
    <row r="215" spans="1:15" ht="23.25" customHeight="1">
      <c r="A215" s="589">
        <v>46148</v>
      </c>
      <c r="B215" s="1026">
        <v>46240</v>
      </c>
      <c r="C215" s="589" t="s">
        <v>494</v>
      </c>
      <c r="D215" s="589" t="s">
        <v>502</v>
      </c>
      <c r="E215" s="590" t="s">
        <v>779</v>
      </c>
      <c r="F215" s="590">
        <v>222950954</v>
      </c>
      <c r="G215" s="590">
        <v>3854007870</v>
      </c>
      <c r="H215" s="590" t="s">
        <v>504</v>
      </c>
      <c r="I215" s="590" t="s">
        <v>505</v>
      </c>
      <c r="J215" s="590" t="s">
        <v>67</v>
      </c>
      <c r="K215" s="592" t="s">
        <v>522</v>
      </c>
      <c r="L215" s="590" t="s">
        <v>507</v>
      </c>
      <c r="M215" s="590" t="s">
        <v>508</v>
      </c>
      <c r="N215" s="590" t="s">
        <v>508</v>
      </c>
      <c r="O215" s="590" t="s">
        <v>507</v>
      </c>
    </row>
    <row r="216" spans="1:15" ht="23.25" customHeight="1">
      <c r="A216" s="589">
        <v>46148</v>
      </c>
      <c r="B216" s="1026">
        <v>46240</v>
      </c>
      <c r="C216" s="589" t="s">
        <v>494</v>
      </c>
      <c r="D216" s="589" t="s">
        <v>502</v>
      </c>
      <c r="E216" s="590" t="s">
        <v>780</v>
      </c>
      <c r="F216" s="590">
        <v>181490140</v>
      </c>
      <c r="G216" s="590">
        <v>3855294816</v>
      </c>
      <c r="H216" s="590" t="s">
        <v>504</v>
      </c>
      <c r="I216" s="590" t="s">
        <v>505</v>
      </c>
      <c r="J216" s="590" t="s">
        <v>67</v>
      </c>
      <c r="K216" s="592" t="s">
        <v>513</v>
      </c>
      <c r="L216" s="590" t="s">
        <v>508</v>
      </c>
      <c r="M216" s="590" t="s">
        <v>508</v>
      </c>
      <c r="N216" s="590" t="s">
        <v>508</v>
      </c>
    </row>
    <row r="217" spans="1:15" ht="23.25" customHeight="1">
      <c r="A217" s="589">
        <v>46149</v>
      </c>
      <c r="B217" s="1026">
        <v>46240</v>
      </c>
      <c r="C217" s="589" t="s">
        <v>494</v>
      </c>
      <c r="D217" s="589" t="s">
        <v>502</v>
      </c>
      <c r="E217" s="590" t="s">
        <v>781</v>
      </c>
      <c r="F217" s="590">
        <v>222976942</v>
      </c>
      <c r="G217" s="590">
        <v>3855139854</v>
      </c>
      <c r="H217" s="590" t="s">
        <v>504</v>
      </c>
      <c r="I217" s="590" t="s">
        <v>505</v>
      </c>
      <c r="J217" s="590" t="s">
        <v>67</v>
      </c>
      <c r="K217" s="592" t="s">
        <v>513</v>
      </c>
      <c r="L217" s="590" t="s">
        <v>508</v>
      </c>
      <c r="M217" s="590" t="s">
        <v>508</v>
      </c>
      <c r="N217" s="590" t="s">
        <v>508</v>
      </c>
    </row>
    <row r="218" spans="1:15" ht="23.25" customHeight="1">
      <c r="A218" s="589">
        <v>46150</v>
      </c>
      <c r="B218" s="1026">
        <v>46240</v>
      </c>
      <c r="C218" s="589" t="s">
        <v>494</v>
      </c>
      <c r="D218" s="589" t="s">
        <v>502</v>
      </c>
      <c r="E218" s="590" t="s">
        <v>782</v>
      </c>
      <c r="F218" s="590">
        <v>120502100</v>
      </c>
      <c r="G218" s="590">
        <v>3854631414</v>
      </c>
      <c r="H218" s="590" t="s">
        <v>504</v>
      </c>
      <c r="I218" s="590" t="s">
        <v>505</v>
      </c>
      <c r="J218" s="590" t="s">
        <v>67</v>
      </c>
      <c r="K218" s="592" t="s">
        <v>513</v>
      </c>
      <c r="L218" s="590" t="s">
        <v>508</v>
      </c>
      <c r="M218" s="590" t="s">
        <v>508</v>
      </c>
      <c r="N218" s="590" t="s">
        <v>508</v>
      </c>
    </row>
    <row r="219" spans="1:15" ht="23.25" customHeight="1">
      <c r="A219" s="589">
        <v>46153</v>
      </c>
      <c r="B219" s="1026">
        <v>46240</v>
      </c>
      <c r="C219" s="589" t="s">
        <v>494</v>
      </c>
      <c r="D219" s="589" t="s">
        <v>502</v>
      </c>
      <c r="E219" s="590" t="s">
        <v>783</v>
      </c>
      <c r="F219" s="590">
        <v>119166116</v>
      </c>
      <c r="G219" s="591" t="s">
        <v>784</v>
      </c>
      <c r="H219" s="590" t="s">
        <v>504</v>
      </c>
      <c r="I219" s="590" t="s">
        <v>505</v>
      </c>
      <c r="J219" s="590" t="s">
        <v>67</v>
      </c>
      <c r="K219" s="592" t="s">
        <v>522</v>
      </c>
      <c r="L219" s="590" t="s">
        <v>507</v>
      </c>
      <c r="M219" s="590" t="s">
        <v>508</v>
      </c>
      <c r="N219" s="590" t="s">
        <v>508</v>
      </c>
      <c r="O219" s="590" t="s">
        <v>509</v>
      </c>
    </row>
    <row r="220" spans="1:15" ht="23.25" customHeight="1">
      <c r="A220" s="589">
        <v>46153</v>
      </c>
      <c r="B220" s="1026">
        <v>46240</v>
      </c>
      <c r="C220" s="589" t="s">
        <v>494</v>
      </c>
      <c r="D220" s="589" t="s">
        <v>502</v>
      </c>
      <c r="E220" s="590" t="s">
        <v>785</v>
      </c>
      <c r="F220" s="590">
        <v>217222052</v>
      </c>
      <c r="G220" s="590">
        <v>4358007083</v>
      </c>
      <c r="H220" s="590" t="s">
        <v>515</v>
      </c>
      <c r="I220" s="590" t="s">
        <v>505</v>
      </c>
      <c r="J220" s="590" t="s">
        <v>67</v>
      </c>
      <c r="K220" s="592" t="s">
        <v>522</v>
      </c>
      <c r="L220" s="590" t="s">
        <v>507</v>
      </c>
      <c r="M220" s="590" t="s">
        <v>508</v>
      </c>
      <c r="N220" s="590" t="s">
        <v>508</v>
      </c>
    </row>
    <row r="221" spans="1:15" ht="23.25" customHeight="1">
      <c r="A221" s="589">
        <v>46153</v>
      </c>
      <c r="B221" s="1026">
        <v>46240</v>
      </c>
      <c r="C221" s="589" t="s">
        <v>494</v>
      </c>
      <c r="D221" s="589" t="s">
        <v>502</v>
      </c>
      <c r="E221" s="590" t="s">
        <v>786</v>
      </c>
      <c r="F221" s="590">
        <v>222983132</v>
      </c>
      <c r="G221" s="590">
        <v>3853782434</v>
      </c>
      <c r="H221" s="590" t="s">
        <v>504</v>
      </c>
      <c r="I221" s="590" t="s">
        <v>505</v>
      </c>
      <c r="J221" s="590" t="s">
        <v>67</v>
      </c>
      <c r="K221" s="592" t="s">
        <v>513</v>
      </c>
      <c r="L221" s="590" t="s">
        <v>508</v>
      </c>
      <c r="M221" s="590" t="s">
        <v>508</v>
      </c>
      <c r="N221" s="590" t="s">
        <v>508</v>
      </c>
    </row>
    <row r="222" spans="1:15" ht="23.25" customHeight="1">
      <c r="A222" s="589">
        <v>46154</v>
      </c>
      <c r="B222" s="1026">
        <v>46240</v>
      </c>
      <c r="C222" s="589" t="s">
        <v>494</v>
      </c>
      <c r="D222" s="589" t="s">
        <v>502</v>
      </c>
      <c r="E222" s="590" t="s">
        <v>787</v>
      </c>
      <c r="F222" s="590">
        <v>223254823</v>
      </c>
      <c r="G222" s="590">
        <v>3855429894</v>
      </c>
      <c r="H222" s="590" t="s">
        <v>515</v>
      </c>
      <c r="I222" s="590" t="s">
        <v>505</v>
      </c>
      <c r="J222" s="590" t="s">
        <v>67</v>
      </c>
      <c r="K222" s="592" t="s">
        <v>522</v>
      </c>
      <c r="L222" s="590" t="s">
        <v>507</v>
      </c>
      <c r="M222" s="590" t="s">
        <v>508</v>
      </c>
      <c r="N222" s="590" t="s">
        <v>508</v>
      </c>
      <c r="O222" s="590" t="s">
        <v>509</v>
      </c>
    </row>
    <row r="223" spans="1:15" ht="23.25" customHeight="1">
      <c r="A223" s="589">
        <v>46154</v>
      </c>
      <c r="B223" s="1026">
        <v>46240</v>
      </c>
      <c r="C223" s="589" t="s">
        <v>494</v>
      </c>
      <c r="D223" s="589" t="s">
        <v>502</v>
      </c>
      <c r="E223" s="590" t="s">
        <v>788</v>
      </c>
      <c r="F223" s="590">
        <v>223259499</v>
      </c>
      <c r="G223" s="590">
        <v>3854909433</v>
      </c>
      <c r="H223" s="590" t="s">
        <v>504</v>
      </c>
      <c r="I223" s="590" t="s">
        <v>505</v>
      </c>
      <c r="J223" s="590" t="s">
        <v>67</v>
      </c>
      <c r="K223" s="592" t="s">
        <v>522</v>
      </c>
      <c r="L223" s="590" t="s">
        <v>507</v>
      </c>
      <c r="M223" s="590" t="s">
        <v>508</v>
      </c>
      <c r="N223" s="590" t="s">
        <v>508</v>
      </c>
      <c r="O223" s="590" t="s">
        <v>509</v>
      </c>
    </row>
    <row r="224" spans="1:15" ht="23.25" customHeight="1">
      <c r="A224" s="589">
        <v>46155</v>
      </c>
      <c r="B224" s="1026">
        <v>46240</v>
      </c>
      <c r="C224" s="589" t="s">
        <v>494</v>
      </c>
      <c r="D224" s="589" t="s">
        <v>502</v>
      </c>
      <c r="E224" s="590" t="s">
        <v>789</v>
      </c>
      <c r="F224" s="590">
        <v>222947915</v>
      </c>
      <c r="G224" s="590">
        <v>8013811083</v>
      </c>
      <c r="H224" s="590" t="s">
        <v>504</v>
      </c>
      <c r="I224" s="590" t="s">
        <v>505</v>
      </c>
      <c r="J224" s="590" t="s">
        <v>67</v>
      </c>
      <c r="K224" s="592" t="s">
        <v>522</v>
      </c>
      <c r="L224" s="590" t="s">
        <v>507</v>
      </c>
      <c r="M224" s="590" t="s">
        <v>508</v>
      </c>
      <c r="N224" s="590" t="s">
        <v>508</v>
      </c>
    </row>
    <row r="225" spans="1:16" ht="23.25" customHeight="1">
      <c r="A225" s="589">
        <v>46155</v>
      </c>
      <c r="B225" s="1026">
        <v>46240</v>
      </c>
      <c r="C225" s="589" t="s">
        <v>494</v>
      </c>
      <c r="D225" s="589" t="s">
        <v>502</v>
      </c>
      <c r="E225" s="590" t="s">
        <v>790</v>
      </c>
      <c r="F225" s="590">
        <v>223283749</v>
      </c>
      <c r="G225" s="591" t="s">
        <v>791</v>
      </c>
      <c r="H225" s="590" t="s">
        <v>515</v>
      </c>
      <c r="I225" s="590" t="s">
        <v>505</v>
      </c>
      <c r="J225" s="590" t="s">
        <v>67</v>
      </c>
      <c r="K225" s="592" t="s">
        <v>522</v>
      </c>
      <c r="L225" s="590" t="s">
        <v>508</v>
      </c>
      <c r="M225" s="590" t="s">
        <v>508</v>
      </c>
      <c r="N225" s="590" t="s">
        <v>508</v>
      </c>
      <c r="O225" s="590" t="s">
        <v>509</v>
      </c>
    </row>
    <row r="226" spans="1:16" ht="23.25" customHeight="1">
      <c r="A226" s="589">
        <v>46156</v>
      </c>
      <c r="B226" s="1026">
        <v>46240</v>
      </c>
      <c r="C226" s="589" t="s">
        <v>494</v>
      </c>
      <c r="D226" s="589" t="s">
        <v>502</v>
      </c>
      <c r="E226" s="590" t="s">
        <v>792</v>
      </c>
      <c r="F226" s="590">
        <v>134364051</v>
      </c>
      <c r="G226" s="590">
        <v>9095009551</v>
      </c>
      <c r="H226" s="590" t="s">
        <v>515</v>
      </c>
      <c r="I226" s="590" t="s">
        <v>505</v>
      </c>
      <c r="J226" s="590" t="s">
        <v>67</v>
      </c>
      <c r="K226" s="592" t="s">
        <v>522</v>
      </c>
      <c r="L226" s="590" t="s">
        <v>508</v>
      </c>
      <c r="M226" s="590" t="s">
        <v>508</v>
      </c>
      <c r="N226" s="590" t="s">
        <v>508</v>
      </c>
    </row>
    <row r="227" spans="1:16" ht="23.25" customHeight="1">
      <c r="A227" s="589">
        <v>46157</v>
      </c>
      <c r="B227" s="1026">
        <v>46240</v>
      </c>
      <c r="C227" s="589" t="s">
        <v>494</v>
      </c>
      <c r="D227" s="589" t="s">
        <v>502</v>
      </c>
      <c r="E227" s="590" t="s">
        <v>793</v>
      </c>
      <c r="F227" s="590">
        <v>223354811</v>
      </c>
      <c r="G227" s="590">
        <v>8325940486</v>
      </c>
      <c r="H227" s="590" t="s">
        <v>504</v>
      </c>
      <c r="I227" s="590" t="s">
        <v>505</v>
      </c>
      <c r="J227" s="590" t="s">
        <v>67</v>
      </c>
      <c r="K227" s="592" t="s">
        <v>522</v>
      </c>
      <c r="L227" s="590" t="s">
        <v>507</v>
      </c>
      <c r="M227" s="590" t="s">
        <v>508</v>
      </c>
      <c r="N227" s="590" t="s">
        <v>508</v>
      </c>
      <c r="O227" s="590" t="s">
        <v>509</v>
      </c>
    </row>
    <row r="228" spans="1:16" ht="23.25" customHeight="1">
      <c r="A228" s="589">
        <v>46161</v>
      </c>
      <c r="B228" s="1026">
        <v>46240</v>
      </c>
      <c r="C228" s="589" t="s">
        <v>494</v>
      </c>
      <c r="D228" s="589" t="s">
        <v>558</v>
      </c>
      <c r="E228" s="590" t="s">
        <v>794</v>
      </c>
      <c r="F228" s="590">
        <v>95705901</v>
      </c>
      <c r="G228" s="590">
        <v>3855109195</v>
      </c>
      <c r="H228" s="590" t="s">
        <v>504</v>
      </c>
      <c r="I228" s="590" t="s">
        <v>505</v>
      </c>
      <c r="J228" s="590" t="s">
        <v>67</v>
      </c>
      <c r="K228" s="592" t="s">
        <v>506</v>
      </c>
      <c r="L228" s="590" t="s">
        <v>508</v>
      </c>
      <c r="M228" s="590" t="s">
        <v>508</v>
      </c>
      <c r="N228" s="590" t="s">
        <v>508</v>
      </c>
    </row>
    <row r="229" spans="1:16" ht="23.25" customHeight="1">
      <c r="A229" s="589">
        <v>46162</v>
      </c>
      <c r="B229" s="1026">
        <v>46240</v>
      </c>
      <c r="C229" s="589" t="s">
        <v>494</v>
      </c>
      <c r="D229" s="589" t="s">
        <v>502</v>
      </c>
      <c r="E229" s="590" t="s">
        <v>795</v>
      </c>
      <c r="F229" s="590">
        <v>219358807</v>
      </c>
      <c r="G229" s="590">
        <v>4079545176</v>
      </c>
      <c r="H229" s="590" t="s">
        <v>504</v>
      </c>
      <c r="I229" s="590" t="s">
        <v>505</v>
      </c>
      <c r="J229" s="590" t="s">
        <v>66</v>
      </c>
      <c r="K229" s="592" t="s">
        <v>741</v>
      </c>
      <c r="L229" s="590" t="s">
        <v>507</v>
      </c>
      <c r="M229" s="590" t="s">
        <v>508</v>
      </c>
      <c r="N229" s="590" t="s">
        <v>508</v>
      </c>
    </row>
    <row r="230" spans="1:16" ht="23.25" customHeight="1">
      <c r="A230" s="589">
        <v>46162</v>
      </c>
      <c r="B230" s="1026">
        <v>46240</v>
      </c>
      <c r="C230" s="589" t="s">
        <v>494</v>
      </c>
      <c r="D230" s="589" t="s">
        <v>502</v>
      </c>
      <c r="E230" s="590" t="s">
        <v>796</v>
      </c>
      <c r="F230" s="590">
        <v>176269991</v>
      </c>
      <c r="G230" s="590">
        <v>3855738074</v>
      </c>
      <c r="H230" s="590" t="s">
        <v>504</v>
      </c>
      <c r="I230" s="590" t="s">
        <v>505</v>
      </c>
      <c r="J230" s="590" t="s">
        <v>67</v>
      </c>
      <c r="K230" s="592" t="s">
        <v>522</v>
      </c>
      <c r="L230" s="590" t="s">
        <v>507</v>
      </c>
      <c r="M230" s="590" t="s">
        <v>508</v>
      </c>
      <c r="N230" s="590" t="s">
        <v>508</v>
      </c>
    </row>
    <row r="231" spans="1:16" ht="23.25" customHeight="1">
      <c r="B231" s="1026">
        <v>46240</v>
      </c>
      <c r="C231" s="589" t="s">
        <v>494</v>
      </c>
      <c r="D231" s="589" t="s">
        <v>502</v>
      </c>
      <c r="E231" s="590" t="s">
        <v>797</v>
      </c>
      <c r="F231" s="593">
        <v>223263605</v>
      </c>
      <c r="G231" s="593">
        <v>3855515871</v>
      </c>
      <c r="H231" s="590" t="s">
        <v>504</v>
      </c>
      <c r="I231" s="590" t="s">
        <v>505</v>
      </c>
      <c r="J231" s="590" t="s">
        <v>67</v>
      </c>
      <c r="K231" s="592" t="s">
        <v>506</v>
      </c>
      <c r="L231" s="590" t="s">
        <v>507</v>
      </c>
      <c r="M231" s="590" t="s">
        <v>508</v>
      </c>
      <c r="N231" s="590" t="s">
        <v>508</v>
      </c>
      <c r="O231" s="590" t="s">
        <v>509</v>
      </c>
      <c r="P231" s="590" t="s">
        <v>798</v>
      </c>
    </row>
    <row r="232" spans="1:16" ht="23.25" customHeight="1">
      <c r="A232" s="589">
        <v>46164</v>
      </c>
      <c r="B232" s="1026">
        <v>46240</v>
      </c>
      <c r="C232" s="589" t="s">
        <v>494</v>
      </c>
      <c r="D232" s="589" t="s">
        <v>558</v>
      </c>
      <c r="E232" s="590" t="s">
        <v>799</v>
      </c>
      <c r="F232" s="590">
        <v>223473127</v>
      </c>
      <c r="G232" s="590">
        <v>3854309236</v>
      </c>
      <c r="H232" s="590" t="s">
        <v>504</v>
      </c>
      <c r="I232" s="590" t="s">
        <v>572</v>
      </c>
      <c r="J232" s="590" t="s">
        <v>67</v>
      </c>
      <c r="K232" s="592" t="s">
        <v>506</v>
      </c>
      <c r="L232" s="590" t="s">
        <v>508</v>
      </c>
      <c r="M232" s="590" t="s">
        <v>508</v>
      </c>
      <c r="N232" s="590" t="s">
        <v>508</v>
      </c>
    </row>
    <row r="233" spans="1:16" ht="23.25" customHeight="1">
      <c r="A233" s="589">
        <v>46175</v>
      </c>
      <c r="B233" s="1026">
        <v>46240</v>
      </c>
      <c r="C233" s="589" t="s">
        <v>494</v>
      </c>
      <c r="D233" s="589" t="s">
        <v>502</v>
      </c>
      <c r="E233" s="590" t="s">
        <v>800</v>
      </c>
      <c r="F233" s="590">
        <v>115359411</v>
      </c>
      <c r="G233" s="590">
        <v>6898674721</v>
      </c>
      <c r="H233" s="590" t="s">
        <v>504</v>
      </c>
      <c r="I233" s="590" t="s">
        <v>505</v>
      </c>
      <c r="J233" s="590" t="s">
        <v>67</v>
      </c>
      <c r="K233" s="592" t="s">
        <v>513</v>
      </c>
      <c r="L233" s="590" t="s">
        <v>508</v>
      </c>
      <c r="M233" s="590" t="s">
        <v>508</v>
      </c>
      <c r="N233" s="590" t="s">
        <v>508</v>
      </c>
    </row>
    <row r="234" spans="1:16" s="862" customFormat="1" ht="23.25" customHeight="1">
      <c r="A234" s="589">
        <v>46188</v>
      </c>
      <c r="B234" s="1026">
        <v>46240</v>
      </c>
      <c r="C234" s="589" t="s">
        <v>494</v>
      </c>
      <c r="D234" s="589" t="s">
        <v>550</v>
      </c>
      <c r="E234" s="590" t="s">
        <v>801</v>
      </c>
      <c r="F234" s="590">
        <v>225859026</v>
      </c>
      <c r="G234" s="590">
        <v>3854904175</v>
      </c>
      <c r="H234" s="590" t="s">
        <v>504</v>
      </c>
      <c r="I234" s="590" t="s">
        <v>505</v>
      </c>
      <c r="J234" s="590" t="s">
        <v>66</v>
      </c>
      <c r="K234" s="592" t="s">
        <v>802</v>
      </c>
      <c r="L234" s="590" t="s">
        <v>507</v>
      </c>
      <c r="M234" s="590" t="s">
        <v>508</v>
      </c>
      <c r="N234" s="590" t="s">
        <v>508</v>
      </c>
      <c r="O234" s="590"/>
      <c r="P234" s="590"/>
    </row>
    <row r="235" spans="1:16" ht="23.25" customHeight="1">
      <c r="A235" s="589">
        <v>46220</v>
      </c>
      <c r="B235" s="1026">
        <v>46240</v>
      </c>
      <c r="C235" s="589" t="s">
        <v>494</v>
      </c>
      <c r="D235" s="589" t="s">
        <v>550</v>
      </c>
      <c r="E235" s="590" t="s">
        <v>803</v>
      </c>
      <c r="F235" s="590">
        <v>137909958</v>
      </c>
      <c r="G235" s="590" t="s">
        <v>804</v>
      </c>
      <c r="H235" s="590" t="s">
        <v>504</v>
      </c>
      <c r="I235" s="590" t="s">
        <v>505</v>
      </c>
      <c r="J235" s="590" t="s">
        <v>65</v>
      </c>
      <c r="K235" s="592" t="s">
        <v>552</v>
      </c>
      <c r="N235" s="590" t="s">
        <v>508</v>
      </c>
    </row>
    <row r="236" spans="1:16" ht="23.25" customHeight="1">
      <c r="A236" s="589">
        <v>46232</v>
      </c>
      <c r="B236" s="1023">
        <v>46240</v>
      </c>
      <c r="C236" s="589" t="s">
        <v>494</v>
      </c>
      <c r="D236" s="589" t="s">
        <v>502</v>
      </c>
      <c r="E236" s="590" t="s">
        <v>805</v>
      </c>
      <c r="F236" s="590">
        <v>215416652</v>
      </c>
      <c r="G236" s="590">
        <v>9392029160</v>
      </c>
      <c r="H236" s="590" t="s">
        <v>504</v>
      </c>
      <c r="I236" s="590" t="s">
        <v>505</v>
      </c>
      <c r="J236" s="590" t="s">
        <v>66</v>
      </c>
      <c r="K236" s="592" t="s">
        <v>802</v>
      </c>
      <c r="L236" s="590" t="s">
        <v>535</v>
      </c>
      <c r="N236" s="590" t="s">
        <v>508</v>
      </c>
      <c r="O236" s="590" t="s">
        <v>806</v>
      </c>
    </row>
    <row r="237" spans="1:16" ht="23.25" customHeight="1">
      <c r="A237" s="589">
        <v>46233</v>
      </c>
      <c r="B237" s="1023">
        <v>46240</v>
      </c>
      <c r="C237" s="589" t="s">
        <v>494</v>
      </c>
      <c r="D237" s="589" t="s">
        <v>502</v>
      </c>
      <c r="E237" s="590" t="s">
        <v>807</v>
      </c>
      <c r="F237" s="156">
        <v>183109845</v>
      </c>
      <c r="G237" s="590">
        <v>3855489620</v>
      </c>
      <c r="H237" s="590" t="s">
        <v>504</v>
      </c>
      <c r="I237" s="590" t="s">
        <v>505</v>
      </c>
      <c r="J237" s="590" t="s">
        <v>67</v>
      </c>
      <c r="K237" s="592" t="s">
        <v>513</v>
      </c>
      <c r="L237" s="590" t="s">
        <v>508</v>
      </c>
      <c r="O237" s="590" t="s">
        <v>806</v>
      </c>
      <c r="P237" s="590" t="s">
        <v>808</v>
      </c>
    </row>
    <row r="238" spans="1:16" s="862" customFormat="1" ht="23.25" customHeight="1">
      <c r="A238" s="924">
        <v>46237</v>
      </c>
      <c r="B238" s="924">
        <v>46237</v>
      </c>
      <c r="C238" s="924" t="s">
        <v>494</v>
      </c>
      <c r="D238" s="924" t="s">
        <v>502</v>
      </c>
      <c r="E238" s="862" t="s">
        <v>809</v>
      </c>
      <c r="F238" s="862">
        <v>109345141</v>
      </c>
      <c r="G238" s="862">
        <v>9013375802</v>
      </c>
      <c r="H238" s="862" t="s">
        <v>504</v>
      </c>
      <c r="I238" s="862" t="s">
        <v>505</v>
      </c>
      <c r="J238" s="862" t="s">
        <v>67</v>
      </c>
      <c r="K238" s="955" t="s">
        <v>513</v>
      </c>
      <c r="L238" s="593" t="s">
        <v>508</v>
      </c>
      <c r="M238" s="862" t="s">
        <v>508</v>
      </c>
      <c r="N238" s="862" t="s">
        <v>508</v>
      </c>
      <c r="O238" s="862" t="s">
        <v>509</v>
      </c>
    </row>
    <row r="239" spans="1:16" ht="23.25" customHeight="1">
      <c r="A239" s="589">
        <v>46238</v>
      </c>
      <c r="B239" s="1025">
        <v>46241</v>
      </c>
      <c r="C239" s="589" t="s">
        <v>494</v>
      </c>
      <c r="D239" s="589" t="s">
        <v>502</v>
      </c>
      <c r="E239" s="590" t="s">
        <v>810</v>
      </c>
      <c r="F239" s="156">
        <v>218766079</v>
      </c>
      <c r="G239" s="590" t="s">
        <v>811</v>
      </c>
      <c r="H239" s="590" t="s">
        <v>504</v>
      </c>
      <c r="I239" s="590" t="s">
        <v>696</v>
      </c>
      <c r="J239" s="590" t="s">
        <v>67</v>
      </c>
      <c r="K239" s="592" t="s">
        <v>506</v>
      </c>
      <c r="L239" s="590" t="s">
        <v>507</v>
      </c>
      <c r="M239" s="590" t="s">
        <v>508</v>
      </c>
      <c r="N239" s="590" t="s">
        <v>508</v>
      </c>
      <c r="O239" s="590" t="s">
        <v>806</v>
      </c>
    </row>
    <row r="240" spans="1:16" ht="23.25" customHeight="1">
      <c r="A240" s="924">
        <v>46239</v>
      </c>
      <c r="B240" s="924">
        <v>46241</v>
      </c>
      <c r="C240" s="924" t="s">
        <v>494</v>
      </c>
      <c r="D240" s="924" t="s">
        <v>502</v>
      </c>
      <c r="E240" s="862" t="s">
        <v>812</v>
      </c>
      <c r="F240" s="862">
        <v>229512238</v>
      </c>
      <c r="G240" s="862">
        <v>8019704852</v>
      </c>
      <c r="H240" s="862" t="s">
        <v>504</v>
      </c>
      <c r="I240" s="862" t="s">
        <v>505</v>
      </c>
      <c r="J240" s="862" t="s">
        <v>67</v>
      </c>
      <c r="K240" s="955" t="s">
        <v>513</v>
      </c>
      <c r="L240" s="862" t="s">
        <v>508</v>
      </c>
      <c r="M240" s="862" t="s">
        <v>508</v>
      </c>
      <c r="N240" s="862" t="s">
        <v>508</v>
      </c>
      <c r="O240" s="862" t="s">
        <v>806</v>
      </c>
      <c r="P240" s="862"/>
    </row>
    <row r="241" spans="1:16" ht="23.25" customHeight="1">
      <c r="A241" s="589">
        <v>46239</v>
      </c>
      <c r="B241" s="1025">
        <v>46241</v>
      </c>
      <c r="C241" s="589" t="s">
        <v>494</v>
      </c>
      <c r="D241" s="589" t="s">
        <v>502</v>
      </c>
      <c r="E241" s="590" t="s">
        <v>813</v>
      </c>
      <c r="F241" s="590">
        <v>230183012</v>
      </c>
      <c r="G241" s="590" t="s">
        <v>814</v>
      </c>
      <c r="H241" s="590" t="s">
        <v>504</v>
      </c>
      <c r="I241" s="590" t="s">
        <v>505</v>
      </c>
      <c r="J241" s="590" t="s">
        <v>67</v>
      </c>
      <c r="K241" s="592" t="s">
        <v>513</v>
      </c>
      <c r="L241" s="590" t="s">
        <v>507</v>
      </c>
      <c r="M241" s="590" t="s">
        <v>508</v>
      </c>
      <c r="N241" s="590" t="s">
        <v>508</v>
      </c>
      <c r="O241" s="590" t="s">
        <v>507</v>
      </c>
    </row>
    <row r="242" spans="1:16" ht="23.25" customHeight="1">
      <c r="A242" s="589">
        <v>46239</v>
      </c>
      <c r="B242" s="1025">
        <v>46241</v>
      </c>
      <c r="C242" s="589" t="s">
        <v>494</v>
      </c>
      <c r="D242" s="589" t="s">
        <v>502</v>
      </c>
      <c r="E242" s="590" t="s">
        <v>815</v>
      </c>
      <c r="F242" s="590">
        <v>95706357</v>
      </c>
      <c r="G242" s="590">
        <v>3854647843</v>
      </c>
      <c r="H242" s="590" t="s">
        <v>504</v>
      </c>
      <c r="I242" s="590" t="s">
        <v>505</v>
      </c>
      <c r="J242" s="590" t="s">
        <v>66</v>
      </c>
      <c r="K242" s="592" t="s">
        <v>802</v>
      </c>
      <c r="L242" s="590" t="s">
        <v>535</v>
      </c>
    </row>
    <row r="243" spans="1:16" ht="23.25" customHeight="1">
      <c r="A243" s="589">
        <v>46240</v>
      </c>
      <c r="B243" s="1025">
        <v>46241</v>
      </c>
      <c r="C243" s="589" t="s">
        <v>494</v>
      </c>
      <c r="D243" s="589" t="s">
        <v>502</v>
      </c>
      <c r="E243" s="979" t="s">
        <v>816</v>
      </c>
      <c r="F243" s="590">
        <v>139298190</v>
      </c>
      <c r="G243" s="590">
        <v>8019030227</v>
      </c>
      <c r="H243" s="590" t="s">
        <v>504</v>
      </c>
      <c r="I243" s="590" t="s">
        <v>505</v>
      </c>
      <c r="J243" s="590" t="s">
        <v>66</v>
      </c>
      <c r="K243" s="592" t="s">
        <v>817</v>
      </c>
      <c r="L243" s="590" t="s">
        <v>508</v>
      </c>
      <c r="M243" s="590" t="s">
        <v>508</v>
      </c>
      <c r="N243" s="590" t="s">
        <v>508</v>
      </c>
      <c r="O243" s="590" t="s">
        <v>509</v>
      </c>
      <c r="P243" s="590" t="s">
        <v>818</v>
      </c>
    </row>
    <row r="244" spans="1:16" ht="23.25" customHeight="1">
      <c r="A244" s="589">
        <v>46240</v>
      </c>
      <c r="B244" s="1025">
        <v>46241</v>
      </c>
      <c r="C244" s="589" t="s">
        <v>494</v>
      </c>
      <c r="D244" s="589" t="s">
        <v>550</v>
      </c>
      <c r="E244" s="590" t="s">
        <v>819</v>
      </c>
      <c r="F244" s="590">
        <v>121712371</v>
      </c>
      <c r="G244" s="590" t="s">
        <v>820</v>
      </c>
      <c r="H244" s="590" t="s">
        <v>504</v>
      </c>
      <c r="I244" s="590" t="s">
        <v>505</v>
      </c>
      <c r="J244" s="590" t="s">
        <v>65</v>
      </c>
      <c r="K244" s="592" t="s">
        <v>552</v>
      </c>
      <c r="L244" s="590" t="s">
        <v>507</v>
      </c>
      <c r="M244" s="590" t="s">
        <v>508</v>
      </c>
      <c r="N244" s="590" t="s">
        <v>508</v>
      </c>
      <c r="O244" s="590" t="s">
        <v>507</v>
      </c>
    </row>
    <row r="245" spans="1:16" ht="23.25" customHeight="1">
      <c r="A245" s="589">
        <v>46240</v>
      </c>
      <c r="D245" s="589" t="s">
        <v>550</v>
      </c>
      <c r="E245" s="593" t="s">
        <v>821</v>
      </c>
      <c r="F245" s="593">
        <v>95659911</v>
      </c>
      <c r="G245" s="590" t="s">
        <v>822</v>
      </c>
      <c r="H245" s="590" t="s">
        <v>504</v>
      </c>
      <c r="I245" s="590" t="s">
        <v>505</v>
      </c>
      <c r="J245" s="590" t="s">
        <v>65</v>
      </c>
      <c r="K245" s="592" t="s">
        <v>823</v>
      </c>
      <c r="L245" s="590" t="s">
        <v>507</v>
      </c>
      <c r="M245" s="590" t="s">
        <v>508</v>
      </c>
      <c r="N245" s="590" t="s">
        <v>508</v>
      </c>
    </row>
    <row r="246" spans="1:16" ht="23.25" customHeight="1">
      <c r="A246" s="589">
        <v>46240</v>
      </c>
      <c r="B246" s="1025">
        <v>46241</v>
      </c>
      <c r="C246" s="589" t="s">
        <v>494</v>
      </c>
      <c r="D246" s="589" t="s">
        <v>502</v>
      </c>
      <c r="E246" s="590" t="s">
        <v>824</v>
      </c>
      <c r="F246" s="590">
        <v>225305567</v>
      </c>
      <c r="G246" s="590">
        <v>3465463544</v>
      </c>
      <c r="H246" s="590" t="s">
        <v>504</v>
      </c>
      <c r="I246" s="590" t="s">
        <v>505</v>
      </c>
      <c r="J246" s="590" t="s">
        <v>67</v>
      </c>
      <c r="K246" s="592" t="s">
        <v>513</v>
      </c>
      <c r="L246" s="590" t="s">
        <v>508</v>
      </c>
      <c r="M246" s="590" t="s">
        <v>508</v>
      </c>
      <c r="N246" s="862" t="s">
        <v>508</v>
      </c>
      <c r="O246" s="590" t="s">
        <v>509</v>
      </c>
    </row>
    <row r="247" spans="1:16" ht="23.25" customHeight="1">
      <c r="A247" s="589">
        <v>46241</v>
      </c>
      <c r="B247" s="1025">
        <v>46241</v>
      </c>
      <c r="C247" s="589" t="s">
        <v>494</v>
      </c>
      <c r="D247" s="589" t="s">
        <v>502</v>
      </c>
      <c r="E247" s="590" t="s">
        <v>825</v>
      </c>
      <c r="F247" s="590">
        <v>208934138</v>
      </c>
      <c r="G247" s="590">
        <v>3855479795</v>
      </c>
      <c r="H247" s="590" t="s">
        <v>504</v>
      </c>
      <c r="I247" s="590" t="s">
        <v>505</v>
      </c>
      <c r="J247" s="590" t="s">
        <v>67</v>
      </c>
      <c r="K247" s="592" t="s">
        <v>826</v>
      </c>
      <c r="N247" s="590" t="s">
        <v>508</v>
      </c>
      <c r="O247" s="590" t="s">
        <v>509</v>
      </c>
      <c r="P247" s="590" t="s">
        <v>808</v>
      </c>
    </row>
    <row r="248" spans="1:16" ht="23.25" customHeight="1">
      <c r="A248" s="589">
        <v>46241</v>
      </c>
      <c r="B248" s="1025">
        <v>46241</v>
      </c>
      <c r="C248" s="589" t="s">
        <v>494</v>
      </c>
      <c r="D248" s="589" t="s">
        <v>558</v>
      </c>
      <c r="E248" s="590" t="s">
        <v>827</v>
      </c>
      <c r="F248" s="590">
        <v>230400373</v>
      </c>
      <c r="G248" s="590">
        <v>8016046577</v>
      </c>
      <c r="H248" s="590" t="s">
        <v>504</v>
      </c>
      <c r="I248" s="590" t="s">
        <v>505</v>
      </c>
      <c r="J248" s="590" t="s">
        <v>67</v>
      </c>
      <c r="K248" s="592" t="s">
        <v>513</v>
      </c>
      <c r="L248" s="590" t="s">
        <v>508</v>
      </c>
      <c r="M248" s="590" t="s">
        <v>508</v>
      </c>
      <c r="N248" s="590" t="s">
        <v>508</v>
      </c>
      <c r="O248" s="590" t="s">
        <v>507</v>
      </c>
      <c r="P248" s="590" t="s">
        <v>828</v>
      </c>
    </row>
    <row r="249" spans="1:16" ht="23.25" customHeight="1">
      <c r="A249" s="589">
        <v>46241</v>
      </c>
      <c r="B249" s="1025">
        <v>46241</v>
      </c>
      <c r="C249" s="589" t="s">
        <v>494</v>
      </c>
      <c r="D249" s="589" t="s">
        <v>558</v>
      </c>
      <c r="E249" s="590" t="s">
        <v>829</v>
      </c>
      <c r="F249" s="590">
        <v>230400380</v>
      </c>
      <c r="G249" s="590">
        <v>3854348866</v>
      </c>
      <c r="H249" s="590" t="s">
        <v>504</v>
      </c>
      <c r="I249" s="590" t="s">
        <v>505</v>
      </c>
      <c r="J249" s="590" t="s">
        <v>67</v>
      </c>
      <c r="K249" s="592" t="s">
        <v>513</v>
      </c>
      <c r="L249" s="590" t="s">
        <v>508</v>
      </c>
      <c r="M249" s="590" t="s">
        <v>508</v>
      </c>
      <c r="N249" s="590" t="s">
        <v>508</v>
      </c>
      <c r="O249" s="590" t="s">
        <v>507</v>
      </c>
      <c r="P249" s="590" t="s">
        <v>808</v>
      </c>
    </row>
    <row r="250" spans="1:16" ht="23.25" customHeight="1">
      <c r="A250" s="589">
        <v>46241</v>
      </c>
      <c r="B250" s="1025">
        <v>46241</v>
      </c>
      <c r="C250" s="589" t="s">
        <v>494</v>
      </c>
      <c r="D250" s="589" t="s">
        <v>502</v>
      </c>
      <c r="E250" s="590" t="s">
        <v>830</v>
      </c>
      <c r="F250" s="590">
        <v>225938848</v>
      </c>
      <c r="G250" s="590">
        <v>3856300714</v>
      </c>
      <c r="H250" s="590" t="s">
        <v>515</v>
      </c>
      <c r="I250" s="590" t="s">
        <v>572</v>
      </c>
      <c r="J250" s="590" t="s">
        <v>66</v>
      </c>
      <c r="K250" s="592" t="s">
        <v>826</v>
      </c>
      <c r="L250" s="590" t="s">
        <v>508</v>
      </c>
      <c r="M250" s="590" t="s">
        <v>508</v>
      </c>
      <c r="N250" s="590" t="s">
        <v>508</v>
      </c>
      <c r="O250" s="590" t="s">
        <v>507</v>
      </c>
      <c r="P250" s="590" t="s">
        <v>831</v>
      </c>
    </row>
    <row r="251" spans="1:16" ht="23.25" customHeight="1">
      <c r="A251" s="589">
        <v>46241</v>
      </c>
      <c r="B251" s="1030">
        <v>46241</v>
      </c>
      <c r="C251" s="589" t="s">
        <v>494</v>
      </c>
      <c r="D251" s="589" t="s">
        <v>502</v>
      </c>
      <c r="E251" s="590" t="s">
        <v>832</v>
      </c>
      <c r="F251" s="590">
        <v>145002751</v>
      </c>
      <c r="G251" s="590">
        <v>3853387095</v>
      </c>
      <c r="H251" s="590" t="s">
        <v>504</v>
      </c>
      <c r="I251" s="590" t="s">
        <v>505</v>
      </c>
      <c r="J251" s="590" t="s">
        <v>67</v>
      </c>
      <c r="K251" s="592" t="s">
        <v>506</v>
      </c>
      <c r="L251" s="590" t="s">
        <v>508</v>
      </c>
      <c r="M251" s="590" t="s">
        <v>508</v>
      </c>
      <c r="N251" s="590" t="s">
        <v>508</v>
      </c>
      <c r="O251" s="590" t="s">
        <v>507</v>
      </c>
      <c r="P251" s="590" t="s">
        <v>833</v>
      </c>
    </row>
    <row r="252" spans="1:16" ht="23.25" customHeight="1">
      <c r="A252" s="589">
        <v>46241</v>
      </c>
      <c r="B252" s="1030">
        <v>46241</v>
      </c>
      <c r="C252" s="589" t="s">
        <v>494</v>
      </c>
      <c r="D252" s="589" t="s">
        <v>502</v>
      </c>
      <c r="E252" s="590" t="s">
        <v>834</v>
      </c>
      <c r="F252" s="590">
        <v>95682428</v>
      </c>
      <c r="G252" s="590" t="s">
        <v>835</v>
      </c>
      <c r="H252" s="590" t="s">
        <v>504</v>
      </c>
      <c r="I252" s="590" t="s">
        <v>505</v>
      </c>
      <c r="J252" s="590" t="s">
        <v>67</v>
      </c>
      <c r="K252" s="592" t="s">
        <v>506</v>
      </c>
      <c r="L252" s="590" t="s">
        <v>508</v>
      </c>
      <c r="M252" s="590" t="s">
        <v>508</v>
      </c>
      <c r="N252" s="590" t="s">
        <v>508</v>
      </c>
      <c r="O252" s="590" t="s">
        <v>507</v>
      </c>
      <c r="P252" s="590" t="s">
        <v>836</v>
      </c>
    </row>
    <row r="253" spans="1:16" ht="23.25" customHeight="1">
      <c r="A253" s="589">
        <v>46241</v>
      </c>
      <c r="B253" s="1030">
        <v>46241</v>
      </c>
      <c r="C253" s="589" t="s">
        <v>494</v>
      </c>
      <c r="D253" s="589" t="s">
        <v>502</v>
      </c>
      <c r="E253" s="590" t="s">
        <v>837</v>
      </c>
      <c r="F253" s="156">
        <v>114717224</v>
      </c>
      <c r="G253" s="590">
        <v>3852967913</v>
      </c>
      <c r="H253" s="590" t="s">
        <v>504</v>
      </c>
      <c r="I253" s="590" t="s">
        <v>505</v>
      </c>
      <c r="J253" s="590" t="s">
        <v>67</v>
      </c>
      <c r="K253" s="592" t="s">
        <v>506</v>
      </c>
      <c r="L253" s="590" t="s">
        <v>508</v>
      </c>
      <c r="M253" s="590" t="s">
        <v>508</v>
      </c>
      <c r="N253" s="590" t="s">
        <v>508</v>
      </c>
      <c r="O253" s="590" t="s">
        <v>507</v>
      </c>
      <c r="P253" s="590" t="s">
        <v>838</v>
      </c>
    </row>
    <row r="254" spans="1:16" ht="23.25" customHeight="1">
      <c r="A254" s="589">
        <v>46241</v>
      </c>
      <c r="B254" s="1030">
        <v>46241</v>
      </c>
      <c r="C254" s="589" t="s">
        <v>494</v>
      </c>
      <c r="D254" s="589" t="s">
        <v>502</v>
      </c>
      <c r="E254" s="590" t="s">
        <v>839</v>
      </c>
      <c r="F254" s="590">
        <v>112487887</v>
      </c>
      <c r="G254" s="590">
        <v>3852967573</v>
      </c>
      <c r="H254" s="590" t="s">
        <v>504</v>
      </c>
      <c r="I254" s="590" t="s">
        <v>572</v>
      </c>
      <c r="J254" s="590" t="s">
        <v>67</v>
      </c>
      <c r="K254" s="592" t="s">
        <v>506</v>
      </c>
      <c r="L254" s="590" t="s">
        <v>508</v>
      </c>
      <c r="M254" s="590" t="s">
        <v>508</v>
      </c>
      <c r="N254" s="590" t="s">
        <v>508</v>
      </c>
      <c r="O254" s="590" t="s">
        <v>507</v>
      </c>
      <c r="P254" s="590" t="s">
        <v>840</v>
      </c>
    </row>
    <row r="255" spans="1:16" ht="23.25" customHeight="1">
      <c r="A255" s="589">
        <v>46241</v>
      </c>
      <c r="B255" s="589">
        <v>46241</v>
      </c>
      <c r="C255" s="589" t="s">
        <v>494</v>
      </c>
      <c r="D255" s="589" t="s">
        <v>502</v>
      </c>
      <c r="E255" s="590" t="s">
        <v>841</v>
      </c>
      <c r="F255" s="816"/>
      <c r="G255" s="590">
        <v>3854037247</v>
      </c>
      <c r="H255" s="590" t="s">
        <v>515</v>
      </c>
      <c r="I255" s="590" t="s">
        <v>572</v>
      </c>
      <c r="J255" s="590" t="s">
        <v>66</v>
      </c>
      <c r="K255" s="592" t="s">
        <v>842</v>
      </c>
      <c r="L255" s="590" t="s">
        <v>508</v>
      </c>
      <c r="M255" s="590" t="s">
        <v>508</v>
      </c>
      <c r="O255" s="590" t="s">
        <v>507</v>
      </c>
      <c r="P255" s="590" t="s">
        <v>843</v>
      </c>
    </row>
    <row r="256" spans="1:16" ht="23.25" customHeight="1">
      <c r="A256" s="589">
        <v>46241</v>
      </c>
      <c r="D256" s="589" t="s">
        <v>502</v>
      </c>
      <c r="E256" s="590" t="s">
        <v>844</v>
      </c>
      <c r="F256" s="590">
        <v>146845543</v>
      </c>
      <c r="G256" s="590">
        <v>3856300378</v>
      </c>
      <c r="H256" s="590" t="s">
        <v>504</v>
      </c>
      <c r="I256" s="590" t="s">
        <v>572</v>
      </c>
      <c r="J256" s="590" t="s">
        <v>67</v>
      </c>
      <c r="K256" s="592" t="s">
        <v>506</v>
      </c>
      <c r="L256" s="590" t="s">
        <v>508</v>
      </c>
      <c r="M256" s="590" t="s">
        <v>508</v>
      </c>
      <c r="N256" s="590" t="s">
        <v>508</v>
      </c>
      <c r="O256" s="590" t="s">
        <v>507</v>
      </c>
    </row>
    <row r="257" spans="1:16" ht="23.25" customHeight="1">
      <c r="A257" s="589">
        <v>46241</v>
      </c>
      <c r="D257" s="589" t="s">
        <v>502</v>
      </c>
      <c r="E257" s="590" t="s">
        <v>845</v>
      </c>
      <c r="F257" s="212">
        <v>225939246</v>
      </c>
      <c r="G257" s="590" t="s">
        <v>846</v>
      </c>
      <c r="H257" s="590" t="s">
        <v>515</v>
      </c>
      <c r="I257" s="590" t="s">
        <v>572</v>
      </c>
      <c r="J257" s="590" t="s">
        <v>67</v>
      </c>
      <c r="K257" s="592" t="s">
        <v>506</v>
      </c>
      <c r="L257" s="590" t="s">
        <v>508</v>
      </c>
      <c r="M257" s="590" t="s">
        <v>508</v>
      </c>
      <c r="N257" s="590" t="s">
        <v>508</v>
      </c>
      <c r="O257" s="590" t="s">
        <v>509</v>
      </c>
    </row>
    <row r="258" spans="1:16" ht="23.25" customHeight="1">
      <c r="A258" s="589">
        <v>46241</v>
      </c>
      <c r="D258" s="589" t="s">
        <v>502</v>
      </c>
      <c r="E258" s="590" t="s">
        <v>847</v>
      </c>
      <c r="F258" s="590">
        <v>201769801</v>
      </c>
      <c r="G258" s="590">
        <v>3855789466</v>
      </c>
      <c r="H258" s="590" t="s">
        <v>504</v>
      </c>
      <c r="I258" s="590" t="s">
        <v>505</v>
      </c>
      <c r="J258" s="590" t="s">
        <v>67</v>
      </c>
      <c r="K258" s="592" t="s">
        <v>506</v>
      </c>
      <c r="L258" s="590" t="s">
        <v>508</v>
      </c>
      <c r="M258" s="590" t="s">
        <v>508</v>
      </c>
      <c r="N258" s="590" t="s">
        <v>508</v>
      </c>
      <c r="O258" s="590" t="s">
        <v>509</v>
      </c>
    </row>
    <row r="259" spans="1:16" ht="23.25" customHeight="1">
      <c r="A259" s="589">
        <v>46241</v>
      </c>
      <c r="B259" s="589">
        <v>46241</v>
      </c>
      <c r="C259" s="589" t="s">
        <v>494</v>
      </c>
      <c r="D259" s="589" t="s">
        <v>502</v>
      </c>
      <c r="E259" s="590" t="s">
        <v>848</v>
      </c>
      <c r="F259" s="590">
        <v>137450108</v>
      </c>
      <c r="G259" s="590">
        <v>9412416209</v>
      </c>
      <c r="H259" s="590" t="s">
        <v>515</v>
      </c>
      <c r="I259" s="590" t="s">
        <v>505</v>
      </c>
      <c r="J259" s="590" t="s">
        <v>66</v>
      </c>
      <c r="K259" s="592" t="s">
        <v>817</v>
      </c>
      <c r="L259" s="590" t="s">
        <v>507</v>
      </c>
      <c r="M259" s="590" t="s">
        <v>508</v>
      </c>
    </row>
    <row r="260" spans="1:16" ht="23.25" customHeight="1">
      <c r="A260" s="589">
        <v>46244</v>
      </c>
      <c r="D260" s="589" t="s">
        <v>502</v>
      </c>
      <c r="E260" s="590" t="s">
        <v>849</v>
      </c>
      <c r="F260" s="590">
        <v>220548977</v>
      </c>
      <c r="G260" s="590">
        <v>8016349542</v>
      </c>
      <c r="H260" s="590" t="s">
        <v>504</v>
      </c>
      <c r="I260" s="590" t="s">
        <v>505</v>
      </c>
      <c r="J260" s="590" t="s">
        <v>67</v>
      </c>
      <c r="K260" s="592" t="s">
        <v>513</v>
      </c>
      <c r="L260" s="590" t="s">
        <v>508</v>
      </c>
      <c r="M260" s="590" t="s">
        <v>508</v>
      </c>
      <c r="N260" s="590" t="s">
        <v>508</v>
      </c>
      <c r="P260" s="590" t="s">
        <v>850</v>
      </c>
    </row>
    <row r="261" spans="1:16" ht="23.25" customHeight="1">
      <c r="A261" s="589">
        <v>46244</v>
      </c>
      <c r="E261" s="590" t="s">
        <v>851</v>
      </c>
      <c r="F261" s="590">
        <v>193735754</v>
      </c>
      <c r="G261" s="590">
        <v>3853541243</v>
      </c>
      <c r="H261" s="590" t="s">
        <v>504</v>
      </c>
      <c r="I261" s="590" t="s">
        <v>505</v>
      </c>
      <c r="J261" s="590" t="s">
        <v>65</v>
      </c>
      <c r="K261" s="592" t="s">
        <v>528</v>
      </c>
      <c r="L261" s="590" t="s">
        <v>507</v>
      </c>
      <c r="M261" s="590" t="s">
        <v>508</v>
      </c>
      <c r="N261" s="590" t="s">
        <v>508</v>
      </c>
    </row>
    <row r="262" spans="1:16" ht="23.25" customHeight="1">
      <c r="A262" s="589">
        <v>46244</v>
      </c>
      <c r="D262" s="589" t="s">
        <v>502</v>
      </c>
      <c r="E262" s="593" t="s">
        <v>852</v>
      </c>
      <c r="F262" s="593">
        <v>182813001</v>
      </c>
      <c r="G262" s="593">
        <v>8014140597</v>
      </c>
      <c r="H262" s="590" t="s">
        <v>504</v>
      </c>
      <c r="I262" s="590" t="s">
        <v>572</v>
      </c>
      <c r="J262" s="590" t="s">
        <v>67</v>
      </c>
      <c r="K262" s="592" t="s">
        <v>522</v>
      </c>
      <c r="L262" s="590" t="s">
        <v>507</v>
      </c>
      <c r="M262" s="590" t="s">
        <v>508</v>
      </c>
      <c r="N262" s="590" t="s">
        <v>508</v>
      </c>
      <c r="P262" s="590" t="s">
        <v>850</v>
      </c>
    </row>
    <row r="263" spans="1:16" ht="23.25" customHeight="1">
      <c r="A263" s="589">
        <v>46244</v>
      </c>
      <c r="D263" s="589" t="s">
        <v>502</v>
      </c>
      <c r="E263" s="590" t="s">
        <v>853</v>
      </c>
      <c r="F263" s="590">
        <v>222806603</v>
      </c>
      <c r="G263" s="590">
        <v>8016498875</v>
      </c>
      <c r="H263" s="590" t="s">
        <v>515</v>
      </c>
      <c r="I263" s="590" t="s">
        <v>505</v>
      </c>
      <c r="J263" s="590" t="s">
        <v>66</v>
      </c>
      <c r="K263" s="592" t="s">
        <v>741</v>
      </c>
      <c r="L263" s="590" t="s">
        <v>507</v>
      </c>
      <c r="M263" s="590" t="s">
        <v>508</v>
      </c>
      <c r="N263" s="590" t="s">
        <v>508</v>
      </c>
      <c r="O263" s="590" t="s">
        <v>507</v>
      </c>
    </row>
    <row r="264" spans="1:16" ht="23.25" customHeight="1">
      <c r="A264" s="589">
        <v>46244</v>
      </c>
      <c r="D264" s="589" t="s">
        <v>558</v>
      </c>
      <c r="E264" s="590" t="s">
        <v>854</v>
      </c>
      <c r="F264" s="590">
        <v>205051457</v>
      </c>
      <c r="G264" s="590">
        <v>8189165469</v>
      </c>
      <c r="H264" s="590" t="s">
        <v>504</v>
      </c>
      <c r="I264" s="590" t="s">
        <v>505</v>
      </c>
      <c r="J264" s="590" t="s">
        <v>67</v>
      </c>
      <c r="K264" s="592" t="s">
        <v>513</v>
      </c>
      <c r="L264" s="590" t="s">
        <v>508</v>
      </c>
      <c r="M264" s="590" t="s">
        <v>508</v>
      </c>
      <c r="N264" s="590" t="s">
        <v>508</v>
      </c>
    </row>
    <row r="265" spans="1:16" ht="23.25" customHeight="1">
      <c r="A265" s="589">
        <v>46244</v>
      </c>
      <c r="D265" s="589" t="s">
        <v>502</v>
      </c>
      <c r="E265" s="593" t="s">
        <v>855</v>
      </c>
      <c r="F265" s="593">
        <v>230554382</v>
      </c>
      <c r="G265" s="593">
        <v>3847890329</v>
      </c>
      <c r="H265" s="590" t="s">
        <v>515</v>
      </c>
      <c r="I265" s="590" t="s">
        <v>505</v>
      </c>
      <c r="J265" s="590" t="s">
        <v>67</v>
      </c>
      <c r="K265" s="592" t="s">
        <v>522</v>
      </c>
      <c r="L265" s="590" t="s">
        <v>508</v>
      </c>
      <c r="M265" s="590" t="s">
        <v>508</v>
      </c>
      <c r="N265" s="590" t="s">
        <v>508</v>
      </c>
      <c r="O265" s="590" t="s">
        <v>509</v>
      </c>
      <c r="P265" s="590" t="s">
        <v>856</v>
      </c>
    </row>
    <row r="266" spans="1:16" ht="23.25" customHeight="1">
      <c r="A266" s="589">
        <v>46244</v>
      </c>
      <c r="D266" s="589" t="s">
        <v>502</v>
      </c>
      <c r="E266" s="590" t="s">
        <v>857</v>
      </c>
      <c r="F266" s="590">
        <v>185189813</v>
      </c>
      <c r="G266" s="590">
        <v>8017084571</v>
      </c>
      <c r="H266" s="590" t="s">
        <v>504</v>
      </c>
      <c r="I266" s="590" t="s">
        <v>505</v>
      </c>
      <c r="J266" s="590" t="s">
        <v>67</v>
      </c>
      <c r="K266" s="592" t="s">
        <v>513</v>
      </c>
      <c r="L266" s="590" t="s">
        <v>508</v>
      </c>
      <c r="M266" s="590" t="s">
        <v>508</v>
      </c>
      <c r="N266" s="590" t="s">
        <v>508</v>
      </c>
      <c r="P266" s="590" t="s">
        <v>858</v>
      </c>
    </row>
    <row r="267" spans="1:16" ht="23.25" customHeight="1">
      <c r="A267" s="589">
        <v>46244</v>
      </c>
      <c r="D267" s="589" t="s">
        <v>502</v>
      </c>
      <c r="E267" s="590" t="s">
        <v>859</v>
      </c>
      <c r="F267" s="590">
        <v>204837690</v>
      </c>
      <c r="G267" s="590">
        <v>3852963146</v>
      </c>
      <c r="H267" s="590" t="s">
        <v>504</v>
      </c>
      <c r="I267" s="590" t="s">
        <v>505</v>
      </c>
      <c r="J267" s="590" t="s">
        <v>67</v>
      </c>
      <c r="K267" s="592" t="s">
        <v>506</v>
      </c>
      <c r="L267" s="590" t="s">
        <v>508</v>
      </c>
      <c r="M267" s="590" t="s">
        <v>508</v>
      </c>
      <c r="N267" s="590" t="s">
        <v>508</v>
      </c>
      <c r="O267" s="590" t="s">
        <v>507</v>
      </c>
    </row>
    <row r="268" spans="1:16" ht="23.25" customHeight="1">
      <c r="A268" s="589">
        <v>46244</v>
      </c>
      <c r="D268" s="589" t="s">
        <v>502</v>
      </c>
      <c r="E268" s="590" t="s">
        <v>860</v>
      </c>
      <c r="F268" s="590">
        <v>221848397</v>
      </c>
      <c r="G268" s="590" t="s">
        <v>861</v>
      </c>
      <c r="H268" s="590" t="s">
        <v>504</v>
      </c>
      <c r="I268" s="590" t="s">
        <v>505</v>
      </c>
      <c r="J268" s="590" t="s">
        <v>67</v>
      </c>
      <c r="K268" s="592" t="s">
        <v>506</v>
      </c>
      <c r="L268" s="590" t="s">
        <v>508</v>
      </c>
      <c r="M268" s="590" t="s">
        <v>508</v>
      </c>
      <c r="N268" s="590" t="s">
        <v>508</v>
      </c>
      <c r="O268" s="590" t="s">
        <v>507</v>
      </c>
    </row>
    <row r="269" spans="1:16" ht="23.25" customHeight="1">
      <c r="A269" s="589">
        <v>46244</v>
      </c>
      <c r="D269" s="589" t="s">
        <v>558</v>
      </c>
      <c r="E269" s="590" t="s">
        <v>862</v>
      </c>
      <c r="F269" s="590">
        <v>95669376</v>
      </c>
      <c r="G269" s="590" t="s">
        <v>863</v>
      </c>
      <c r="H269" s="590" t="s">
        <v>515</v>
      </c>
      <c r="I269" s="590" t="s">
        <v>505</v>
      </c>
      <c r="J269" s="590" t="s">
        <v>65</v>
      </c>
      <c r="K269" s="592" t="s">
        <v>552</v>
      </c>
      <c r="L269" s="590" t="s">
        <v>508</v>
      </c>
      <c r="M269" s="590" t="s">
        <v>508</v>
      </c>
      <c r="N269" s="590" t="s">
        <v>508</v>
      </c>
    </row>
    <row r="270" spans="1:16" ht="23.25" customHeight="1">
      <c r="A270" s="589">
        <v>46244</v>
      </c>
      <c r="D270" s="589" t="s">
        <v>558</v>
      </c>
      <c r="E270" s="590" t="s">
        <v>864</v>
      </c>
      <c r="F270" s="590">
        <v>225339373</v>
      </c>
      <c r="G270" s="590">
        <v>3852522735</v>
      </c>
      <c r="H270" s="590" t="s">
        <v>504</v>
      </c>
      <c r="I270" s="590" t="s">
        <v>505</v>
      </c>
      <c r="J270" s="590" t="s">
        <v>67</v>
      </c>
      <c r="K270" s="592" t="s">
        <v>513</v>
      </c>
      <c r="L270" s="590" t="s">
        <v>508</v>
      </c>
      <c r="M270" s="590" t="s">
        <v>508</v>
      </c>
      <c r="N270" s="590" t="s">
        <v>508</v>
      </c>
      <c r="P270" s="590" t="s">
        <v>865</v>
      </c>
    </row>
    <row r="271" spans="1:16" ht="23.25" customHeight="1">
      <c r="A271" s="589">
        <v>46244</v>
      </c>
      <c r="D271" s="589" t="s">
        <v>502</v>
      </c>
      <c r="E271" s="590" t="s">
        <v>866</v>
      </c>
      <c r="F271" s="590">
        <v>185552802</v>
      </c>
      <c r="G271" s="590" t="s">
        <v>867</v>
      </c>
      <c r="H271" s="590" t="s">
        <v>504</v>
      </c>
      <c r="I271" s="590" t="s">
        <v>505</v>
      </c>
      <c r="J271" s="590" t="s">
        <v>67</v>
      </c>
      <c r="K271" s="592" t="s">
        <v>506</v>
      </c>
      <c r="L271" s="590" t="s">
        <v>508</v>
      </c>
      <c r="M271" s="590" t="s">
        <v>508</v>
      </c>
      <c r="N271" s="590" t="s">
        <v>508</v>
      </c>
      <c r="O271" s="590" t="s">
        <v>507</v>
      </c>
    </row>
    <row r="272" spans="1:16" ht="23.25" customHeight="1">
      <c r="A272" s="589">
        <v>46244</v>
      </c>
      <c r="D272" s="589" t="s">
        <v>502</v>
      </c>
      <c r="E272" s="590" t="s">
        <v>868</v>
      </c>
      <c r="F272" s="590">
        <v>142411532</v>
      </c>
      <c r="G272" s="590">
        <v>3852315772</v>
      </c>
      <c r="H272" s="590" t="s">
        <v>504</v>
      </c>
      <c r="I272" s="590" t="s">
        <v>505</v>
      </c>
      <c r="J272" s="590" t="s">
        <v>67</v>
      </c>
      <c r="K272" s="592" t="s">
        <v>506</v>
      </c>
      <c r="L272" s="590" t="s">
        <v>508</v>
      </c>
      <c r="M272" s="590" t="s">
        <v>508</v>
      </c>
      <c r="N272" s="590" t="s">
        <v>508</v>
      </c>
      <c r="O272" s="590" t="s">
        <v>507</v>
      </c>
    </row>
    <row r="273" spans="1:16" ht="23.25" customHeight="1">
      <c r="A273" s="589">
        <v>46244</v>
      </c>
      <c r="D273" s="589" t="s">
        <v>550</v>
      </c>
      <c r="E273" s="590" t="s">
        <v>869</v>
      </c>
      <c r="F273" s="593">
        <v>95673500</v>
      </c>
      <c r="G273" s="590" t="s">
        <v>870</v>
      </c>
      <c r="H273" s="590" t="s">
        <v>515</v>
      </c>
      <c r="I273" s="590" t="s">
        <v>505</v>
      </c>
      <c r="J273" s="590" t="s">
        <v>65</v>
      </c>
      <c r="K273" s="592" t="s">
        <v>552</v>
      </c>
      <c r="L273" s="590" t="s">
        <v>507</v>
      </c>
      <c r="M273" s="590" t="s">
        <v>508</v>
      </c>
      <c r="N273" s="590" t="s">
        <v>508</v>
      </c>
    </row>
    <row r="274" spans="1:16" ht="23.25" customHeight="1">
      <c r="A274" s="589">
        <v>46244</v>
      </c>
      <c r="D274" s="589" t="s">
        <v>558</v>
      </c>
      <c r="E274" s="590" t="s">
        <v>871</v>
      </c>
      <c r="F274" s="590">
        <v>217233983</v>
      </c>
      <c r="G274" s="590">
        <v>3853541676</v>
      </c>
      <c r="H274" s="590" t="s">
        <v>504</v>
      </c>
      <c r="I274" s="590" t="s">
        <v>872</v>
      </c>
      <c r="J274" s="590" t="s">
        <v>66</v>
      </c>
      <c r="K274" s="592" t="s">
        <v>817</v>
      </c>
      <c r="L274" s="590" t="s">
        <v>507</v>
      </c>
      <c r="M274" s="590" t="s">
        <v>508</v>
      </c>
      <c r="N274" s="590" t="s">
        <v>508</v>
      </c>
      <c r="P274" s="590" t="s">
        <v>873</v>
      </c>
    </row>
    <row r="275" spans="1:16" ht="23.25" customHeight="1">
      <c r="A275" s="589">
        <v>46244</v>
      </c>
      <c r="D275" s="589" t="s">
        <v>502</v>
      </c>
      <c r="E275" s="590" t="s">
        <v>874</v>
      </c>
      <c r="F275" s="590">
        <v>223280294</v>
      </c>
      <c r="G275" s="590">
        <v>4085926936</v>
      </c>
      <c r="H275" s="590" t="s">
        <v>504</v>
      </c>
      <c r="I275" s="590" t="s">
        <v>505</v>
      </c>
      <c r="J275" s="590" t="s">
        <v>67</v>
      </c>
      <c r="K275" s="592" t="s">
        <v>506</v>
      </c>
      <c r="L275" s="590" t="s">
        <v>508</v>
      </c>
      <c r="M275" s="590" t="s">
        <v>508</v>
      </c>
      <c r="N275" s="590" t="s">
        <v>508</v>
      </c>
      <c r="O275" s="590" t="s">
        <v>509</v>
      </c>
    </row>
    <row r="276" spans="1:16" ht="23.25" customHeight="1">
      <c r="D276" s="589" t="s">
        <v>502</v>
      </c>
      <c r="E276" s="753" t="s">
        <v>875</v>
      </c>
      <c r="F276" s="753">
        <v>133925448</v>
      </c>
      <c r="G276" s="753">
        <v>8019494079</v>
      </c>
      <c r="H276" s="590" t="s">
        <v>504</v>
      </c>
      <c r="I276" s="590" t="s">
        <v>505</v>
      </c>
      <c r="J276" s="590" t="s">
        <v>67</v>
      </c>
      <c r="K276" s="592" t="s">
        <v>522</v>
      </c>
      <c r="M276" s="590" t="s">
        <v>508</v>
      </c>
      <c r="N276" s="590" t="s">
        <v>508</v>
      </c>
    </row>
    <row r="277" spans="1:16" ht="23.25" customHeight="1">
      <c r="A277" s="589">
        <v>46245</v>
      </c>
      <c r="D277" s="589" t="s">
        <v>502</v>
      </c>
      <c r="E277" s="590" t="s">
        <v>876</v>
      </c>
      <c r="F277" s="590">
        <v>191898473</v>
      </c>
      <c r="G277" s="590">
        <v>8014715026</v>
      </c>
      <c r="H277" s="590" t="s">
        <v>504</v>
      </c>
      <c r="I277" s="590" t="s">
        <v>572</v>
      </c>
      <c r="J277" s="590" t="s">
        <v>67</v>
      </c>
      <c r="K277" s="592" t="s">
        <v>506</v>
      </c>
      <c r="L277" s="590" t="s">
        <v>508</v>
      </c>
      <c r="M277" s="590" t="s">
        <v>508</v>
      </c>
      <c r="N277" s="590" t="s">
        <v>508</v>
      </c>
      <c r="O277" s="590" t="s">
        <v>507</v>
      </c>
      <c r="P277" s="590" t="s">
        <v>877</v>
      </c>
    </row>
    <row r="278" spans="1:16" ht="23.25" customHeight="1">
      <c r="D278" s="589" t="s">
        <v>502</v>
      </c>
      <c r="E278" s="590" t="s">
        <v>878</v>
      </c>
      <c r="F278" s="590">
        <v>215373506</v>
      </c>
      <c r="G278" s="590">
        <v>18016082855</v>
      </c>
      <c r="H278" s="590" t="s">
        <v>504</v>
      </c>
      <c r="I278" s="590" t="s">
        <v>696</v>
      </c>
      <c r="J278" s="590" t="s">
        <v>67</v>
      </c>
      <c r="K278" s="592" t="s">
        <v>506</v>
      </c>
      <c r="L278" s="590" t="s">
        <v>508</v>
      </c>
      <c r="M278" s="590" t="s">
        <v>508</v>
      </c>
      <c r="N278" s="590" t="s">
        <v>508</v>
      </c>
      <c r="O278" s="590" t="s">
        <v>509</v>
      </c>
    </row>
    <row r="279" spans="1:16" ht="23.25" customHeight="1">
      <c r="E279" s="593" t="s">
        <v>879</v>
      </c>
      <c r="F279" s="593">
        <v>223278587</v>
      </c>
      <c r="G279" s="593">
        <v>3856082433</v>
      </c>
      <c r="H279" s="590" t="s">
        <v>504</v>
      </c>
      <c r="I279" s="590" t="s">
        <v>505</v>
      </c>
      <c r="J279" s="590" t="s">
        <v>65</v>
      </c>
      <c r="K279" s="592" t="s">
        <v>528</v>
      </c>
      <c r="L279" s="590" t="s">
        <v>507</v>
      </c>
      <c r="M279" s="590" t="s">
        <v>508</v>
      </c>
      <c r="N279" s="590" t="s">
        <v>508</v>
      </c>
    </row>
    <row r="280" spans="1:16" ht="23.25" customHeight="1">
      <c r="A280" s="589">
        <v>46245</v>
      </c>
      <c r="D280" s="589" t="s">
        <v>502</v>
      </c>
      <c r="E280" s="593" t="s">
        <v>880</v>
      </c>
      <c r="F280" s="593">
        <v>161455496</v>
      </c>
      <c r="G280" s="593">
        <v>3855073267</v>
      </c>
      <c r="H280" s="590" t="s">
        <v>515</v>
      </c>
      <c r="I280" s="590" t="s">
        <v>505</v>
      </c>
      <c r="J280" s="590" t="s">
        <v>67</v>
      </c>
      <c r="K280" s="592" t="s">
        <v>522</v>
      </c>
      <c r="L280" s="590" t="s">
        <v>507</v>
      </c>
      <c r="M280" s="590" t="s">
        <v>508</v>
      </c>
      <c r="N280" s="590" t="s">
        <v>508</v>
      </c>
      <c r="O280" s="590" t="s">
        <v>507</v>
      </c>
    </row>
    <row r="281" spans="1:16" ht="23.25" customHeight="1">
      <c r="A281" s="589">
        <v>46245</v>
      </c>
      <c r="D281" s="589" t="s">
        <v>558</v>
      </c>
      <c r="E281" s="590" t="s">
        <v>881</v>
      </c>
      <c r="F281" s="590">
        <v>228927969</v>
      </c>
      <c r="G281" s="590">
        <v>2816704894</v>
      </c>
      <c r="H281" s="590" t="s">
        <v>504</v>
      </c>
      <c r="I281" s="590" t="s">
        <v>505</v>
      </c>
      <c r="J281" s="590" t="s">
        <v>67</v>
      </c>
      <c r="K281" s="592" t="s">
        <v>513</v>
      </c>
      <c r="L281" s="590" t="s">
        <v>508</v>
      </c>
      <c r="M281" s="590" t="s">
        <v>508</v>
      </c>
      <c r="N281" s="590" t="s">
        <v>508</v>
      </c>
      <c r="P281" s="590" t="s">
        <v>882</v>
      </c>
    </row>
    <row r="282" spans="1:16" ht="23.25" customHeight="1">
      <c r="A282" s="589">
        <v>46245</v>
      </c>
      <c r="D282" s="589" t="s">
        <v>550</v>
      </c>
      <c r="E282" s="593" t="s">
        <v>883</v>
      </c>
      <c r="F282" s="593">
        <v>218908297</v>
      </c>
      <c r="G282" s="593">
        <v>3853212566</v>
      </c>
      <c r="H282" s="590" t="s">
        <v>504</v>
      </c>
      <c r="I282" s="590" t="s">
        <v>696</v>
      </c>
      <c r="J282" s="590" t="s">
        <v>67</v>
      </c>
      <c r="K282" s="592" t="s">
        <v>522</v>
      </c>
      <c r="L282" s="590" t="s">
        <v>507</v>
      </c>
      <c r="M282" s="590" t="s">
        <v>508</v>
      </c>
      <c r="N282" s="590" t="s">
        <v>508</v>
      </c>
      <c r="O282" s="590" t="s">
        <v>507</v>
      </c>
    </row>
    <row r="283" spans="1:16" ht="23.25" customHeight="1">
      <c r="D283" s="589" t="s">
        <v>502</v>
      </c>
      <c r="E283" s="590" t="s">
        <v>884</v>
      </c>
      <c r="F283" s="590">
        <v>198565236</v>
      </c>
      <c r="G283" s="590">
        <v>8018563124</v>
      </c>
      <c r="H283" s="590" t="s">
        <v>515</v>
      </c>
      <c r="I283" s="590" t="s">
        <v>505</v>
      </c>
      <c r="J283" s="590" t="s">
        <v>65</v>
      </c>
      <c r="K283" s="592" t="s">
        <v>528</v>
      </c>
      <c r="L283" s="590" t="s">
        <v>508</v>
      </c>
      <c r="M283" s="590" t="s">
        <v>508</v>
      </c>
      <c r="N283" s="590" t="s">
        <v>508</v>
      </c>
      <c r="O283" s="590" t="s">
        <v>509</v>
      </c>
      <c r="P283" s="590" t="s">
        <v>885</v>
      </c>
    </row>
    <row r="284" spans="1:16" ht="23.25" customHeight="1">
      <c r="A284" s="589">
        <v>46245</v>
      </c>
      <c r="D284" s="589" t="s">
        <v>502</v>
      </c>
      <c r="E284" s="1046" t="s">
        <v>886</v>
      </c>
      <c r="F284" s="1047">
        <v>198483034</v>
      </c>
      <c r="G284" s="1047">
        <v>3857709785</v>
      </c>
      <c r="H284" s="1046" t="s">
        <v>504</v>
      </c>
      <c r="I284" s="1046" t="s">
        <v>505</v>
      </c>
      <c r="J284" s="1046" t="s">
        <v>67</v>
      </c>
      <c r="K284" s="1048" t="s">
        <v>513</v>
      </c>
      <c r="L284" s="590" t="s">
        <v>508</v>
      </c>
      <c r="M284" s="590" t="s">
        <v>508</v>
      </c>
      <c r="N284" s="590" t="s">
        <v>508</v>
      </c>
    </row>
    <row r="285" spans="1:16" ht="23.25" customHeight="1">
      <c r="D285" s="589" t="s">
        <v>502</v>
      </c>
      <c r="E285" s="590" t="s">
        <v>887</v>
      </c>
      <c r="F285" s="590">
        <v>230683960</v>
      </c>
      <c r="G285" s="590">
        <v>3855568744</v>
      </c>
      <c r="H285" s="590" t="s">
        <v>504</v>
      </c>
      <c r="I285" s="590" t="s">
        <v>505</v>
      </c>
      <c r="J285" s="590" t="s">
        <v>67</v>
      </c>
      <c r="K285" s="592" t="s">
        <v>522</v>
      </c>
      <c r="L285" s="590" t="s">
        <v>507</v>
      </c>
      <c r="M285" s="590" t="s">
        <v>508</v>
      </c>
      <c r="N285" s="590" t="s">
        <v>508</v>
      </c>
      <c r="O285" s="590" t="s">
        <v>507</v>
      </c>
    </row>
    <row r="286" spans="1:16" ht="23.25" customHeight="1">
      <c r="A286" s="589">
        <v>46245</v>
      </c>
      <c r="D286" s="589" t="s">
        <v>502</v>
      </c>
      <c r="E286" s="590" t="s">
        <v>888</v>
      </c>
      <c r="F286" s="590">
        <v>230680035</v>
      </c>
      <c r="G286" s="590">
        <v>3852722316</v>
      </c>
      <c r="H286" s="590" t="s">
        <v>515</v>
      </c>
      <c r="I286" s="590" t="s">
        <v>505</v>
      </c>
      <c r="J286" s="590" t="s">
        <v>67</v>
      </c>
      <c r="K286" s="592" t="s">
        <v>513</v>
      </c>
      <c r="L286" s="590" t="s">
        <v>508</v>
      </c>
      <c r="M286" s="590" t="s">
        <v>508</v>
      </c>
      <c r="N286" s="590" t="s">
        <v>508</v>
      </c>
    </row>
    <row r="287" spans="1:16" ht="23.25" customHeight="1">
      <c r="A287" s="589">
        <v>46245</v>
      </c>
      <c r="D287" s="589" t="s">
        <v>502</v>
      </c>
      <c r="E287" s="590" t="s">
        <v>889</v>
      </c>
      <c r="F287" s="590">
        <v>134728013</v>
      </c>
      <c r="G287" s="590">
        <v>3855306349</v>
      </c>
      <c r="H287" s="590" t="s">
        <v>504</v>
      </c>
      <c r="I287" s="590" t="s">
        <v>505</v>
      </c>
      <c r="J287" s="590" t="s">
        <v>67</v>
      </c>
      <c r="K287" s="592" t="s">
        <v>522</v>
      </c>
      <c r="L287" s="590" t="s">
        <v>507</v>
      </c>
      <c r="M287" s="590" t="s">
        <v>508</v>
      </c>
      <c r="N287" s="590" t="s">
        <v>508</v>
      </c>
    </row>
    <row r="288" spans="1:16" ht="23.25" customHeight="1">
      <c r="A288" s="589">
        <v>46245</v>
      </c>
      <c r="D288" s="589" t="s">
        <v>502</v>
      </c>
      <c r="E288" s="590" t="s">
        <v>890</v>
      </c>
      <c r="F288" s="590">
        <v>194468079</v>
      </c>
      <c r="G288" s="590">
        <v>3852850481</v>
      </c>
      <c r="H288" s="590" t="s">
        <v>504</v>
      </c>
      <c r="I288" s="590" t="s">
        <v>505</v>
      </c>
      <c r="J288" s="590" t="s">
        <v>67</v>
      </c>
      <c r="K288" s="592" t="s">
        <v>506</v>
      </c>
      <c r="L288" s="590" t="s">
        <v>508</v>
      </c>
      <c r="M288" s="590" t="s">
        <v>508</v>
      </c>
      <c r="N288" s="590" t="s">
        <v>508</v>
      </c>
      <c r="O288" s="590" t="s">
        <v>507</v>
      </c>
    </row>
    <row r="289" spans="1:16" ht="23.25" customHeight="1">
      <c r="A289" s="589">
        <v>46245</v>
      </c>
      <c r="D289" s="589" t="s">
        <v>502</v>
      </c>
      <c r="E289" s="731" t="s">
        <v>891</v>
      </c>
      <c r="F289" s="593">
        <v>215378397</v>
      </c>
      <c r="G289" s="593">
        <v>3855980936</v>
      </c>
      <c r="H289" s="593" t="s">
        <v>515</v>
      </c>
      <c r="I289" s="590" t="s">
        <v>505</v>
      </c>
      <c r="J289" s="590" t="s">
        <v>65</v>
      </c>
      <c r="K289" s="592" t="s">
        <v>528</v>
      </c>
      <c r="L289" s="590" t="s">
        <v>507</v>
      </c>
      <c r="M289" s="590" t="s">
        <v>508</v>
      </c>
      <c r="N289" s="590" t="s">
        <v>508</v>
      </c>
    </row>
    <row r="290" spans="1:16" ht="23.25" customHeight="1">
      <c r="D290" s="589" t="s">
        <v>502</v>
      </c>
      <c r="E290" s="590" t="s">
        <v>892</v>
      </c>
      <c r="F290" s="590">
        <v>133759259</v>
      </c>
      <c r="G290" s="590">
        <v>8017501509</v>
      </c>
      <c r="H290" s="590" t="s">
        <v>504</v>
      </c>
      <c r="I290" s="590" t="s">
        <v>505</v>
      </c>
      <c r="J290" s="590" t="s">
        <v>67</v>
      </c>
      <c r="K290" s="592" t="s">
        <v>522</v>
      </c>
      <c r="L290" s="590" t="s">
        <v>507</v>
      </c>
      <c r="M290" s="590" t="s">
        <v>508</v>
      </c>
      <c r="N290" s="590" t="s">
        <v>508</v>
      </c>
      <c r="P290" s="590" t="s">
        <v>840</v>
      </c>
    </row>
    <row r="291" spans="1:16" ht="23.25" customHeight="1">
      <c r="A291" s="589">
        <v>46245</v>
      </c>
      <c r="D291" s="589" t="s">
        <v>502</v>
      </c>
      <c r="E291" s="590" t="s">
        <v>893</v>
      </c>
      <c r="F291" s="590">
        <v>136202294</v>
      </c>
      <c r="G291" s="590">
        <v>3855626805</v>
      </c>
      <c r="H291" s="590" t="s">
        <v>515</v>
      </c>
      <c r="I291" s="590" t="s">
        <v>505</v>
      </c>
      <c r="J291" s="590" t="s">
        <v>67</v>
      </c>
      <c r="K291" s="592" t="s">
        <v>513</v>
      </c>
      <c r="L291" s="590" t="s">
        <v>508</v>
      </c>
      <c r="M291" s="590" t="s">
        <v>508</v>
      </c>
      <c r="N291" s="590" t="s">
        <v>508</v>
      </c>
    </row>
    <row r="292" spans="1:16" ht="23.25" customHeight="1">
      <c r="A292" s="589">
        <v>46245</v>
      </c>
      <c r="D292" s="589" t="s">
        <v>502</v>
      </c>
      <c r="E292" s="590" t="s">
        <v>894</v>
      </c>
      <c r="F292" s="590">
        <v>220894063</v>
      </c>
      <c r="G292" s="590">
        <v>3855676958</v>
      </c>
      <c r="H292" s="590" t="s">
        <v>515</v>
      </c>
      <c r="I292" s="590" t="s">
        <v>505</v>
      </c>
      <c r="J292" s="590" t="s">
        <v>67</v>
      </c>
      <c r="K292" s="592" t="s">
        <v>506</v>
      </c>
      <c r="L292" s="590" t="s">
        <v>508</v>
      </c>
      <c r="M292" s="590" t="s">
        <v>508</v>
      </c>
      <c r="N292" s="590" t="s">
        <v>508</v>
      </c>
      <c r="O292" s="590" t="s">
        <v>507</v>
      </c>
    </row>
    <row r="293" spans="1:16" ht="23.25" customHeight="1">
      <c r="A293" s="589">
        <v>46245</v>
      </c>
      <c r="D293" s="589" t="s">
        <v>502</v>
      </c>
      <c r="E293" s="590" t="s">
        <v>895</v>
      </c>
      <c r="F293" s="590">
        <v>119129137</v>
      </c>
      <c r="G293" s="590" t="s">
        <v>896</v>
      </c>
      <c r="H293" s="590" t="s">
        <v>515</v>
      </c>
      <c r="I293" s="590" t="s">
        <v>505</v>
      </c>
      <c r="J293" s="590" t="s">
        <v>67</v>
      </c>
      <c r="K293" s="592" t="s">
        <v>513</v>
      </c>
      <c r="L293" s="590" t="s">
        <v>508</v>
      </c>
      <c r="M293" s="590" t="s">
        <v>508</v>
      </c>
      <c r="N293" s="590" t="s">
        <v>508</v>
      </c>
    </row>
    <row r="294" spans="1:16" ht="23.25" customHeight="1">
      <c r="A294" s="589">
        <v>46245</v>
      </c>
      <c r="D294" s="589" t="s">
        <v>502</v>
      </c>
      <c r="E294" s="590" t="s">
        <v>897</v>
      </c>
      <c r="F294" s="590">
        <v>219954549</v>
      </c>
      <c r="G294" s="590">
        <v>3854162835</v>
      </c>
      <c r="H294" s="590" t="s">
        <v>504</v>
      </c>
      <c r="I294" s="590" t="s">
        <v>505</v>
      </c>
      <c r="J294" s="590" t="s">
        <v>65</v>
      </c>
      <c r="K294" s="592" t="s">
        <v>528</v>
      </c>
      <c r="L294" s="590" t="s">
        <v>507</v>
      </c>
      <c r="M294" s="590" t="s">
        <v>508</v>
      </c>
      <c r="N294" s="590" t="s">
        <v>508</v>
      </c>
    </row>
    <row r="295" spans="1:16" ht="23.25" customHeight="1">
      <c r="A295" s="589">
        <v>46245</v>
      </c>
      <c r="D295" s="589" t="s">
        <v>502</v>
      </c>
      <c r="E295" s="590" t="s">
        <v>898</v>
      </c>
      <c r="F295" s="590">
        <v>129422584</v>
      </c>
      <c r="G295" s="590" t="s">
        <v>899</v>
      </c>
      <c r="H295" s="590" t="s">
        <v>515</v>
      </c>
      <c r="I295" s="590" t="s">
        <v>572</v>
      </c>
      <c r="J295" s="590" t="s">
        <v>67</v>
      </c>
      <c r="K295" s="592" t="s">
        <v>522</v>
      </c>
      <c r="L295" s="590" t="s">
        <v>507</v>
      </c>
      <c r="M295" s="590" t="s">
        <v>508</v>
      </c>
      <c r="N295" s="590" t="s">
        <v>508</v>
      </c>
      <c r="O295" s="590" t="s">
        <v>509</v>
      </c>
    </row>
    <row r="296" spans="1:16" ht="23.25" customHeight="1">
      <c r="A296" s="589">
        <v>46245</v>
      </c>
      <c r="D296" s="589" t="s">
        <v>502</v>
      </c>
      <c r="E296" s="590" t="s">
        <v>900</v>
      </c>
      <c r="F296" s="590">
        <v>180366945</v>
      </c>
      <c r="G296" s="590">
        <v>3853387157</v>
      </c>
      <c r="H296" s="590" t="s">
        <v>504</v>
      </c>
      <c r="I296" s="590" t="s">
        <v>572</v>
      </c>
      <c r="J296" s="590" t="s">
        <v>67</v>
      </c>
      <c r="K296" s="592" t="s">
        <v>522</v>
      </c>
      <c r="L296" s="590" t="s">
        <v>507</v>
      </c>
      <c r="N296" s="590" t="s">
        <v>508</v>
      </c>
    </row>
    <row r="297" spans="1:16" ht="23.25" customHeight="1">
      <c r="A297" s="589">
        <v>46245</v>
      </c>
      <c r="D297" s="589" t="s">
        <v>502</v>
      </c>
      <c r="E297" s="590" t="s">
        <v>901</v>
      </c>
      <c r="F297" s="590">
        <v>121767865</v>
      </c>
      <c r="G297" s="590">
        <v>3853493323</v>
      </c>
      <c r="H297" s="590" t="s">
        <v>504</v>
      </c>
      <c r="I297" s="590" t="s">
        <v>505</v>
      </c>
      <c r="J297" s="590" t="s">
        <v>67</v>
      </c>
      <c r="K297" s="592" t="s">
        <v>513</v>
      </c>
      <c r="L297" s="590" t="s">
        <v>508</v>
      </c>
      <c r="M297" s="590" t="s">
        <v>508</v>
      </c>
      <c r="N297" s="590" t="s">
        <v>508</v>
      </c>
      <c r="P297" s="590" t="s">
        <v>902</v>
      </c>
    </row>
    <row r="298" spans="1:16" ht="23.25" customHeight="1">
      <c r="A298" s="589">
        <v>46245</v>
      </c>
      <c r="D298" s="589" t="s">
        <v>502</v>
      </c>
      <c r="E298" s="590" t="s">
        <v>901</v>
      </c>
      <c r="F298" s="590">
        <v>128553631</v>
      </c>
      <c r="G298" s="590" t="s">
        <v>903</v>
      </c>
      <c r="H298" s="590" t="s">
        <v>504</v>
      </c>
      <c r="I298" s="590" t="s">
        <v>505</v>
      </c>
      <c r="J298" s="590" t="s">
        <v>67</v>
      </c>
      <c r="K298" s="592" t="s">
        <v>513</v>
      </c>
      <c r="L298" s="590" t="s">
        <v>508</v>
      </c>
      <c r="M298" s="590" t="s">
        <v>508</v>
      </c>
      <c r="N298" s="590" t="s">
        <v>508</v>
      </c>
      <c r="P298" s="590" t="s">
        <v>904</v>
      </c>
    </row>
    <row r="299" spans="1:16" ht="23.25" customHeight="1">
      <c r="A299" s="589">
        <v>46245</v>
      </c>
      <c r="D299" s="589" t="s">
        <v>502</v>
      </c>
      <c r="E299" s="590" t="s">
        <v>905</v>
      </c>
      <c r="F299" s="593">
        <v>146324193</v>
      </c>
      <c r="G299" s="212">
        <v>8016696278</v>
      </c>
      <c r="H299" s="590" t="s">
        <v>504</v>
      </c>
      <c r="I299" s="590" t="s">
        <v>505</v>
      </c>
      <c r="J299" s="590" t="s">
        <v>65</v>
      </c>
      <c r="K299" s="592" t="s">
        <v>906</v>
      </c>
      <c r="L299" s="590" t="s">
        <v>508</v>
      </c>
      <c r="M299" s="590" t="s">
        <v>508</v>
      </c>
      <c r="N299" s="590" t="s">
        <v>508</v>
      </c>
      <c r="O299" s="590" t="s">
        <v>509</v>
      </c>
    </row>
    <row r="300" spans="1:16" ht="23.25" customHeight="1">
      <c r="A300" s="589">
        <v>46245</v>
      </c>
      <c r="D300" s="589" t="s">
        <v>502</v>
      </c>
      <c r="E300" s="590" t="s">
        <v>907</v>
      </c>
      <c r="F300" s="590">
        <v>133415185</v>
      </c>
      <c r="G300" s="590">
        <v>3853410407</v>
      </c>
      <c r="H300" s="590" t="s">
        <v>504</v>
      </c>
      <c r="I300" s="590" t="s">
        <v>505</v>
      </c>
      <c r="J300" s="590" t="s">
        <v>67</v>
      </c>
      <c r="K300" s="592" t="s">
        <v>522</v>
      </c>
      <c r="L300" s="590" t="s">
        <v>508</v>
      </c>
      <c r="M300" s="590" t="s">
        <v>508</v>
      </c>
      <c r="N300" s="590" t="s">
        <v>508</v>
      </c>
      <c r="O300" s="590" t="s">
        <v>507</v>
      </c>
    </row>
    <row r="301" spans="1:16" ht="23.25" customHeight="1">
      <c r="A301" s="589">
        <v>46246</v>
      </c>
      <c r="D301" s="589" t="s">
        <v>502</v>
      </c>
      <c r="E301" s="590" t="s">
        <v>908</v>
      </c>
      <c r="F301" s="590">
        <v>116758500</v>
      </c>
      <c r="G301" s="590">
        <v>18016447575</v>
      </c>
      <c r="I301" s="590" t="s">
        <v>505</v>
      </c>
      <c r="J301" s="590" t="s">
        <v>67</v>
      </c>
      <c r="K301" s="592" t="s">
        <v>513</v>
      </c>
      <c r="L301" s="590" t="s">
        <v>508</v>
      </c>
      <c r="N301" s="590" t="s">
        <v>508</v>
      </c>
    </row>
    <row r="302" spans="1:16" ht="23.25" customHeight="1">
      <c r="A302" s="589">
        <v>46246</v>
      </c>
      <c r="D302" s="589" t="s">
        <v>550</v>
      </c>
      <c r="E302" s="590" t="s">
        <v>909</v>
      </c>
      <c r="F302" s="590">
        <v>198493843</v>
      </c>
      <c r="G302" s="590" t="s">
        <v>910</v>
      </c>
      <c r="H302" s="590" t="s">
        <v>504</v>
      </c>
      <c r="I302" s="590" t="s">
        <v>505</v>
      </c>
      <c r="J302" s="590" t="s">
        <v>67</v>
      </c>
      <c r="K302" s="592" t="s">
        <v>513</v>
      </c>
      <c r="L302" s="590" t="s">
        <v>507</v>
      </c>
      <c r="M302" s="590" t="s">
        <v>508</v>
      </c>
      <c r="N302" s="590" t="s">
        <v>508</v>
      </c>
    </row>
    <row r="303" spans="1:16" ht="23.25" customHeight="1">
      <c r="A303" s="589">
        <v>46246</v>
      </c>
      <c r="D303" s="589" t="s">
        <v>502</v>
      </c>
      <c r="E303" s="593" t="s">
        <v>911</v>
      </c>
      <c r="F303" s="593">
        <v>230682377</v>
      </c>
      <c r="G303" s="593">
        <v>4094337409</v>
      </c>
      <c r="H303" s="590" t="s">
        <v>515</v>
      </c>
      <c r="I303" s="590" t="s">
        <v>696</v>
      </c>
      <c r="J303" s="590" t="s">
        <v>67</v>
      </c>
      <c r="K303" s="592" t="s">
        <v>522</v>
      </c>
      <c r="L303" s="590" t="s">
        <v>508</v>
      </c>
      <c r="M303" s="590" t="s">
        <v>508</v>
      </c>
      <c r="N303" s="590" t="s">
        <v>508</v>
      </c>
    </row>
    <row r="304" spans="1:16" ht="23.25" customHeight="1">
      <c r="A304" s="589">
        <v>46246</v>
      </c>
      <c r="D304" s="589" t="s">
        <v>502</v>
      </c>
      <c r="E304" s="590" t="s">
        <v>912</v>
      </c>
      <c r="F304" s="590">
        <v>160694935</v>
      </c>
      <c r="G304" s="590">
        <v>3465643262</v>
      </c>
      <c r="H304" s="590" t="s">
        <v>504</v>
      </c>
      <c r="I304" s="590" t="s">
        <v>572</v>
      </c>
      <c r="J304" s="590" t="s">
        <v>67</v>
      </c>
      <c r="K304" s="592" t="s">
        <v>522</v>
      </c>
      <c r="L304" s="590" t="s">
        <v>508</v>
      </c>
      <c r="M304" s="590" t="s">
        <v>508</v>
      </c>
      <c r="N304" s="590" t="s">
        <v>508</v>
      </c>
      <c r="P304" s="590" t="s">
        <v>913</v>
      </c>
    </row>
    <row r="305" spans="1:16" ht="23.25" customHeight="1">
      <c r="A305" s="589">
        <v>46246</v>
      </c>
      <c r="D305" s="589" t="s">
        <v>558</v>
      </c>
      <c r="E305" s="590" t="s">
        <v>914</v>
      </c>
      <c r="F305" s="590">
        <v>124766504</v>
      </c>
      <c r="G305" s="590" t="s">
        <v>915</v>
      </c>
      <c r="H305" s="590" t="s">
        <v>504</v>
      </c>
      <c r="I305" s="590" t="s">
        <v>505</v>
      </c>
      <c r="J305" s="590" t="s">
        <v>67</v>
      </c>
      <c r="K305" s="592" t="s">
        <v>513</v>
      </c>
      <c r="L305" s="590" t="s">
        <v>508</v>
      </c>
      <c r="M305" s="590" t="s">
        <v>508</v>
      </c>
      <c r="N305" s="590" t="s">
        <v>508</v>
      </c>
      <c r="P305" s="979" t="s">
        <v>916</v>
      </c>
    </row>
    <row r="306" spans="1:16" ht="23.25" customHeight="1">
      <c r="A306" s="589">
        <v>46246</v>
      </c>
      <c r="D306" s="589" t="s">
        <v>502</v>
      </c>
      <c r="E306" s="590" t="s">
        <v>917</v>
      </c>
      <c r="F306" s="590">
        <v>161284558</v>
      </c>
      <c r="G306" s="590">
        <v>7867992591</v>
      </c>
      <c r="H306" s="590" t="s">
        <v>504</v>
      </c>
      <c r="I306" s="590" t="s">
        <v>505</v>
      </c>
      <c r="J306" s="590" t="s">
        <v>67</v>
      </c>
      <c r="K306" s="592" t="s">
        <v>522</v>
      </c>
      <c r="L306" s="590" t="s">
        <v>507</v>
      </c>
      <c r="M306" s="590" t="s">
        <v>508</v>
      </c>
      <c r="N306" s="590" t="s">
        <v>508</v>
      </c>
    </row>
    <row r="307" spans="1:16" ht="23.25" customHeight="1">
      <c r="A307" s="589">
        <v>46246</v>
      </c>
      <c r="D307" s="589" t="s">
        <v>502</v>
      </c>
      <c r="E307" s="590" t="s">
        <v>918</v>
      </c>
      <c r="F307" s="590">
        <v>230680555</v>
      </c>
      <c r="G307" s="590">
        <v>7722066737</v>
      </c>
      <c r="H307" s="590" t="s">
        <v>504</v>
      </c>
      <c r="I307" s="590" t="s">
        <v>505</v>
      </c>
      <c r="J307" s="590" t="s">
        <v>67</v>
      </c>
      <c r="K307" s="592" t="s">
        <v>522</v>
      </c>
      <c r="L307" s="590" t="s">
        <v>508</v>
      </c>
      <c r="M307" s="590" t="s">
        <v>508</v>
      </c>
      <c r="N307" s="590" t="s">
        <v>508</v>
      </c>
    </row>
    <row r="308" spans="1:16" ht="23.25" customHeight="1">
      <c r="A308" s="589">
        <v>46246</v>
      </c>
      <c r="D308" s="589" t="s">
        <v>502</v>
      </c>
      <c r="E308" s="590" t="s">
        <v>919</v>
      </c>
      <c r="F308" s="590">
        <v>95654028</v>
      </c>
      <c r="G308" s="590">
        <v>8016660661</v>
      </c>
      <c r="H308" s="590" t="s">
        <v>515</v>
      </c>
      <c r="I308" s="590" t="s">
        <v>505</v>
      </c>
      <c r="J308" s="590" t="s">
        <v>67</v>
      </c>
      <c r="K308" s="592" t="s">
        <v>522</v>
      </c>
      <c r="L308" s="590" t="s">
        <v>507</v>
      </c>
      <c r="M308" s="590" t="s">
        <v>508</v>
      </c>
      <c r="N308" s="590" t="s">
        <v>508</v>
      </c>
    </row>
    <row r="309" spans="1:16" ht="23.25" customHeight="1">
      <c r="A309" s="589">
        <v>46246</v>
      </c>
      <c r="D309" s="589" t="s">
        <v>502</v>
      </c>
      <c r="E309" s="593" t="s">
        <v>920</v>
      </c>
      <c r="F309" s="212">
        <v>230678782</v>
      </c>
      <c r="G309" s="593">
        <v>3852564608</v>
      </c>
      <c r="H309" s="590" t="s">
        <v>504</v>
      </c>
      <c r="I309" s="590" t="s">
        <v>696</v>
      </c>
      <c r="J309" s="590" t="s">
        <v>67</v>
      </c>
      <c r="K309" s="592" t="s">
        <v>522</v>
      </c>
      <c r="L309" s="590" t="s">
        <v>507</v>
      </c>
      <c r="M309" s="590" t="s">
        <v>508</v>
      </c>
      <c r="N309" s="590" t="s">
        <v>508</v>
      </c>
    </row>
    <row r="310" spans="1:16" ht="23.25" customHeight="1">
      <c r="A310" s="589">
        <v>46246</v>
      </c>
      <c r="D310" s="589" t="s">
        <v>502</v>
      </c>
      <c r="E310" s="590" t="s">
        <v>921</v>
      </c>
      <c r="F310" s="590">
        <v>129429839</v>
      </c>
      <c r="G310" s="590">
        <v>18058654890</v>
      </c>
      <c r="H310" s="590" t="s">
        <v>515</v>
      </c>
      <c r="I310" s="590" t="s">
        <v>505</v>
      </c>
      <c r="J310" s="590" t="s">
        <v>67</v>
      </c>
      <c r="K310" s="592" t="s">
        <v>513</v>
      </c>
      <c r="L310" s="590" t="s">
        <v>508</v>
      </c>
      <c r="M310" s="590" t="s">
        <v>508</v>
      </c>
      <c r="N310" s="590" t="s">
        <v>508</v>
      </c>
    </row>
    <row r="311" spans="1:16" ht="23.25" customHeight="1">
      <c r="A311" s="589">
        <v>46246</v>
      </c>
      <c r="D311" s="589" t="s">
        <v>502</v>
      </c>
      <c r="E311" s="593" t="s">
        <v>922</v>
      </c>
      <c r="F311" s="593">
        <v>230565555</v>
      </c>
      <c r="G311" s="593">
        <v>3853783387</v>
      </c>
      <c r="H311" s="590" t="s">
        <v>504</v>
      </c>
      <c r="I311" s="590" t="s">
        <v>505</v>
      </c>
      <c r="J311" s="590" t="s">
        <v>65</v>
      </c>
      <c r="K311" s="592" t="s">
        <v>528</v>
      </c>
      <c r="L311" s="590" t="s">
        <v>507</v>
      </c>
      <c r="M311" s="590" t="s">
        <v>508</v>
      </c>
      <c r="N311" s="590" t="s">
        <v>508</v>
      </c>
    </row>
    <row r="312" spans="1:16" ht="23.25" customHeight="1">
      <c r="A312" s="589">
        <v>46246</v>
      </c>
      <c r="D312" s="589" t="s">
        <v>502</v>
      </c>
      <c r="E312" s="590" t="s">
        <v>923</v>
      </c>
      <c r="F312" s="590">
        <v>230691935</v>
      </c>
      <c r="G312" s="590">
        <v>3855869186</v>
      </c>
      <c r="H312" s="590" t="s">
        <v>515</v>
      </c>
      <c r="I312" s="590" t="s">
        <v>505</v>
      </c>
      <c r="J312" s="590" t="s">
        <v>67</v>
      </c>
      <c r="K312" s="592" t="s">
        <v>513</v>
      </c>
      <c r="L312" s="590" t="s">
        <v>508</v>
      </c>
      <c r="M312" s="590" t="s">
        <v>508</v>
      </c>
      <c r="N312" s="590" t="s">
        <v>508</v>
      </c>
      <c r="P312" s="590" t="s">
        <v>924</v>
      </c>
    </row>
    <row r="313" spans="1:16" ht="23.25" customHeight="1">
      <c r="A313" s="589">
        <v>46246</v>
      </c>
      <c r="D313" s="589" t="s">
        <v>502</v>
      </c>
      <c r="E313" s="590" t="s">
        <v>925</v>
      </c>
      <c r="F313" s="590">
        <v>177619328</v>
      </c>
      <c r="G313" s="590">
        <v>3852994181</v>
      </c>
      <c r="H313" s="590" t="s">
        <v>515</v>
      </c>
      <c r="I313" s="590" t="s">
        <v>572</v>
      </c>
      <c r="J313" s="590" t="s">
        <v>67</v>
      </c>
      <c r="K313" s="592" t="s">
        <v>522</v>
      </c>
      <c r="L313" s="590" t="s">
        <v>507</v>
      </c>
      <c r="N313" s="590" t="s">
        <v>508</v>
      </c>
    </row>
    <row r="314" spans="1:16" ht="23.25" customHeight="1">
      <c r="A314" s="589" t="s">
        <v>926</v>
      </c>
      <c r="D314" s="589" t="s">
        <v>502</v>
      </c>
      <c r="E314" s="590" t="s">
        <v>927</v>
      </c>
      <c r="G314" s="590">
        <v>3852522460</v>
      </c>
      <c r="H314" s="590" t="s">
        <v>504</v>
      </c>
      <c r="I314" s="590" t="s">
        <v>696</v>
      </c>
      <c r="J314" s="590" t="s">
        <v>66</v>
      </c>
      <c r="K314" s="592" t="s">
        <v>802</v>
      </c>
      <c r="L314" s="590" t="s">
        <v>507</v>
      </c>
      <c r="M314" s="590" t="s">
        <v>928</v>
      </c>
      <c r="N314" s="590" t="s">
        <v>508</v>
      </c>
    </row>
    <row r="315" spans="1:16" ht="23.25" customHeight="1">
      <c r="A315" s="589">
        <v>46246</v>
      </c>
      <c r="D315" s="589" t="s">
        <v>558</v>
      </c>
      <c r="E315" s="590" t="s">
        <v>929</v>
      </c>
      <c r="F315" s="590">
        <v>215060132</v>
      </c>
      <c r="G315" s="590">
        <v>8018893037</v>
      </c>
      <c r="H315" s="590" t="s">
        <v>515</v>
      </c>
      <c r="I315" s="590" t="s">
        <v>572</v>
      </c>
      <c r="J315" s="590" t="s">
        <v>67</v>
      </c>
      <c r="K315" s="592" t="s">
        <v>522</v>
      </c>
      <c r="L315" s="590" t="s">
        <v>507</v>
      </c>
      <c r="M315" s="590" t="s">
        <v>508</v>
      </c>
      <c r="N315" s="590" t="s">
        <v>508</v>
      </c>
    </row>
    <row r="316" spans="1:16" ht="23.25" customHeight="1">
      <c r="A316" s="589">
        <v>46246</v>
      </c>
      <c r="D316" s="589" t="s">
        <v>502</v>
      </c>
      <c r="E316" s="590" t="s">
        <v>930</v>
      </c>
      <c r="F316" s="590">
        <v>213123630</v>
      </c>
      <c r="G316" s="590">
        <v>3859779021</v>
      </c>
      <c r="H316" s="590" t="s">
        <v>515</v>
      </c>
      <c r="I316" s="590" t="s">
        <v>505</v>
      </c>
      <c r="J316" s="590" t="s">
        <v>67</v>
      </c>
      <c r="K316" s="592" t="s">
        <v>522</v>
      </c>
      <c r="L316" s="590" t="s">
        <v>508</v>
      </c>
      <c r="M316" s="590" t="s">
        <v>508</v>
      </c>
      <c r="N316" s="590" t="s">
        <v>508</v>
      </c>
      <c r="P316" s="590" t="s">
        <v>885</v>
      </c>
    </row>
    <row r="317" spans="1:16" ht="23.25" customHeight="1">
      <c r="A317" s="589">
        <v>46246</v>
      </c>
      <c r="D317" s="589" t="s">
        <v>558</v>
      </c>
      <c r="E317" s="590" t="s">
        <v>931</v>
      </c>
      <c r="F317" s="590">
        <v>220941144</v>
      </c>
      <c r="G317" s="590">
        <v>3855294209</v>
      </c>
      <c r="H317" s="590" t="s">
        <v>504</v>
      </c>
      <c r="I317" s="590" t="s">
        <v>505</v>
      </c>
      <c r="J317" s="590" t="s">
        <v>65</v>
      </c>
      <c r="K317" s="592" t="s">
        <v>552</v>
      </c>
      <c r="L317" s="590" t="s">
        <v>508</v>
      </c>
      <c r="M317" s="590" t="s">
        <v>508</v>
      </c>
      <c r="N317" s="590" t="s">
        <v>508</v>
      </c>
      <c r="O317" s="590" t="s">
        <v>509</v>
      </c>
    </row>
    <row r="318" spans="1:16" ht="23.25" customHeight="1">
      <c r="A318" s="589">
        <v>46246</v>
      </c>
      <c r="D318" s="589" t="s">
        <v>502</v>
      </c>
      <c r="E318" s="590" t="s">
        <v>932</v>
      </c>
      <c r="F318" s="590">
        <v>230691633</v>
      </c>
      <c r="G318" s="590">
        <v>3855307038</v>
      </c>
      <c r="H318" s="590" t="s">
        <v>504</v>
      </c>
      <c r="I318" s="590" t="s">
        <v>505</v>
      </c>
      <c r="J318" s="590" t="s">
        <v>67</v>
      </c>
      <c r="K318" s="592" t="s">
        <v>522</v>
      </c>
      <c r="L318" s="590" t="s">
        <v>507</v>
      </c>
      <c r="N318" s="590" t="s">
        <v>508</v>
      </c>
    </row>
    <row r="319" spans="1:16" ht="23.25" customHeight="1">
      <c r="A319" s="589">
        <v>46246</v>
      </c>
      <c r="D319" s="589" t="s">
        <v>502</v>
      </c>
      <c r="E319" s="590" t="s">
        <v>933</v>
      </c>
      <c r="F319" s="590">
        <v>134063757</v>
      </c>
      <c r="G319" s="590" t="s">
        <v>934</v>
      </c>
      <c r="H319" s="590" t="s">
        <v>515</v>
      </c>
      <c r="I319" s="590" t="s">
        <v>505</v>
      </c>
      <c r="J319" s="590" t="s">
        <v>67</v>
      </c>
      <c r="K319" s="592" t="s">
        <v>513</v>
      </c>
      <c r="L319" s="590" t="s">
        <v>508</v>
      </c>
      <c r="M319" s="590" t="s">
        <v>508</v>
      </c>
      <c r="N319" s="590" t="s">
        <v>508</v>
      </c>
    </row>
    <row r="320" spans="1:16" ht="23.25" customHeight="1">
      <c r="A320" s="589">
        <v>46246</v>
      </c>
      <c r="D320" s="589" t="s">
        <v>502</v>
      </c>
      <c r="E320" s="590" t="s">
        <v>935</v>
      </c>
      <c r="F320" s="590">
        <v>176312644</v>
      </c>
      <c r="G320" s="590">
        <v>3854636039</v>
      </c>
      <c r="H320" s="590" t="s">
        <v>504</v>
      </c>
      <c r="I320" s="590" t="s">
        <v>505</v>
      </c>
      <c r="J320" s="590" t="s">
        <v>66</v>
      </c>
      <c r="K320" s="592" t="s">
        <v>817</v>
      </c>
      <c r="L320" s="590" t="s">
        <v>507</v>
      </c>
      <c r="M320" s="590" t="s">
        <v>508</v>
      </c>
      <c r="N320" s="590" t="s">
        <v>508</v>
      </c>
      <c r="O320" s="590" t="s">
        <v>507</v>
      </c>
      <c r="P320" s="590" t="s">
        <v>936</v>
      </c>
    </row>
    <row r="321" spans="1:16" ht="23.25" customHeight="1">
      <c r="A321" s="589">
        <v>46246</v>
      </c>
      <c r="D321" s="589" t="s">
        <v>502</v>
      </c>
      <c r="E321" s="753" t="s">
        <v>937</v>
      </c>
      <c r="F321" s="753">
        <v>152251119</v>
      </c>
      <c r="G321" s="753">
        <v>3855766809</v>
      </c>
      <c r="H321" s="590" t="s">
        <v>515</v>
      </c>
      <c r="I321" s="590" t="s">
        <v>505</v>
      </c>
      <c r="J321" s="590" t="s">
        <v>67</v>
      </c>
      <c r="K321" s="592" t="s">
        <v>522</v>
      </c>
      <c r="L321" s="590" t="s">
        <v>507</v>
      </c>
      <c r="M321" s="590" t="s">
        <v>508</v>
      </c>
      <c r="N321" s="590" t="s">
        <v>508</v>
      </c>
    </row>
    <row r="322" spans="1:16" ht="23.25" customHeight="1">
      <c r="A322" s="589">
        <v>46246</v>
      </c>
      <c r="D322" s="589" t="s">
        <v>502</v>
      </c>
      <c r="E322" s="590" t="s">
        <v>938</v>
      </c>
      <c r="F322" s="590">
        <v>127763315</v>
      </c>
      <c r="G322" s="590">
        <v>3854889389</v>
      </c>
      <c r="H322" s="590" t="s">
        <v>515</v>
      </c>
      <c r="I322" s="590" t="s">
        <v>505</v>
      </c>
      <c r="J322" s="590" t="s">
        <v>67</v>
      </c>
      <c r="K322" s="592" t="s">
        <v>513</v>
      </c>
      <c r="L322" s="590" t="s">
        <v>508</v>
      </c>
      <c r="M322" s="590" t="s">
        <v>508</v>
      </c>
      <c r="N322" s="590" t="s">
        <v>508</v>
      </c>
      <c r="P322" s="590" t="s">
        <v>939</v>
      </c>
    </row>
    <row r="323" spans="1:16" ht="23.25" customHeight="1">
      <c r="A323" s="589">
        <v>46247</v>
      </c>
      <c r="D323" s="589" t="s">
        <v>502</v>
      </c>
      <c r="E323" s="590" t="s">
        <v>940</v>
      </c>
      <c r="F323" s="590">
        <v>133464827</v>
      </c>
      <c r="G323" s="590">
        <v>3855478374</v>
      </c>
      <c r="H323" s="590" t="s">
        <v>515</v>
      </c>
      <c r="I323" s="590" t="s">
        <v>696</v>
      </c>
      <c r="J323" s="590" t="s">
        <v>67</v>
      </c>
      <c r="K323" s="592" t="s">
        <v>522</v>
      </c>
      <c r="L323" s="590" t="s">
        <v>507</v>
      </c>
      <c r="M323" s="590" t="s">
        <v>508</v>
      </c>
      <c r="N323" s="590" t="s">
        <v>508</v>
      </c>
    </row>
    <row r="324" spans="1:16" ht="23.25" customHeight="1">
      <c r="A324" s="589">
        <v>46247</v>
      </c>
      <c r="D324" s="589" t="s">
        <v>502</v>
      </c>
      <c r="E324" s="590" t="s">
        <v>941</v>
      </c>
      <c r="F324" s="590">
        <v>228809893</v>
      </c>
      <c r="G324" s="590">
        <v>4075351348</v>
      </c>
      <c r="H324" s="590" t="s">
        <v>504</v>
      </c>
      <c r="I324" s="590" t="s">
        <v>572</v>
      </c>
      <c r="J324" s="590" t="s">
        <v>67</v>
      </c>
      <c r="K324" s="592" t="s">
        <v>522</v>
      </c>
      <c r="L324" s="590" t="s">
        <v>507</v>
      </c>
      <c r="M324" s="590" t="s">
        <v>508</v>
      </c>
      <c r="N324" s="590" t="s">
        <v>508</v>
      </c>
      <c r="P324" s="590" t="s">
        <v>856</v>
      </c>
    </row>
    <row r="325" spans="1:16" ht="23.25" customHeight="1">
      <c r="A325" s="589">
        <v>46247</v>
      </c>
      <c r="D325" s="589" t="s">
        <v>502</v>
      </c>
      <c r="E325" s="590" t="s">
        <v>942</v>
      </c>
      <c r="F325" s="590">
        <v>176312661</v>
      </c>
      <c r="G325" s="590">
        <v>3855567585</v>
      </c>
      <c r="H325" s="590" t="s">
        <v>504</v>
      </c>
      <c r="I325" s="590" t="s">
        <v>505</v>
      </c>
      <c r="J325" s="590" t="s">
        <v>67</v>
      </c>
      <c r="K325" s="592" t="s">
        <v>513</v>
      </c>
      <c r="L325" s="590" t="s">
        <v>508</v>
      </c>
      <c r="M325" s="590" t="s">
        <v>508</v>
      </c>
      <c r="N325" s="590" t="s">
        <v>508</v>
      </c>
    </row>
    <row r="326" spans="1:16" ht="23.25" customHeight="1">
      <c r="A326" s="589">
        <v>46247</v>
      </c>
      <c r="D326" s="589" t="s">
        <v>502</v>
      </c>
      <c r="E326" s="593" t="s">
        <v>943</v>
      </c>
      <c r="F326" s="212">
        <v>230744602</v>
      </c>
      <c r="G326" s="593">
        <v>3852673454</v>
      </c>
      <c r="H326" s="590" t="s">
        <v>515</v>
      </c>
      <c r="I326" s="590" t="s">
        <v>696</v>
      </c>
      <c r="J326" s="590" t="s">
        <v>67</v>
      </c>
      <c r="K326" s="592" t="s">
        <v>522</v>
      </c>
      <c r="L326" s="590" t="s">
        <v>508</v>
      </c>
      <c r="M326" s="590" t="s">
        <v>508</v>
      </c>
      <c r="N326" s="590" t="s">
        <v>508</v>
      </c>
    </row>
    <row r="327" spans="1:16" ht="23.25" customHeight="1">
      <c r="A327" s="589">
        <v>46247</v>
      </c>
      <c r="D327" s="589" t="s">
        <v>502</v>
      </c>
      <c r="E327" s="590" t="s">
        <v>944</v>
      </c>
      <c r="F327" s="590">
        <v>218398919</v>
      </c>
      <c r="G327" s="590" t="s">
        <v>945</v>
      </c>
      <c r="H327" s="590" t="s">
        <v>504</v>
      </c>
      <c r="I327" s="590" t="s">
        <v>505</v>
      </c>
      <c r="J327" s="590" t="s">
        <v>67</v>
      </c>
      <c r="K327" s="592" t="s">
        <v>522</v>
      </c>
      <c r="L327" s="590" t="s">
        <v>507</v>
      </c>
      <c r="M327" s="590" t="s">
        <v>508</v>
      </c>
      <c r="N327" s="590" t="s">
        <v>508</v>
      </c>
    </row>
    <row r="328" spans="1:16" ht="23.25" customHeight="1">
      <c r="A328" s="589">
        <v>46247</v>
      </c>
      <c r="D328" s="589" t="s">
        <v>502</v>
      </c>
      <c r="E328" s="590" t="s">
        <v>946</v>
      </c>
      <c r="F328" s="590">
        <v>177590913</v>
      </c>
      <c r="G328" s="590" t="s">
        <v>947</v>
      </c>
      <c r="H328" s="590" t="s">
        <v>504</v>
      </c>
      <c r="I328" s="590" t="s">
        <v>505</v>
      </c>
      <c r="J328" s="590" t="s">
        <v>67</v>
      </c>
      <c r="K328" s="592" t="s">
        <v>522</v>
      </c>
      <c r="L328" s="590" t="s">
        <v>507</v>
      </c>
      <c r="M328" s="590" t="s">
        <v>508</v>
      </c>
      <c r="N328" s="590" t="s">
        <v>508</v>
      </c>
    </row>
    <row r="329" spans="1:16" ht="23.25" customHeight="1">
      <c r="A329" s="589">
        <v>46247</v>
      </c>
      <c r="D329" s="589" t="s">
        <v>502</v>
      </c>
      <c r="E329" s="590" t="s">
        <v>948</v>
      </c>
      <c r="F329" s="590">
        <v>218431336</v>
      </c>
      <c r="G329" s="590">
        <v>4352996802</v>
      </c>
      <c r="H329" s="590" t="s">
        <v>515</v>
      </c>
      <c r="I329" s="590" t="s">
        <v>505</v>
      </c>
      <c r="J329" s="590" t="s">
        <v>67</v>
      </c>
      <c r="K329" s="592" t="s">
        <v>513</v>
      </c>
      <c r="L329" s="590" t="s">
        <v>508</v>
      </c>
      <c r="M329" s="590" t="s">
        <v>508</v>
      </c>
      <c r="N329" s="590" t="s">
        <v>508</v>
      </c>
      <c r="O329" s="590" t="s">
        <v>509</v>
      </c>
    </row>
    <row r="330" spans="1:16" ht="23.25" customHeight="1">
      <c r="A330" s="589">
        <v>46247</v>
      </c>
      <c r="D330" s="589" t="s">
        <v>502</v>
      </c>
      <c r="E330" s="590" t="s">
        <v>949</v>
      </c>
      <c r="F330" s="590">
        <v>230752878</v>
      </c>
      <c r="G330" s="590">
        <v>2109657128</v>
      </c>
      <c r="H330" s="590" t="s">
        <v>504</v>
      </c>
      <c r="I330" s="590" t="s">
        <v>505</v>
      </c>
      <c r="J330" s="590" t="s">
        <v>67</v>
      </c>
      <c r="K330" s="592" t="s">
        <v>522</v>
      </c>
      <c r="L330" s="590" t="s">
        <v>507</v>
      </c>
      <c r="M330" s="590" t="s">
        <v>508</v>
      </c>
      <c r="N330" s="590" t="s">
        <v>508</v>
      </c>
    </row>
    <row r="331" spans="1:16" ht="23.25" customHeight="1">
      <c r="A331" s="589">
        <v>46247</v>
      </c>
      <c r="D331" s="589" t="s">
        <v>502</v>
      </c>
      <c r="E331" s="590" t="s">
        <v>950</v>
      </c>
      <c r="F331" s="590">
        <v>227080666</v>
      </c>
      <c r="G331" s="590">
        <v>3855623060</v>
      </c>
      <c r="H331" s="590" t="s">
        <v>504</v>
      </c>
      <c r="I331" s="590" t="s">
        <v>505</v>
      </c>
      <c r="J331" s="590" t="s">
        <v>66</v>
      </c>
      <c r="K331" s="592" t="s">
        <v>802</v>
      </c>
      <c r="L331" s="590" t="s">
        <v>507</v>
      </c>
      <c r="M331" s="590" t="s">
        <v>508</v>
      </c>
      <c r="N331" s="590" t="s">
        <v>508</v>
      </c>
      <c r="O331" s="590" t="s">
        <v>507</v>
      </c>
      <c r="P331" s="590" t="s">
        <v>951</v>
      </c>
    </row>
    <row r="332" spans="1:16" ht="23.25" customHeight="1">
      <c r="A332" s="589">
        <v>46247</v>
      </c>
      <c r="D332" s="589" t="s">
        <v>502</v>
      </c>
      <c r="E332" s="590" t="s">
        <v>952</v>
      </c>
      <c r="F332" s="590">
        <v>217473091</v>
      </c>
      <c r="G332" s="590">
        <v>3855889982</v>
      </c>
      <c r="H332" s="590" t="s">
        <v>504</v>
      </c>
      <c r="I332" s="590" t="s">
        <v>505</v>
      </c>
      <c r="J332" s="590" t="s">
        <v>67</v>
      </c>
      <c r="K332" s="592" t="s">
        <v>513</v>
      </c>
      <c r="L332" s="590" t="s">
        <v>508</v>
      </c>
      <c r="M332" s="590" t="s">
        <v>508</v>
      </c>
      <c r="N332" s="590" t="s">
        <v>508</v>
      </c>
    </row>
    <row r="333" spans="1:16" ht="23.25" customHeight="1">
      <c r="A333" s="589">
        <v>46247</v>
      </c>
      <c r="D333" s="589" t="s">
        <v>502</v>
      </c>
      <c r="E333" s="590" t="s">
        <v>953</v>
      </c>
      <c r="F333" s="590">
        <v>228723906</v>
      </c>
      <c r="G333" s="590">
        <v>9292299277</v>
      </c>
      <c r="H333" s="590" t="s">
        <v>515</v>
      </c>
      <c r="I333" s="590" t="s">
        <v>505</v>
      </c>
      <c r="J333" s="590" t="s">
        <v>67</v>
      </c>
      <c r="K333" s="592" t="s">
        <v>522</v>
      </c>
      <c r="L333" s="590" t="s">
        <v>507</v>
      </c>
      <c r="M333" s="590" t="s">
        <v>508</v>
      </c>
      <c r="N333" s="590" t="s">
        <v>508</v>
      </c>
    </row>
    <row r="334" spans="1:16" ht="23.25" customHeight="1">
      <c r="D334" s="589" t="s">
        <v>502</v>
      </c>
      <c r="E334" s="593" t="s">
        <v>954</v>
      </c>
      <c r="F334" s="593">
        <v>202179153</v>
      </c>
      <c r="G334" s="593">
        <v>3858319211</v>
      </c>
      <c r="H334" s="731" t="s">
        <v>515</v>
      </c>
      <c r="I334" s="590" t="s">
        <v>505</v>
      </c>
      <c r="J334" s="590" t="s">
        <v>65</v>
      </c>
      <c r="K334" s="592" t="s">
        <v>528</v>
      </c>
      <c r="L334" s="590" t="s">
        <v>507</v>
      </c>
      <c r="M334" s="590" t="s">
        <v>508</v>
      </c>
      <c r="N334" s="590" t="s">
        <v>508</v>
      </c>
    </row>
    <row r="335" spans="1:16" ht="23.25" customHeight="1">
      <c r="A335" s="589">
        <v>46247</v>
      </c>
      <c r="D335" s="589" t="s">
        <v>502</v>
      </c>
      <c r="E335" s="590" t="s">
        <v>955</v>
      </c>
      <c r="F335" s="590">
        <v>235105593</v>
      </c>
      <c r="G335" s="590">
        <v>3853436566</v>
      </c>
      <c r="H335" s="590" t="s">
        <v>504</v>
      </c>
      <c r="I335" s="590" t="s">
        <v>505</v>
      </c>
      <c r="J335" s="590" t="s">
        <v>67</v>
      </c>
      <c r="K335" s="592" t="s">
        <v>513</v>
      </c>
      <c r="L335" s="590" t="s">
        <v>508</v>
      </c>
      <c r="M335" s="590" t="s">
        <v>508</v>
      </c>
      <c r="N335" s="590" t="s">
        <v>508</v>
      </c>
    </row>
    <row r="336" spans="1:16" ht="23.25" customHeight="1">
      <c r="A336" s="589">
        <v>46247</v>
      </c>
      <c r="D336" s="589" t="s">
        <v>502</v>
      </c>
      <c r="E336" s="590" t="s">
        <v>956</v>
      </c>
      <c r="F336" s="590">
        <v>132955230</v>
      </c>
      <c r="G336" s="590">
        <v>4359622913</v>
      </c>
      <c r="H336" s="590" t="s">
        <v>515</v>
      </c>
      <c r="I336" s="590" t="s">
        <v>572</v>
      </c>
      <c r="J336" s="590" t="s">
        <v>67</v>
      </c>
      <c r="K336" s="592" t="s">
        <v>522</v>
      </c>
      <c r="L336" s="590" t="s">
        <v>507</v>
      </c>
      <c r="M336" s="590" t="s">
        <v>508</v>
      </c>
      <c r="N336" s="590" t="s">
        <v>508</v>
      </c>
    </row>
    <row r="337" spans="1:16" ht="23.25" customHeight="1">
      <c r="A337" s="589">
        <v>46247</v>
      </c>
      <c r="D337" s="589" t="s">
        <v>502</v>
      </c>
      <c r="E337" s="590" t="s">
        <v>957</v>
      </c>
      <c r="F337" s="590">
        <v>230402628</v>
      </c>
      <c r="G337" s="590">
        <v>3474458703</v>
      </c>
      <c r="H337" s="590" t="s">
        <v>504</v>
      </c>
      <c r="I337" s="590" t="s">
        <v>505</v>
      </c>
      <c r="J337" s="590" t="s">
        <v>66</v>
      </c>
      <c r="K337" s="592" t="s">
        <v>802</v>
      </c>
      <c r="L337" s="590" t="s">
        <v>508</v>
      </c>
      <c r="M337" s="590" t="s">
        <v>508</v>
      </c>
      <c r="N337" s="590" t="s">
        <v>508</v>
      </c>
      <c r="O337" s="590" t="s">
        <v>509</v>
      </c>
      <c r="P337" s="590" t="s">
        <v>958</v>
      </c>
    </row>
    <row r="338" spans="1:16" ht="23.25" customHeight="1">
      <c r="A338" s="589">
        <v>46247</v>
      </c>
      <c r="D338" s="589" t="s">
        <v>558</v>
      </c>
      <c r="E338" s="590" t="s">
        <v>959</v>
      </c>
      <c r="F338" s="590">
        <v>235103783</v>
      </c>
      <c r="G338" s="590">
        <v>4326643931</v>
      </c>
      <c r="H338" s="590" t="s">
        <v>504</v>
      </c>
      <c r="I338" s="590" t="s">
        <v>505</v>
      </c>
      <c r="J338" s="590" t="s">
        <v>67</v>
      </c>
      <c r="K338" s="592" t="s">
        <v>522</v>
      </c>
      <c r="L338" s="590" t="s">
        <v>507</v>
      </c>
      <c r="M338" s="590" t="s">
        <v>508</v>
      </c>
      <c r="N338" s="590" t="s">
        <v>508</v>
      </c>
    </row>
    <row r="339" spans="1:16" ht="23.25" customHeight="1">
      <c r="A339" s="589">
        <v>46247</v>
      </c>
      <c r="D339" s="589" t="s">
        <v>502</v>
      </c>
      <c r="E339" s="590" t="s">
        <v>960</v>
      </c>
      <c r="F339" s="590">
        <v>198511675</v>
      </c>
      <c r="G339" s="590" t="s">
        <v>961</v>
      </c>
      <c r="H339" s="590" t="s">
        <v>504</v>
      </c>
      <c r="I339" s="590" t="s">
        <v>505</v>
      </c>
      <c r="J339" s="590" t="s">
        <v>67</v>
      </c>
      <c r="K339" s="592" t="s">
        <v>513</v>
      </c>
      <c r="L339" s="590" t="s">
        <v>508</v>
      </c>
      <c r="M339" s="590" t="s">
        <v>508</v>
      </c>
      <c r="N339" s="590" t="s">
        <v>508</v>
      </c>
    </row>
    <row r="340" spans="1:16" ht="23.25" customHeight="1">
      <c r="A340" s="589">
        <v>46247</v>
      </c>
      <c r="D340" s="589" t="s">
        <v>502</v>
      </c>
      <c r="E340" s="593" t="s">
        <v>962</v>
      </c>
      <c r="F340" s="593">
        <v>183353645</v>
      </c>
      <c r="G340" s="593">
        <v>4356317742</v>
      </c>
      <c r="H340" s="590" t="s">
        <v>504</v>
      </c>
      <c r="I340" s="590" t="s">
        <v>504</v>
      </c>
      <c r="J340" s="590" t="s">
        <v>67</v>
      </c>
      <c r="K340" s="592" t="s">
        <v>522</v>
      </c>
      <c r="L340" s="590" t="s">
        <v>507</v>
      </c>
      <c r="M340" s="590" t="s">
        <v>508</v>
      </c>
      <c r="N340" s="590" t="s">
        <v>508</v>
      </c>
    </row>
    <row r="341" spans="1:16" ht="23.25" customHeight="1">
      <c r="A341" s="589">
        <v>46247</v>
      </c>
      <c r="D341" s="589" t="s">
        <v>550</v>
      </c>
      <c r="E341" s="590" t="s">
        <v>963</v>
      </c>
      <c r="F341" s="590">
        <v>229473437</v>
      </c>
      <c r="G341" s="590">
        <v>3855204321</v>
      </c>
      <c r="H341" s="590" t="s">
        <v>504</v>
      </c>
      <c r="I341" s="590" t="s">
        <v>505</v>
      </c>
      <c r="J341" s="590" t="s">
        <v>67</v>
      </c>
      <c r="K341" s="592" t="s">
        <v>513</v>
      </c>
      <c r="L341" s="590" t="s">
        <v>507</v>
      </c>
      <c r="M341" s="590" t="s">
        <v>508</v>
      </c>
      <c r="N341" s="590" t="s">
        <v>508</v>
      </c>
    </row>
    <row r="342" spans="1:16" ht="23.25" customHeight="1">
      <c r="A342" s="589">
        <v>46247</v>
      </c>
      <c r="D342" s="589" t="s">
        <v>502</v>
      </c>
      <c r="E342" s="590" t="s">
        <v>964</v>
      </c>
      <c r="F342" s="590">
        <v>230693948</v>
      </c>
      <c r="G342" s="590">
        <v>3855427812</v>
      </c>
      <c r="H342" s="590" t="s">
        <v>504</v>
      </c>
      <c r="I342" s="590" t="s">
        <v>505</v>
      </c>
      <c r="J342" s="590" t="s">
        <v>67</v>
      </c>
      <c r="K342" s="592" t="s">
        <v>513</v>
      </c>
      <c r="L342" s="590" t="s">
        <v>508</v>
      </c>
      <c r="M342" s="590" t="s">
        <v>508</v>
      </c>
      <c r="N342" s="590" t="s">
        <v>508</v>
      </c>
      <c r="P342" s="590" t="s">
        <v>965</v>
      </c>
    </row>
    <row r="343" spans="1:16" ht="23.25" customHeight="1">
      <c r="A343" s="589">
        <v>46247</v>
      </c>
      <c r="D343" s="589" t="s">
        <v>502</v>
      </c>
      <c r="E343" s="590" t="s">
        <v>966</v>
      </c>
      <c r="F343" s="590">
        <v>230756189</v>
      </c>
      <c r="G343" s="590">
        <v>8016080878</v>
      </c>
      <c r="H343" s="590" t="s">
        <v>504</v>
      </c>
      <c r="I343" s="590" t="s">
        <v>505</v>
      </c>
      <c r="J343" s="590" t="s">
        <v>67</v>
      </c>
      <c r="K343" s="592" t="s">
        <v>522</v>
      </c>
      <c r="L343" s="590" t="s">
        <v>507</v>
      </c>
      <c r="M343" s="590" t="s">
        <v>508</v>
      </c>
      <c r="N343" s="590" t="s">
        <v>508</v>
      </c>
    </row>
    <row r="344" spans="1:16" ht="23.25" customHeight="1">
      <c r="A344" s="589">
        <v>46247</v>
      </c>
      <c r="D344" s="589" t="s">
        <v>502</v>
      </c>
      <c r="E344" s="590" t="s">
        <v>967</v>
      </c>
      <c r="F344" s="590">
        <v>230680572</v>
      </c>
      <c r="G344" s="590">
        <v>3853019480</v>
      </c>
      <c r="H344" s="590" t="s">
        <v>504</v>
      </c>
      <c r="I344" s="590" t="s">
        <v>505</v>
      </c>
      <c r="J344" s="590" t="s">
        <v>67</v>
      </c>
      <c r="K344" s="592" t="s">
        <v>522</v>
      </c>
      <c r="L344" s="590" t="s">
        <v>508</v>
      </c>
      <c r="M344" s="590" t="s">
        <v>508</v>
      </c>
      <c r="N344" s="590" t="s">
        <v>508</v>
      </c>
    </row>
    <row r="345" spans="1:16" ht="23.25" customHeight="1">
      <c r="A345" s="589">
        <v>46248</v>
      </c>
      <c r="D345" s="589" t="s">
        <v>558</v>
      </c>
      <c r="E345" s="590" t="s">
        <v>968</v>
      </c>
      <c r="F345" s="590">
        <v>230553429</v>
      </c>
      <c r="G345" s="590">
        <v>3852962173</v>
      </c>
      <c r="H345" s="590" t="s">
        <v>515</v>
      </c>
      <c r="I345" s="590" t="s">
        <v>505</v>
      </c>
      <c r="J345" s="590" t="s">
        <v>67</v>
      </c>
      <c r="K345" s="592" t="s">
        <v>522</v>
      </c>
      <c r="L345" s="590" t="s">
        <v>507</v>
      </c>
      <c r="M345" s="590" t="s">
        <v>508</v>
      </c>
      <c r="N345" s="590" t="s">
        <v>508</v>
      </c>
    </row>
    <row r="346" spans="1:16" ht="23.25" customHeight="1">
      <c r="A346" s="589">
        <v>46248</v>
      </c>
      <c r="D346" s="589" t="s">
        <v>502</v>
      </c>
      <c r="E346" s="590" t="s">
        <v>969</v>
      </c>
      <c r="F346" s="590">
        <v>235113580</v>
      </c>
      <c r="G346" s="590">
        <v>3852971403</v>
      </c>
      <c r="H346" s="590" t="s">
        <v>515</v>
      </c>
      <c r="I346" s="590" t="s">
        <v>572</v>
      </c>
      <c r="J346" s="590" t="s">
        <v>67</v>
      </c>
      <c r="K346" s="592" t="s">
        <v>522</v>
      </c>
      <c r="L346" s="590" t="s">
        <v>507</v>
      </c>
      <c r="M346" s="590" t="s">
        <v>508</v>
      </c>
      <c r="N346" s="590" t="s">
        <v>508</v>
      </c>
    </row>
    <row r="347" spans="1:16" ht="23.25" customHeight="1">
      <c r="A347" s="589">
        <v>46248</v>
      </c>
      <c r="D347" s="589" t="s">
        <v>502</v>
      </c>
      <c r="E347" s="590" t="s">
        <v>970</v>
      </c>
      <c r="F347" s="590">
        <v>129963001</v>
      </c>
      <c r="G347" s="590">
        <v>3854906131</v>
      </c>
      <c r="H347" s="590" t="s">
        <v>504</v>
      </c>
      <c r="I347" s="590" t="s">
        <v>505</v>
      </c>
      <c r="J347" s="590" t="s">
        <v>67</v>
      </c>
      <c r="K347" s="592" t="s">
        <v>522</v>
      </c>
      <c r="L347" s="590" t="s">
        <v>507</v>
      </c>
      <c r="M347" s="590" t="s">
        <v>508</v>
      </c>
      <c r="N347" s="590" t="s">
        <v>508</v>
      </c>
    </row>
    <row r="348" spans="1:16" ht="23.25" customHeight="1">
      <c r="A348" s="589">
        <v>46248</v>
      </c>
      <c r="D348" s="589" t="s">
        <v>502</v>
      </c>
      <c r="E348" s="590" t="s">
        <v>962</v>
      </c>
      <c r="F348" s="590">
        <v>183353645</v>
      </c>
      <c r="G348" s="590">
        <v>4356317742</v>
      </c>
      <c r="H348" s="590" t="s">
        <v>504</v>
      </c>
      <c r="I348" s="590" t="s">
        <v>505</v>
      </c>
      <c r="J348" s="590" t="s">
        <v>67</v>
      </c>
      <c r="K348" s="592" t="s">
        <v>522</v>
      </c>
      <c r="L348" s="590" t="s">
        <v>508</v>
      </c>
      <c r="M348" s="590" t="s">
        <v>508</v>
      </c>
      <c r="N348" s="590" t="s">
        <v>508</v>
      </c>
    </row>
    <row r="349" spans="1:16" ht="23.25" customHeight="1">
      <c r="A349" s="589">
        <v>46248</v>
      </c>
      <c r="D349" s="589" t="s">
        <v>502</v>
      </c>
      <c r="E349" s="590" t="s">
        <v>971</v>
      </c>
      <c r="F349" s="590">
        <v>230752871</v>
      </c>
      <c r="G349" s="590">
        <v>2109684063</v>
      </c>
      <c r="H349" s="590" t="s">
        <v>515</v>
      </c>
      <c r="I349" s="590" t="s">
        <v>505</v>
      </c>
      <c r="J349" s="590" t="s">
        <v>67</v>
      </c>
      <c r="K349" s="592" t="s">
        <v>522</v>
      </c>
      <c r="L349" s="590" t="s">
        <v>507</v>
      </c>
      <c r="M349" s="590" t="s">
        <v>508</v>
      </c>
      <c r="N349" s="590" t="s">
        <v>508</v>
      </c>
    </row>
    <row r="350" spans="1:16" ht="23.25" customHeight="1">
      <c r="A350" s="589">
        <v>46248</v>
      </c>
      <c r="D350" s="589" t="s">
        <v>550</v>
      </c>
      <c r="E350" s="590" t="s">
        <v>972</v>
      </c>
      <c r="F350" s="590">
        <v>230689060</v>
      </c>
      <c r="G350" s="590">
        <v>9513994392</v>
      </c>
      <c r="H350" s="590" t="s">
        <v>504</v>
      </c>
      <c r="I350" s="590" t="s">
        <v>505</v>
      </c>
      <c r="J350" s="590" t="s">
        <v>66</v>
      </c>
      <c r="K350" s="592" t="s">
        <v>741</v>
      </c>
      <c r="L350" s="590" t="s">
        <v>507</v>
      </c>
      <c r="M350" s="590" t="s">
        <v>508</v>
      </c>
      <c r="N350" s="590" t="s">
        <v>508</v>
      </c>
    </row>
    <row r="351" spans="1:16" ht="23.25" customHeight="1">
      <c r="A351" s="589">
        <v>46248</v>
      </c>
      <c r="D351" s="589" t="s">
        <v>550</v>
      </c>
      <c r="E351" s="590" t="s">
        <v>973</v>
      </c>
      <c r="F351" s="590">
        <v>235337443</v>
      </c>
      <c r="G351" s="590">
        <v>8013479267</v>
      </c>
      <c r="H351" s="590" t="s">
        <v>515</v>
      </c>
      <c r="I351" s="590" t="s">
        <v>505</v>
      </c>
      <c r="J351" s="590" t="s">
        <v>66</v>
      </c>
      <c r="K351" s="592" t="s">
        <v>741</v>
      </c>
      <c r="L351" s="590" t="s">
        <v>507</v>
      </c>
      <c r="M351" s="590" t="s">
        <v>508</v>
      </c>
      <c r="N351" s="590" t="s">
        <v>508</v>
      </c>
    </row>
    <row r="352" spans="1:16" ht="23.25" customHeight="1">
      <c r="A352" s="589">
        <v>46248</v>
      </c>
      <c r="D352" s="589" t="s">
        <v>550</v>
      </c>
      <c r="E352" s="590" t="s">
        <v>974</v>
      </c>
      <c r="F352" s="590">
        <v>235113308</v>
      </c>
      <c r="G352" s="590">
        <v>3366189053</v>
      </c>
      <c r="H352" s="590" t="s">
        <v>504</v>
      </c>
      <c r="I352" s="590" t="s">
        <v>872</v>
      </c>
      <c r="J352" s="590" t="s">
        <v>66</v>
      </c>
      <c r="K352" s="592" t="s">
        <v>817</v>
      </c>
      <c r="L352" s="590" t="s">
        <v>507</v>
      </c>
      <c r="M352" s="590" t="s">
        <v>508</v>
      </c>
      <c r="N352" s="590" t="s">
        <v>508</v>
      </c>
      <c r="O352" s="590" t="s">
        <v>507</v>
      </c>
      <c r="P352" s="590" t="s">
        <v>975</v>
      </c>
    </row>
    <row r="353" spans="1:16" ht="23.25" customHeight="1">
      <c r="A353" s="589">
        <v>46248</v>
      </c>
      <c r="D353" s="589" t="s">
        <v>550</v>
      </c>
      <c r="E353" s="590" t="s">
        <v>976</v>
      </c>
      <c r="F353" s="590">
        <v>230749612</v>
      </c>
      <c r="G353" s="590">
        <v>7204212565</v>
      </c>
      <c r="H353" s="590" t="s">
        <v>515</v>
      </c>
      <c r="I353" s="590" t="s">
        <v>572</v>
      </c>
      <c r="J353" s="590" t="s">
        <v>66</v>
      </c>
      <c r="K353" s="592" t="s">
        <v>741</v>
      </c>
      <c r="L353" s="590" t="s">
        <v>507</v>
      </c>
      <c r="M353" s="590" t="s">
        <v>508</v>
      </c>
      <c r="N353" s="590" t="s">
        <v>508</v>
      </c>
    </row>
    <row r="354" spans="1:16" ht="23.25" customHeight="1">
      <c r="A354" s="589">
        <v>46248</v>
      </c>
      <c r="D354" s="589" t="s">
        <v>550</v>
      </c>
      <c r="E354" s="590" t="s">
        <v>977</v>
      </c>
      <c r="F354" s="590">
        <v>114313745</v>
      </c>
      <c r="G354" s="590">
        <v>3853939363</v>
      </c>
      <c r="H354" s="590" t="s">
        <v>515</v>
      </c>
      <c r="I354" s="590" t="s">
        <v>505</v>
      </c>
      <c r="J354" s="590" t="s">
        <v>66</v>
      </c>
      <c r="K354" s="592" t="s">
        <v>802</v>
      </c>
      <c r="L354" s="590" t="s">
        <v>508</v>
      </c>
      <c r="M354" s="590" t="s">
        <v>508</v>
      </c>
      <c r="N354" s="590" t="s">
        <v>508</v>
      </c>
      <c r="O354" s="590" t="s">
        <v>509</v>
      </c>
    </row>
    <row r="355" spans="1:16" ht="23.25" customHeight="1">
      <c r="A355" s="589">
        <v>46251</v>
      </c>
      <c r="D355" s="589" t="s">
        <v>502</v>
      </c>
      <c r="E355" s="590" t="s">
        <v>978</v>
      </c>
      <c r="F355" s="590">
        <v>221335274</v>
      </c>
      <c r="G355" s="590">
        <v>8016513104</v>
      </c>
      <c r="H355" s="590" t="s">
        <v>504</v>
      </c>
      <c r="I355" s="590" t="s">
        <v>505</v>
      </c>
      <c r="J355" s="590" t="s">
        <v>67</v>
      </c>
      <c r="K355" s="592" t="s">
        <v>513</v>
      </c>
      <c r="L355" s="590" t="s">
        <v>508</v>
      </c>
      <c r="M355" s="590" t="s">
        <v>508</v>
      </c>
      <c r="N355" s="590" t="s">
        <v>508</v>
      </c>
      <c r="O355" s="590" t="s">
        <v>509</v>
      </c>
    </row>
    <row r="356" spans="1:16" ht="23.25" customHeight="1">
      <c r="A356" s="589">
        <v>46251</v>
      </c>
      <c r="D356" s="589" t="s">
        <v>502</v>
      </c>
      <c r="E356" s="590" t="s">
        <v>979</v>
      </c>
      <c r="F356" s="590">
        <v>133409736</v>
      </c>
      <c r="G356" s="590">
        <v>3852674628</v>
      </c>
      <c r="H356" s="590" t="s">
        <v>504</v>
      </c>
      <c r="I356" s="590" t="s">
        <v>505</v>
      </c>
      <c r="J356" s="590" t="s">
        <v>67</v>
      </c>
      <c r="K356" s="592" t="s">
        <v>522</v>
      </c>
      <c r="L356" s="590" t="s">
        <v>507</v>
      </c>
      <c r="M356" s="590" t="s">
        <v>508</v>
      </c>
      <c r="N356" s="590" t="s">
        <v>508</v>
      </c>
    </row>
    <row r="357" spans="1:16" ht="23.25" customHeight="1">
      <c r="A357" s="589">
        <v>46251</v>
      </c>
      <c r="D357" s="589" t="s">
        <v>558</v>
      </c>
      <c r="E357" s="590" t="s">
        <v>980</v>
      </c>
      <c r="F357" s="590">
        <v>235368222</v>
      </c>
      <c r="G357" s="590">
        <v>3855363844</v>
      </c>
      <c r="H357" s="590" t="s">
        <v>504</v>
      </c>
      <c r="I357" s="590" t="s">
        <v>505</v>
      </c>
      <c r="J357" s="590" t="s">
        <v>67</v>
      </c>
      <c r="K357" s="592" t="s">
        <v>522</v>
      </c>
      <c r="L357" s="590" t="s">
        <v>507</v>
      </c>
      <c r="M357" s="590" t="s">
        <v>508</v>
      </c>
      <c r="N357" s="590" t="s">
        <v>508</v>
      </c>
    </row>
    <row r="358" spans="1:16" ht="23.25" customHeight="1">
      <c r="A358" s="589">
        <v>46251</v>
      </c>
      <c r="D358" s="589" t="s">
        <v>502</v>
      </c>
      <c r="E358" s="590" t="s">
        <v>981</v>
      </c>
      <c r="F358" s="590">
        <v>191017674</v>
      </c>
      <c r="G358" s="590">
        <v>4044355328</v>
      </c>
      <c r="H358" s="590" t="s">
        <v>515</v>
      </c>
      <c r="I358" s="590" t="s">
        <v>696</v>
      </c>
      <c r="J358" s="590" t="s">
        <v>66</v>
      </c>
      <c r="K358" s="592" t="s">
        <v>817</v>
      </c>
      <c r="L358" s="590" t="s">
        <v>507</v>
      </c>
      <c r="M358" s="590" t="s">
        <v>508</v>
      </c>
      <c r="N358" s="590" t="s">
        <v>508</v>
      </c>
      <c r="O358" s="590" t="s">
        <v>507</v>
      </c>
      <c r="P358" s="590" t="s">
        <v>982</v>
      </c>
    </row>
    <row r="359" spans="1:16" ht="23.25" customHeight="1">
      <c r="A359" s="589">
        <v>46251</v>
      </c>
      <c r="D359" s="589" t="s">
        <v>502</v>
      </c>
      <c r="E359" s="593" t="s">
        <v>983</v>
      </c>
      <c r="F359" s="593">
        <v>111777959</v>
      </c>
      <c r="G359" s="593">
        <v>3853387654</v>
      </c>
      <c r="H359" s="590" t="s">
        <v>504</v>
      </c>
      <c r="I359" s="590" t="s">
        <v>505</v>
      </c>
      <c r="J359" s="590" t="s">
        <v>67</v>
      </c>
      <c r="K359" s="592" t="s">
        <v>522</v>
      </c>
      <c r="L359" s="590" t="s">
        <v>507</v>
      </c>
      <c r="M359" s="590" t="s">
        <v>508</v>
      </c>
      <c r="N359" s="590" t="s">
        <v>508</v>
      </c>
    </row>
    <row r="360" spans="1:16" ht="23.25" customHeight="1">
      <c r="A360" s="589">
        <v>46251</v>
      </c>
      <c r="D360" s="589" t="s">
        <v>502</v>
      </c>
      <c r="E360" s="590" t="s">
        <v>984</v>
      </c>
      <c r="F360" s="590">
        <v>227786810</v>
      </c>
      <c r="G360" s="590">
        <v>8016808747</v>
      </c>
      <c r="H360" s="590" t="s">
        <v>515</v>
      </c>
      <c r="I360" s="590" t="s">
        <v>505</v>
      </c>
      <c r="J360" s="590" t="s">
        <v>67</v>
      </c>
      <c r="K360" s="592" t="s">
        <v>522</v>
      </c>
      <c r="L360" s="590" t="s">
        <v>507</v>
      </c>
      <c r="M360" s="590" t="s">
        <v>508</v>
      </c>
      <c r="N360" s="590" t="s">
        <v>508</v>
      </c>
    </row>
    <row r="361" spans="1:16" ht="23.25" customHeight="1">
      <c r="A361" s="589">
        <v>46251</v>
      </c>
      <c r="D361" s="589" t="s">
        <v>502</v>
      </c>
      <c r="E361" s="590" t="s">
        <v>985</v>
      </c>
      <c r="F361" s="590">
        <v>230693926</v>
      </c>
      <c r="G361" s="590">
        <v>8016618763</v>
      </c>
      <c r="H361" s="590" t="s">
        <v>515</v>
      </c>
      <c r="I361" s="590" t="s">
        <v>505</v>
      </c>
      <c r="J361" s="590" t="s">
        <v>66</v>
      </c>
      <c r="K361" s="592" t="s">
        <v>741</v>
      </c>
      <c r="L361" s="590" t="s">
        <v>507</v>
      </c>
      <c r="M361" s="590" t="s">
        <v>508</v>
      </c>
      <c r="N361" s="590" t="s">
        <v>508</v>
      </c>
    </row>
    <row r="362" spans="1:16" ht="23.25" customHeight="1">
      <c r="A362" s="589">
        <v>46251</v>
      </c>
      <c r="D362" s="589" t="s">
        <v>502</v>
      </c>
      <c r="E362" s="590" t="s">
        <v>986</v>
      </c>
      <c r="F362" s="590">
        <v>217301435</v>
      </c>
      <c r="G362" s="590">
        <v>3855073216</v>
      </c>
      <c r="H362" s="590" t="s">
        <v>515</v>
      </c>
      <c r="I362" s="590" t="s">
        <v>505</v>
      </c>
      <c r="J362" s="590" t="s">
        <v>67</v>
      </c>
      <c r="K362" s="592" t="s">
        <v>513</v>
      </c>
      <c r="L362" s="590" t="s">
        <v>508</v>
      </c>
      <c r="M362" s="590" t="s">
        <v>508</v>
      </c>
      <c r="N362" s="590" t="s">
        <v>508</v>
      </c>
      <c r="O362" s="590" t="s">
        <v>507</v>
      </c>
      <c r="P362" s="590" t="s">
        <v>856</v>
      </c>
    </row>
    <row r="363" spans="1:16" ht="23.25" customHeight="1">
      <c r="A363" s="589">
        <v>46251</v>
      </c>
      <c r="D363" s="589" t="s">
        <v>502</v>
      </c>
      <c r="E363" s="590" t="s">
        <v>987</v>
      </c>
      <c r="H363" s="590" t="s">
        <v>515</v>
      </c>
      <c r="I363" s="590" t="s">
        <v>505</v>
      </c>
      <c r="J363" s="590" t="s">
        <v>67</v>
      </c>
      <c r="K363" s="592" t="s">
        <v>522</v>
      </c>
      <c r="L363" s="590" t="s">
        <v>507</v>
      </c>
      <c r="M363" s="590" t="s">
        <v>508</v>
      </c>
      <c r="N363" s="590" t="s">
        <v>508</v>
      </c>
    </row>
    <row r="364" spans="1:16" ht="23.25" customHeight="1">
      <c r="A364" s="589">
        <v>46251</v>
      </c>
      <c r="D364" s="589" t="s">
        <v>502</v>
      </c>
      <c r="E364" s="590" t="s">
        <v>988</v>
      </c>
      <c r="F364" s="590">
        <v>230571525</v>
      </c>
      <c r="G364" s="590">
        <v>4352432456</v>
      </c>
      <c r="H364" s="590" t="s">
        <v>504</v>
      </c>
      <c r="I364" s="590" t="s">
        <v>505</v>
      </c>
      <c r="J364" s="590" t="s">
        <v>66</v>
      </c>
      <c r="K364" s="592" t="s">
        <v>802</v>
      </c>
      <c r="L364" s="590" t="s">
        <v>507</v>
      </c>
      <c r="M364" s="590" t="s">
        <v>508</v>
      </c>
      <c r="N364" s="590" t="s">
        <v>508</v>
      </c>
    </row>
    <row r="365" spans="1:16" ht="23.25" customHeight="1">
      <c r="A365" s="589">
        <v>46251</v>
      </c>
      <c r="D365" s="589" t="s">
        <v>502</v>
      </c>
      <c r="E365" s="590" t="s">
        <v>989</v>
      </c>
      <c r="F365" s="590">
        <v>8013018215</v>
      </c>
      <c r="G365" s="590">
        <v>122780693</v>
      </c>
      <c r="H365" s="590" t="s">
        <v>504</v>
      </c>
      <c r="I365" s="590" t="s">
        <v>505</v>
      </c>
      <c r="J365" s="590" t="s">
        <v>67</v>
      </c>
      <c r="K365" s="592" t="s">
        <v>513</v>
      </c>
      <c r="L365" s="590" t="s">
        <v>508</v>
      </c>
      <c r="M365" s="590" t="s">
        <v>508</v>
      </c>
      <c r="N365" s="590" t="s">
        <v>508</v>
      </c>
    </row>
    <row r="366" spans="1:16" ht="23.25" customHeight="1">
      <c r="A366" s="589">
        <v>46251</v>
      </c>
      <c r="D366" s="589" t="s">
        <v>502</v>
      </c>
      <c r="E366" s="590" t="s">
        <v>990</v>
      </c>
      <c r="F366" s="590">
        <v>235108999</v>
      </c>
      <c r="G366" s="590">
        <v>3855907387</v>
      </c>
      <c r="H366" s="590" t="s">
        <v>515</v>
      </c>
      <c r="I366" s="590" t="s">
        <v>505</v>
      </c>
      <c r="J366" s="590" t="s">
        <v>67</v>
      </c>
      <c r="K366" s="592" t="s">
        <v>522</v>
      </c>
      <c r="L366" s="590" t="s">
        <v>507</v>
      </c>
      <c r="M366" s="590" t="s">
        <v>508</v>
      </c>
      <c r="N366" s="590" t="s">
        <v>508</v>
      </c>
    </row>
    <row r="367" spans="1:16" ht="23.25" customHeight="1">
      <c r="A367" s="589">
        <v>46251</v>
      </c>
      <c r="D367" s="589" t="s">
        <v>558</v>
      </c>
      <c r="E367" s="590" t="s">
        <v>991</v>
      </c>
      <c r="F367" s="590">
        <v>218238140</v>
      </c>
      <c r="G367" s="590" t="s">
        <v>992</v>
      </c>
      <c r="H367" s="590" t="s">
        <v>504</v>
      </c>
      <c r="I367" s="590" t="s">
        <v>696</v>
      </c>
      <c r="J367" s="590" t="s">
        <v>67</v>
      </c>
      <c r="K367" s="592" t="s">
        <v>522</v>
      </c>
      <c r="L367" s="590" t="s">
        <v>600</v>
      </c>
      <c r="M367" s="590" t="s">
        <v>508</v>
      </c>
      <c r="N367" s="590" t="s">
        <v>508</v>
      </c>
    </row>
    <row r="368" spans="1:16" ht="23.25" customHeight="1">
      <c r="A368" s="589">
        <v>46251</v>
      </c>
      <c r="D368" s="589" t="s">
        <v>558</v>
      </c>
      <c r="E368" s="590" t="s">
        <v>993</v>
      </c>
      <c r="F368" s="590">
        <v>122489044</v>
      </c>
      <c r="G368" s="590">
        <v>3854843374</v>
      </c>
      <c r="H368" s="590" t="s">
        <v>515</v>
      </c>
      <c r="I368" s="590" t="s">
        <v>572</v>
      </c>
      <c r="J368" s="590" t="s">
        <v>67</v>
      </c>
      <c r="K368" s="592" t="s">
        <v>506</v>
      </c>
      <c r="L368" s="590" t="s">
        <v>508</v>
      </c>
      <c r="M368" s="590" t="s">
        <v>508</v>
      </c>
      <c r="N368" s="590" t="s">
        <v>508</v>
      </c>
    </row>
    <row r="369" spans="1:16" ht="23.25" customHeight="1">
      <c r="A369" s="589">
        <v>46251</v>
      </c>
      <c r="D369" s="589" t="s">
        <v>502</v>
      </c>
      <c r="E369" s="593" t="s">
        <v>994</v>
      </c>
      <c r="F369" s="590">
        <v>182841096</v>
      </c>
      <c r="G369" s="590">
        <v>6892693006</v>
      </c>
      <c r="H369" s="590" t="s">
        <v>504</v>
      </c>
      <c r="I369" s="590" t="s">
        <v>505</v>
      </c>
      <c r="J369" s="590" t="s">
        <v>67</v>
      </c>
      <c r="K369" s="592" t="s">
        <v>522</v>
      </c>
      <c r="L369" s="590" t="s">
        <v>507</v>
      </c>
      <c r="M369" s="590" t="s">
        <v>508</v>
      </c>
      <c r="N369" s="590" t="s">
        <v>508</v>
      </c>
    </row>
    <row r="370" spans="1:16" ht="23.25" customHeight="1">
      <c r="A370" s="589">
        <v>46251</v>
      </c>
      <c r="D370" s="589" t="s">
        <v>502</v>
      </c>
      <c r="E370" s="590" t="s">
        <v>995</v>
      </c>
      <c r="F370" s="590">
        <v>116716943</v>
      </c>
      <c r="G370" s="590">
        <v>6892208499</v>
      </c>
      <c r="H370" s="590" t="s">
        <v>515</v>
      </c>
      <c r="I370" s="590" t="s">
        <v>505</v>
      </c>
      <c r="J370" s="590" t="s">
        <v>67</v>
      </c>
      <c r="K370" s="592" t="s">
        <v>513</v>
      </c>
      <c r="L370" s="590" t="s">
        <v>508</v>
      </c>
      <c r="M370" s="590" t="s">
        <v>508</v>
      </c>
      <c r="N370" s="590" t="s">
        <v>508</v>
      </c>
    </row>
    <row r="371" spans="1:16" ht="23.25" customHeight="1">
      <c r="A371" s="589">
        <v>46251</v>
      </c>
      <c r="D371" s="589" t="s">
        <v>502</v>
      </c>
      <c r="E371" s="590" t="s">
        <v>996</v>
      </c>
      <c r="F371" s="590">
        <v>155397647</v>
      </c>
      <c r="G371" s="590" t="s">
        <v>997</v>
      </c>
      <c r="H371" s="590" t="s">
        <v>504</v>
      </c>
      <c r="I371" s="590" t="s">
        <v>505</v>
      </c>
      <c r="J371" s="590" t="s">
        <v>67</v>
      </c>
      <c r="K371" s="592" t="s">
        <v>513</v>
      </c>
      <c r="L371" s="590" t="s">
        <v>508</v>
      </c>
      <c r="M371" s="590" t="s">
        <v>508</v>
      </c>
      <c r="N371" s="590" t="s">
        <v>508</v>
      </c>
    </row>
    <row r="372" spans="1:16" ht="23.25" customHeight="1">
      <c r="A372" s="589">
        <v>46251</v>
      </c>
      <c r="D372" s="589" t="s">
        <v>502</v>
      </c>
      <c r="E372" s="590" t="s">
        <v>998</v>
      </c>
      <c r="F372" s="590">
        <v>114596309</v>
      </c>
      <c r="G372" s="590">
        <v>3852105574</v>
      </c>
      <c r="H372" s="590" t="s">
        <v>504</v>
      </c>
      <c r="I372" s="590" t="s">
        <v>505</v>
      </c>
      <c r="J372" s="590" t="s">
        <v>67</v>
      </c>
      <c r="K372" s="592" t="s">
        <v>522</v>
      </c>
      <c r="L372" s="590" t="s">
        <v>507</v>
      </c>
      <c r="M372" s="590" t="s">
        <v>508</v>
      </c>
      <c r="N372" s="590" t="s">
        <v>508</v>
      </c>
    </row>
    <row r="373" spans="1:16" ht="23.25" customHeight="1">
      <c r="A373" s="589">
        <v>46251</v>
      </c>
      <c r="D373" s="589" t="s">
        <v>502</v>
      </c>
      <c r="E373" s="590" t="s">
        <v>999</v>
      </c>
      <c r="F373" s="590">
        <v>204831061</v>
      </c>
      <c r="G373" s="590">
        <v>9176758255</v>
      </c>
      <c r="H373" s="590" t="s">
        <v>504</v>
      </c>
      <c r="I373" s="590" t="s">
        <v>572</v>
      </c>
      <c r="J373" s="590" t="s">
        <v>67</v>
      </c>
      <c r="K373" s="592" t="s">
        <v>506</v>
      </c>
      <c r="L373" s="590" t="s">
        <v>508</v>
      </c>
      <c r="M373" s="590" t="s">
        <v>508</v>
      </c>
      <c r="N373" s="590" t="s">
        <v>508</v>
      </c>
      <c r="O373" s="590" t="s">
        <v>509</v>
      </c>
      <c r="P373" s="590" t="s">
        <v>836</v>
      </c>
    </row>
    <row r="374" spans="1:16" ht="23.25" customHeight="1">
      <c r="A374" s="589">
        <v>46251</v>
      </c>
      <c r="D374" s="589" t="s">
        <v>502</v>
      </c>
      <c r="E374" s="590" t="s">
        <v>1000</v>
      </c>
      <c r="F374" s="590">
        <v>222972421</v>
      </c>
      <c r="G374" s="590">
        <v>3856096469</v>
      </c>
      <c r="H374" s="590" t="s">
        <v>504</v>
      </c>
      <c r="I374" s="590" t="s">
        <v>505</v>
      </c>
      <c r="J374" s="590" t="s">
        <v>67</v>
      </c>
      <c r="K374" s="592" t="s">
        <v>513</v>
      </c>
      <c r="L374" s="590" t="s">
        <v>508</v>
      </c>
      <c r="M374" s="590" t="s">
        <v>508</v>
      </c>
      <c r="N374" s="590" t="s">
        <v>508</v>
      </c>
      <c r="P374" s="590" t="s">
        <v>904</v>
      </c>
    </row>
    <row r="375" spans="1:16" ht="23.25" customHeight="1">
      <c r="A375" s="589">
        <v>46252</v>
      </c>
      <c r="D375" s="589" t="s">
        <v>502</v>
      </c>
      <c r="E375" s="590" t="s">
        <v>1001</v>
      </c>
      <c r="F375" s="590">
        <v>191017640</v>
      </c>
      <c r="G375" s="590">
        <v>6783149281</v>
      </c>
      <c r="H375" s="590" t="s">
        <v>515</v>
      </c>
      <c r="I375" s="590" t="s">
        <v>505</v>
      </c>
      <c r="J375" s="590" t="s">
        <v>66</v>
      </c>
      <c r="K375" s="592" t="s">
        <v>817</v>
      </c>
      <c r="M375" s="590" t="s">
        <v>1002</v>
      </c>
      <c r="N375" s="590" t="s">
        <v>508</v>
      </c>
      <c r="O375" s="590" t="s">
        <v>509</v>
      </c>
      <c r="P375" s="590" t="s">
        <v>1003</v>
      </c>
    </row>
    <row r="376" spans="1:16" ht="23.25" customHeight="1">
      <c r="A376" s="589">
        <v>46252</v>
      </c>
      <c r="D376" s="589" t="s">
        <v>502</v>
      </c>
      <c r="E376" s="590" t="s">
        <v>1004</v>
      </c>
      <c r="F376" s="590">
        <v>235396230</v>
      </c>
      <c r="G376" s="590">
        <v>2149710607</v>
      </c>
      <c r="H376" s="590" t="s">
        <v>515</v>
      </c>
      <c r="I376" s="590" t="s">
        <v>696</v>
      </c>
      <c r="J376" s="590" t="s">
        <v>67</v>
      </c>
      <c r="K376" s="592" t="s">
        <v>522</v>
      </c>
      <c r="L376" s="590" t="s">
        <v>507</v>
      </c>
      <c r="M376" s="590" t="s">
        <v>508</v>
      </c>
      <c r="N376" s="590" t="s">
        <v>508</v>
      </c>
    </row>
    <row r="377" spans="1:16" ht="23.25" customHeight="1">
      <c r="A377" s="589">
        <v>46252</v>
      </c>
      <c r="D377" s="589" t="s">
        <v>550</v>
      </c>
      <c r="E377" s="731" t="s">
        <v>1005</v>
      </c>
      <c r="F377" s="731">
        <v>198267631</v>
      </c>
      <c r="G377" s="731">
        <v>7205720125</v>
      </c>
      <c r="H377" s="590" t="s">
        <v>515</v>
      </c>
      <c r="I377" s="590" t="s">
        <v>572</v>
      </c>
      <c r="J377" s="590" t="s">
        <v>67</v>
      </c>
      <c r="K377" s="592" t="s">
        <v>522</v>
      </c>
      <c r="L377" s="590" t="s">
        <v>507</v>
      </c>
      <c r="M377" s="590" t="s">
        <v>508</v>
      </c>
      <c r="N377" s="590" t="s">
        <v>508</v>
      </c>
    </row>
    <row r="378" spans="1:16" ht="23.25" customHeight="1">
      <c r="A378" s="589">
        <v>46252</v>
      </c>
      <c r="D378" s="589" t="s">
        <v>502</v>
      </c>
      <c r="E378" s="593" t="s">
        <v>1006</v>
      </c>
      <c r="F378" s="593">
        <v>154418577</v>
      </c>
      <c r="G378" s="212">
        <v>3854843322</v>
      </c>
      <c r="H378" s="590" t="s">
        <v>515</v>
      </c>
      <c r="I378" s="590" t="s">
        <v>505</v>
      </c>
      <c r="J378" s="590" t="s">
        <v>67</v>
      </c>
      <c r="K378" s="592" t="s">
        <v>522</v>
      </c>
      <c r="L378" s="590" t="s">
        <v>507</v>
      </c>
      <c r="M378" s="590" t="s">
        <v>508</v>
      </c>
      <c r="N378" s="590" t="s">
        <v>508</v>
      </c>
    </row>
    <row r="379" spans="1:16" ht="23.25" customHeight="1">
      <c r="A379" s="589">
        <v>46252</v>
      </c>
      <c r="D379" s="589" t="s">
        <v>502</v>
      </c>
      <c r="E379" s="590" t="s">
        <v>1007</v>
      </c>
      <c r="F379" s="590">
        <v>235112264</v>
      </c>
      <c r="G379" s="590">
        <v>6892729889</v>
      </c>
      <c r="H379" s="590" t="s">
        <v>515</v>
      </c>
      <c r="I379" s="590" t="s">
        <v>696</v>
      </c>
      <c r="J379" s="590" t="s">
        <v>67</v>
      </c>
      <c r="K379" s="592" t="s">
        <v>522</v>
      </c>
      <c r="L379" s="590" t="s">
        <v>507</v>
      </c>
      <c r="M379" s="590" t="s">
        <v>508</v>
      </c>
      <c r="N379" s="590" t="s">
        <v>508</v>
      </c>
    </row>
    <row r="380" spans="1:16" ht="23.25" customHeight="1">
      <c r="A380" s="589">
        <v>46252</v>
      </c>
      <c r="D380" s="589" t="s">
        <v>502</v>
      </c>
      <c r="E380" s="590" t="s">
        <v>1008</v>
      </c>
      <c r="F380" s="590">
        <v>230564899</v>
      </c>
      <c r="G380" s="590">
        <v>3854576673</v>
      </c>
      <c r="H380" s="590" t="s">
        <v>515</v>
      </c>
      <c r="I380" s="590" t="s">
        <v>505</v>
      </c>
      <c r="J380" s="590" t="s">
        <v>67</v>
      </c>
      <c r="K380" s="592" t="s">
        <v>522</v>
      </c>
      <c r="L380" s="590" t="s">
        <v>507</v>
      </c>
      <c r="M380" s="590" t="s">
        <v>508</v>
      </c>
      <c r="N380" s="590" t="s">
        <v>508</v>
      </c>
    </row>
    <row r="381" spans="1:16" ht="23.25" customHeight="1">
      <c r="A381" s="589">
        <v>46252</v>
      </c>
      <c r="D381" s="589" t="s">
        <v>502</v>
      </c>
      <c r="E381" s="590" t="s">
        <v>1009</v>
      </c>
      <c r="F381" s="590">
        <v>213123335</v>
      </c>
      <c r="G381" s="590">
        <v>2087519559</v>
      </c>
      <c r="H381" s="590" t="s">
        <v>515</v>
      </c>
      <c r="I381" s="590" t="s">
        <v>505</v>
      </c>
      <c r="J381" s="590" t="s">
        <v>67</v>
      </c>
      <c r="K381" s="592" t="s">
        <v>513</v>
      </c>
      <c r="L381" s="590" t="s">
        <v>508</v>
      </c>
      <c r="M381" s="590" t="s">
        <v>508</v>
      </c>
      <c r="N381" s="590" t="s">
        <v>508</v>
      </c>
    </row>
    <row r="382" spans="1:16" ht="23.25" customHeight="1">
      <c r="A382" s="589">
        <v>46252</v>
      </c>
      <c r="D382" s="589" t="s">
        <v>502</v>
      </c>
      <c r="E382" s="590" t="s">
        <v>1010</v>
      </c>
      <c r="F382" s="590">
        <v>185553773</v>
      </c>
      <c r="G382" s="590">
        <v>3855623513</v>
      </c>
      <c r="H382" s="590" t="s">
        <v>515</v>
      </c>
      <c r="I382" s="590" t="s">
        <v>505</v>
      </c>
      <c r="J382" s="590" t="s">
        <v>67</v>
      </c>
      <c r="K382" s="592" t="s">
        <v>522</v>
      </c>
      <c r="L382" s="590" t="s">
        <v>507</v>
      </c>
      <c r="M382" s="590" t="s">
        <v>508</v>
      </c>
      <c r="N382" s="590" t="s">
        <v>508</v>
      </c>
    </row>
    <row r="383" spans="1:16" ht="23.25" customHeight="1">
      <c r="A383" s="589">
        <v>46252</v>
      </c>
      <c r="D383" s="589" t="s">
        <v>502</v>
      </c>
      <c r="E383" s="590" t="s">
        <v>1011</v>
      </c>
      <c r="F383" s="590">
        <v>119560478</v>
      </c>
      <c r="G383" s="590" t="s">
        <v>1012</v>
      </c>
      <c r="H383" s="590" t="s">
        <v>266</v>
      </c>
      <c r="I383" s="590" t="s">
        <v>505</v>
      </c>
      <c r="J383" s="590" t="s">
        <v>67</v>
      </c>
      <c r="K383" s="592" t="s">
        <v>506</v>
      </c>
      <c r="L383" s="590" t="s">
        <v>508</v>
      </c>
      <c r="M383" s="590" t="s">
        <v>508</v>
      </c>
      <c r="N383" s="590" t="s">
        <v>508</v>
      </c>
      <c r="O383" s="590" t="s">
        <v>509</v>
      </c>
      <c r="P383" s="590" t="s">
        <v>1013</v>
      </c>
    </row>
    <row r="384" spans="1:16" ht="23.25" customHeight="1">
      <c r="A384" s="589">
        <v>46253</v>
      </c>
      <c r="D384" s="589" t="s">
        <v>502</v>
      </c>
      <c r="E384" s="590" t="s">
        <v>1014</v>
      </c>
      <c r="F384" s="1076" t="s">
        <v>1015</v>
      </c>
      <c r="G384" s="590">
        <v>2108254374</v>
      </c>
      <c r="H384" s="590" t="s">
        <v>515</v>
      </c>
      <c r="J384" s="590" t="s">
        <v>66</v>
      </c>
      <c r="K384" s="592" t="s">
        <v>741</v>
      </c>
      <c r="L384" s="590" t="s">
        <v>507</v>
      </c>
      <c r="M384" s="590" t="s">
        <v>508</v>
      </c>
      <c r="N384" s="590" t="s">
        <v>508</v>
      </c>
    </row>
    <row r="385" spans="1:16" ht="23.25" customHeight="1">
      <c r="A385" s="589">
        <v>46253</v>
      </c>
      <c r="D385" s="589" t="s">
        <v>502</v>
      </c>
      <c r="E385" s="590" t="s">
        <v>1016</v>
      </c>
      <c r="F385" s="590">
        <v>235341977</v>
      </c>
      <c r="G385" s="590">
        <v>6789954442</v>
      </c>
      <c r="H385" s="590" t="s">
        <v>515</v>
      </c>
      <c r="J385" s="590" t="s">
        <v>66</v>
      </c>
      <c r="K385" s="592" t="s">
        <v>741</v>
      </c>
      <c r="L385" s="590" t="s">
        <v>507</v>
      </c>
      <c r="M385" s="590" t="s">
        <v>508</v>
      </c>
      <c r="N385" s="590" t="s">
        <v>508</v>
      </c>
    </row>
    <row r="386" spans="1:16" ht="23.25" customHeight="1">
      <c r="A386" s="589">
        <v>46253</v>
      </c>
      <c r="D386" s="589" t="s">
        <v>502</v>
      </c>
      <c r="E386" s="590" t="s">
        <v>1017</v>
      </c>
      <c r="F386" s="590">
        <v>221049156</v>
      </c>
      <c r="G386" s="590">
        <v>8014038090</v>
      </c>
      <c r="H386" s="590" t="s">
        <v>515</v>
      </c>
      <c r="I386" s="590" t="s">
        <v>572</v>
      </c>
      <c r="J386" s="590" t="s">
        <v>67</v>
      </c>
      <c r="K386" s="592" t="s">
        <v>522</v>
      </c>
    </row>
    <row r="387" spans="1:16" ht="23.25" customHeight="1">
      <c r="A387" s="589">
        <v>46253</v>
      </c>
      <c r="D387" s="589" t="s">
        <v>502</v>
      </c>
      <c r="E387" s="590" t="s">
        <v>1018</v>
      </c>
      <c r="F387" s="590">
        <v>235337772</v>
      </c>
      <c r="G387" s="590">
        <v>3855510692</v>
      </c>
      <c r="H387" s="590" t="s">
        <v>515</v>
      </c>
      <c r="I387" s="590" t="s">
        <v>505</v>
      </c>
      <c r="J387" s="590" t="s">
        <v>67</v>
      </c>
      <c r="K387" s="592" t="s">
        <v>513</v>
      </c>
      <c r="L387" s="590" t="s">
        <v>508</v>
      </c>
      <c r="M387" s="590" t="s">
        <v>508</v>
      </c>
      <c r="N387" s="590" t="s">
        <v>508</v>
      </c>
      <c r="P387" s="590" t="s">
        <v>1019</v>
      </c>
    </row>
    <row r="388" spans="1:16" ht="23.25" customHeight="1">
      <c r="A388" s="589">
        <v>46253</v>
      </c>
      <c r="D388" s="589" t="s">
        <v>502</v>
      </c>
      <c r="E388" s="590" t="s">
        <v>1020</v>
      </c>
      <c r="F388" s="590">
        <v>218825733</v>
      </c>
      <c r="G388" s="590">
        <v>8016803628</v>
      </c>
      <c r="H388" s="590" t="s">
        <v>515</v>
      </c>
      <c r="I388" s="590" t="s">
        <v>505</v>
      </c>
      <c r="J388" s="590" t="s">
        <v>67</v>
      </c>
      <c r="K388" s="592" t="s">
        <v>513</v>
      </c>
      <c r="L388" s="590" t="s">
        <v>508</v>
      </c>
      <c r="M388" s="590" t="s">
        <v>508</v>
      </c>
      <c r="N388" s="590" t="s">
        <v>508</v>
      </c>
      <c r="P388" s="651" t="s">
        <v>1021</v>
      </c>
    </row>
    <row r="389" spans="1:16" ht="23.25" customHeight="1">
      <c r="A389" s="589">
        <v>46253</v>
      </c>
      <c r="D389" s="589" t="s">
        <v>502</v>
      </c>
      <c r="E389" s="590" t="s">
        <v>1022</v>
      </c>
      <c r="F389" s="590">
        <v>235424808</v>
      </c>
      <c r="G389" s="590">
        <v>9295194494</v>
      </c>
      <c r="H389" s="590" t="s">
        <v>504</v>
      </c>
      <c r="I389" s="590" t="s">
        <v>505</v>
      </c>
      <c r="J389" s="590" t="s">
        <v>66</v>
      </c>
      <c r="K389" s="592" t="s">
        <v>802</v>
      </c>
    </row>
    <row r="390" spans="1:16" ht="23.25" customHeight="1">
      <c r="A390" s="589">
        <v>46253</v>
      </c>
      <c r="D390" s="589" t="s">
        <v>558</v>
      </c>
      <c r="E390" s="731" t="s">
        <v>1023</v>
      </c>
      <c r="F390" s="731">
        <v>126814436</v>
      </c>
      <c r="G390" s="590">
        <v>3852674636</v>
      </c>
      <c r="H390" s="590" t="s">
        <v>515</v>
      </c>
      <c r="I390" s="590" t="s">
        <v>572</v>
      </c>
      <c r="J390" s="590" t="s">
        <v>65</v>
      </c>
      <c r="K390" s="592" t="s">
        <v>552</v>
      </c>
      <c r="L390" s="590" t="s">
        <v>507</v>
      </c>
      <c r="M390" s="590" t="s">
        <v>508</v>
      </c>
      <c r="N390" s="590" t="s">
        <v>508</v>
      </c>
    </row>
    <row r="391" spans="1:16" ht="23.25" customHeight="1">
      <c r="A391" s="589">
        <v>46253</v>
      </c>
      <c r="D391" s="589" t="s">
        <v>502</v>
      </c>
      <c r="E391" s="590" t="s">
        <v>1024</v>
      </c>
      <c r="F391" s="590">
        <v>235408535</v>
      </c>
      <c r="G391" s="590">
        <v>3854187761</v>
      </c>
      <c r="H391" s="590" t="s">
        <v>504</v>
      </c>
      <c r="I391" s="590" t="s">
        <v>505</v>
      </c>
      <c r="J391" s="590" t="s">
        <v>67</v>
      </c>
      <c r="K391" s="592" t="s">
        <v>506</v>
      </c>
      <c r="L391" s="590" t="s">
        <v>508</v>
      </c>
      <c r="M391" s="590" t="s">
        <v>508</v>
      </c>
      <c r="N391" s="590" t="s">
        <v>508</v>
      </c>
      <c r="O391" s="590" t="s">
        <v>507</v>
      </c>
    </row>
    <row r="392" spans="1:16" ht="23.25" customHeight="1">
      <c r="A392" s="589">
        <v>46253</v>
      </c>
      <c r="D392" s="589" t="s">
        <v>502</v>
      </c>
      <c r="E392" s="590" t="s">
        <v>1025</v>
      </c>
      <c r="F392" s="590">
        <v>235408555</v>
      </c>
      <c r="G392" s="590">
        <v>3854187762</v>
      </c>
      <c r="H392" s="590" t="s">
        <v>504</v>
      </c>
      <c r="I392" s="590" t="s">
        <v>572</v>
      </c>
      <c r="J392" s="590" t="s">
        <v>67</v>
      </c>
      <c r="K392" s="592" t="s">
        <v>506</v>
      </c>
      <c r="L392" s="590" t="s">
        <v>508</v>
      </c>
      <c r="M392" s="590" t="s">
        <v>508</v>
      </c>
      <c r="N392" s="590" t="s">
        <v>508</v>
      </c>
      <c r="O392" s="590" t="s">
        <v>507</v>
      </c>
    </row>
    <row r="393" spans="1:16" ht="23.25" customHeight="1">
      <c r="A393" s="589">
        <v>46253</v>
      </c>
      <c r="D393" s="589" t="s">
        <v>550</v>
      </c>
      <c r="E393" s="590" t="s">
        <v>1026</v>
      </c>
      <c r="F393" s="593">
        <v>235381721</v>
      </c>
      <c r="G393" s="590">
        <v>3107291724</v>
      </c>
      <c r="H393" s="590" t="s">
        <v>515</v>
      </c>
      <c r="I393" s="590" t="s">
        <v>696</v>
      </c>
      <c r="J393" s="590" t="s">
        <v>65</v>
      </c>
      <c r="K393" s="592" t="s">
        <v>906</v>
      </c>
      <c r="L393" s="590" t="s">
        <v>507</v>
      </c>
      <c r="M393" s="590" t="s">
        <v>508</v>
      </c>
      <c r="N393" s="590" t="s">
        <v>508</v>
      </c>
      <c r="O393" s="590" t="s">
        <v>509</v>
      </c>
      <c r="P393" s="590" t="s">
        <v>1027</v>
      </c>
    </row>
    <row r="394" spans="1:16" ht="23.25" customHeight="1">
      <c r="A394" s="589">
        <v>46253</v>
      </c>
      <c r="D394" s="589" t="s">
        <v>502</v>
      </c>
      <c r="E394" s="590" t="s">
        <v>1028</v>
      </c>
      <c r="F394" s="590">
        <v>235406041</v>
      </c>
      <c r="G394" s="590">
        <v>8015776434</v>
      </c>
      <c r="H394" s="590" t="s">
        <v>504</v>
      </c>
      <c r="I394" s="590" t="s">
        <v>505</v>
      </c>
      <c r="J394" s="590" t="s">
        <v>66</v>
      </c>
      <c r="K394" s="592" t="s">
        <v>817</v>
      </c>
      <c r="L394" s="590" t="s">
        <v>507</v>
      </c>
      <c r="M394" s="590" t="s">
        <v>508</v>
      </c>
      <c r="N394" s="590" t="s">
        <v>508</v>
      </c>
      <c r="O394" s="590" t="s">
        <v>507</v>
      </c>
      <c r="P394" s="590" t="s">
        <v>1029</v>
      </c>
    </row>
    <row r="395" spans="1:16" ht="23.25" customHeight="1">
      <c r="A395" s="589">
        <v>46253</v>
      </c>
      <c r="D395" s="589" t="s">
        <v>502</v>
      </c>
      <c r="E395" s="593" t="s">
        <v>1030</v>
      </c>
      <c r="F395" s="593">
        <v>177691648</v>
      </c>
      <c r="G395" s="593">
        <v>3853782163</v>
      </c>
      <c r="H395" s="590" t="s">
        <v>504</v>
      </c>
      <c r="I395" s="590" t="s">
        <v>505</v>
      </c>
      <c r="J395" s="590" t="s">
        <v>67</v>
      </c>
      <c r="K395" s="592" t="s">
        <v>522</v>
      </c>
      <c r="L395" s="590" t="s">
        <v>507</v>
      </c>
      <c r="M395" s="590" t="s">
        <v>508</v>
      </c>
      <c r="N395" s="590" t="s">
        <v>508</v>
      </c>
      <c r="O395" s="590" t="s">
        <v>509</v>
      </c>
    </row>
    <row r="396" spans="1:16" ht="23.25" customHeight="1">
      <c r="A396" s="589">
        <v>46253</v>
      </c>
      <c r="D396" s="589" t="s">
        <v>558</v>
      </c>
      <c r="E396" s="593" t="s">
        <v>1031</v>
      </c>
      <c r="F396" s="731">
        <v>235353112</v>
      </c>
      <c r="G396" s="731" t="s">
        <v>1032</v>
      </c>
      <c r="H396" s="590" t="s">
        <v>504</v>
      </c>
      <c r="I396" s="590" t="s">
        <v>505</v>
      </c>
      <c r="J396" s="590" t="s">
        <v>65</v>
      </c>
      <c r="K396" s="592" t="s">
        <v>552</v>
      </c>
      <c r="L396" s="590" t="s">
        <v>507</v>
      </c>
      <c r="M396" s="590" t="s">
        <v>508</v>
      </c>
      <c r="N396" s="590" t="s">
        <v>508</v>
      </c>
    </row>
    <row r="397" spans="1:16" ht="23.25" customHeight="1">
      <c r="A397" s="589">
        <v>46253</v>
      </c>
      <c r="D397" s="589" t="s">
        <v>502</v>
      </c>
      <c r="E397" s="590" t="s">
        <v>1033</v>
      </c>
      <c r="F397" s="590">
        <v>167447197</v>
      </c>
      <c r="G397" s="590">
        <v>3855890585</v>
      </c>
      <c r="H397" s="590" t="s">
        <v>504</v>
      </c>
      <c r="I397" s="590" t="s">
        <v>505</v>
      </c>
      <c r="J397" s="590" t="s">
        <v>67</v>
      </c>
      <c r="K397" s="592" t="s">
        <v>513</v>
      </c>
      <c r="L397" s="590" t="s">
        <v>508</v>
      </c>
      <c r="M397" s="590" t="s">
        <v>508</v>
      </c>
      <c r="N397" s="590" t="s">
        <v>508</v>
      </c>
    </row>
    <row r="398" spans="1:16" ht="23.25" customHeight="1">
      <c r="A398" s="589">
        <v>46253</v>
      </c>
      <c r="D398" s="589" t="s">
        <v>502</v>
      </c>
      <c r="E398" s="590" t="s">
        <v>1034</v>
      </c>
      <c r="F398" s="590">
        <v>221039863</v>
      </c>
      <c r="G398" s="590">
        <v>8016743906</v>
      </c>
      <c r="H398" s="590" t="s">
        <v>515</v>
      </c>
      <c r="I398" s="590" t="s">
        <v>505</v>
      </c>
      <c r="J398" s="590" t="s">
        <v>67</v>
      </c>
      <c r="K398" s="592" t="s">
        <v>522</v>
      </c>
      <c r="L398" s="590" t="s">
        <v>507</v>
      </c>
      <c r="M398" s="590" t="s">
        <v>508</v>
      </c>
      <c r="N398" s="590" t="s">
        <v>508</v>
      </c>
      <c r="O398" s="590" t="s">
        <v>509</v>
      </c>
      <c r="P398" s="590" t="s">
        <v>885</v>
      </c>
    </row>
    <row r="399" spans="1:16" ht="23.25" customHeight="1">
      <c r="A399" s="589">
        <v>46253</v>
      </c>
      <c r="D399" s="589" t="s">
        <v>502</v>
      </c>
      <c r="E399" s="590" t="s">
        <v>1035</v>
      </c>
      <c r="F399" s="590">
        <v>221026763</v>
      </c>
      <c r="G399" s="156">
        <v>3854715918</v>
      </c>
      <c r="H399" s="590" t="s">
        <v>504</v>
      </c>
      <c r="I399" s="590" t="s">
        <v>505</v>
      </c>
      <c r="J399" s="590" t="s">
        <v>67</v>
      </c>
      <c r="K399" s="592" t="s">
        <v>522</v>
      </c>
      <c r="L399" s="590" t="s">
        <v>507</v>
      </c>
      <c r="M399" s="590" t="s">
        <v>508</v>
      </c>
      <c r="N399" s="590" t="s">
        <v>508</v>
      </c>
    </row>
    <row r="400" spans="1:16" ht="23.25" customHeight="1">
      <c r="A400" s="589">
        <v>46254</v>
      </c>
      <c r="D400" s="589" t="s">
        <v>558</v>
      </c>
      <c r="E400" s="590" t="s">
        <v>1036</v>
      </c>
      <c r="F400" s="590">
        <v>228647665</v>
      </c>
      <c r="G400" s="590" t="s">
        <v>1037</v>
      </c>
      <c r="H400" s="590" t="s">
        <v>504</v>
      </c>
      <c r="I400" s="590" t="s">
        <v>696</v>
      </c>
      <c r="J400" s="590" t="s">
        <v>67</v>
      </c>
      <c r="K400" s="592" t="s">
        <v>522</v>
      </c>
      <c r="L400" s="590" t="s">
        <v>507</v>
      </c>
      <c r="M400" s="590" t="s">
        <v>508</v>
      </c>
      <c r="N400" s="590" t="s">
        <v>508</v>
      </c>
    </row>
    <row r="401" spans="1:16" ht="23.25" customHeight="1">
      <c r="A401" s="589">
        <v>46254</v>
      </c>
      <c r="D401" s="589" t="s">
        <v>558</v>
      </c>
      <c r="E401" s="753" t="s">
        <v>1038</v>
      </c>
      <c r="F401" s="731">
        <v>235113932</v>
      </c>
      <c r="G401" s="731">
        <v>235113932</v>
      </c>
      <c r="H401" s="590" t="s">
        <v>504</v>
      </c>
      <c r="I401" s="590" t="s">
        <v>505</v>
      </c>
      <c r="J401" s="590" t="s">
        <v>65</v>
      </c>
      <c r="K401" s="592" t="s">
        <v>552</v>
      </c>
      <c r="L401" s="590" t="s">
        <v>508</v>
      </c>
      <c r="M401" s="590" t="s">
        <v>508</v>
      </c>
      <c r="N401" s="590" t="s">
        <v>508</v>
      </c>
    </row>
    <row r="402" spans="1:16" ht="23.25" customHeight="1">
      <c r="A402" s="589">
        <v>46254</v>
      </c>
      <c r="D402" s="589" t="s">
        <v>502</v>
      </c>
      <c r="E402" s="590" t="s">
        <v>1039</v>
      </c>
      <c r="F402" s="590">
        <v>136691398</v>
      </c>
      <c r="G402" s="590">
        <v>8016803565</v>
      </c>
      <c r="H402" s="590" t="s">
        <v>504</v>
      </c>
      <c r="I402" s="590" t="s">
        <v>505</v>
      </c>
      <c r="J402" s="590" t="s">
        <v>67</v>
      </c>
      <c r="K402" s="592" t="s">
        <v>522</v>
      </c>
      <c r="L402" s="590" t="s">
        <v>507</v>
      </c>
      <c r="M402" s="590" t="s">
        <v>508</v>
      </c>
      <c r="N402" s="590" t="s">
        <v>508</v>
      </c>
      <c r="P402" s="590" t="s">
        <v>924</v>
      </c>
    </row>
    <row r="403" spans="1:16" ht="23.25" customHeight="1">
      <c r="A403" s="589">
        <v>46254</v>
      </c>
      <c r="D403" s="589" t="s">
        <v>502</v>
      </c>
      <c r="E403" s="590" t="s">
        <v>1040</v>
      </c>
      <c r="F403" s="590">
        <v>148860351</v>
      </c>
      <c r="G403" s="590">
        <v>8019702699</v>
      </c>
      <c r="H403" s="590" t="s">
        <v>515</v>
      </c>
      <c r="I403" s="590" t="s">
        <v>505</v>
      </c>
      <c r="J403" s="590" t="s">
        <v>66</v>
      </c>
      <c r="K403" s="592" t="s">
        <v>817</v>
      </c>
      <c r="L403" s="590" t="s">
        <v>508</v>
      </c>
      <c r="M403" s="590" t="s">
        <v>508</v>
      </c>
      <c r="N403" s="590" t="s">
        <v>508</v>
      </c>
      <c r="O403" s="590" t="s">
        <v>507</v>
      </c>
      <c r="P403" s="590" t="s">
        <v>1041</v>
      </c>
    </row>
    <row r="404" spans="1:16" ht="23.25" customHeight="1">
      <c r="A404" s="589">
        <v>46254</v>
      </c>
      <c r="D404" s="589" t="s">
        <v>558</v>
      </c>
      <c r="E404" s="590" t="s">
        <v>1042</v>
      </c>
      <c r="F404" s="590">
        <v>235452364</v>
      </c>
      <c r="G404" s="590" t="s">
        <v>1043</v>
      </c>
      <c r="H404" s="590" t="s">
        <v>504</v>
      </c>
      <c r="I404" s="590" t="s">
        <v>572</v>
      </c>
      <c r="J404" s="590" t="s">
        <v>67</v>
      </c>
      <c r="K404" s="592" t="s">
        <v>506</v>
      </c>
      <c r="L404" s="590" t="s">
        <v>508</v>
      </c>
      <c r="M404" s="590" t="s">
        <v>508</v>
      </c>
      <c r="N404" s="590" t="s">
        <v>508</v>
      </c>
      <c r="O404" s="590" t="s">
        <v>507</v>
      </c>
    </row>
    <row r="405" spans="1:16" ht="23.25" customHeight="1">
      <c r="A405" s="589">
        <v>46254</v>
      </c>
      <c r="D405" s="589" t="s">
        <v>502</v>
      </c>
      <c r="E405" s="590" t="s">
        <v>1044</v>
      </c>
      <c r="F405" s="590">
        <v>230129300</v>
      </c>
      <c r="G405" s="590">
        <v>3852141990</v>
      </c>
      <c r="H405" s="590" t="s">
        <v>515</v>
      </c>
      <c r="I405" s="590" t="s">
        <v>572</v>
      </c>
      <c r="J405" s="590" t="s">
        <v>67</v>
      </c>
      <c r="K405" s="592" t="s">
        <v>506</v>
      </c>
      <c r="L405" s="590" t="s">
        <v>508</v>
      </c>
      <c r="M405" s="590" t="s">
        <v>508</v>
      </c>
      <c r="N405" s="590" t="s">
        <v>508</v>
      </c>
      <c r="O405" s="590" t="s">
        <v>507</v>
      </c>
    </row>
    <row r="406" spans="1:16" ht="23.25" customHeight="1">
      <c r="A406" s="589">
        <v>46254</v>
      </c>
      <c r="D406" s="589" t="s">
        <v>558</v>
      </c>
      <c r="E406" s="590" t="s">
        <v>1045</v>
      </c>
      <c r="F406" s="590">
        <v>109088014</v>
      </c>
      <c r="G406" s="590">
        <v>3853718764</v>
      </c>
      <c r="H406" s="590" t="s">
        <v>504</v>
      </c>
      <c r="I406" s="590" t="s">
        <v>505</v>
      </c>
      <c r="J406" s="590" t="s">
        <v>67</v>
      </c>
      <c r="K406" s="592" t="s">
        <v>522</v>
      </c>
      <c r="L406" s="590" t="s">
        <v>507</v>
      </c>
      <c r="M406" s="590" t="s">
        <v>508</v>
      </c>
      <c r="N406" s="590" t="s">
        <v>508</v>
      </c>
    </row>
    <row r="407" spans="1:16" ht="23.25" customHeight="1">
      <c r="A407" s="589">
        <v>46254</v>
      </c>
      <c r="D407" s="589" t="s">
        <v>502</v>
      </c>
      <c r="E407" s="590" t="s">
        <v>1046</v>
      </c>
      <c r="F407" s="590">
        <v>235341426</v>
      </c>
      <c r="G407" s="590">
        <v>3852550980</v>
      </c>
      <c r="H407" s="590" t="s">
        <v>515</v>
      </c>
      <c r="I407" s="590" t="s">
        <v>505</v>
      </c>
      <c r="J407" s="590" t="s">
        <v>67</v>
      </c>
      <c r="K407" s="592" t="s">
        <v>506</v>
      </c>
      <c r="L407" s="590" t="s">
        <v>508</v>
      </c>
      <c r="M407" s="590" t="s">
        <v>508</v>
      </c>
      <c r="N407" s="590" t="s">
        <v>508</v>
      </c>
      <c r="O407" s="590" t="s">
        <v>507</v>
      </c>
    </row>
    <row r="408" spans="1:16" ht="23.25" customHeight="1">
      <c r="A408" s="589">
        <v>46254</v>
      </c>
      <c r="D408" s="589" t="s">
        <v>502</v>
      </c>
      <c r="E408" s="590" t="s">
        <v>1047</v>
      </c>
      <c r="F408" s="590">
        <v>157171547</v>
      </c>
      <c r="G408" s="590">
        <v>13854905344</v>
      </c>
      <c r="H408" s="590" t="s">
        <v>504</v>
      </c>
      <c r="I408" s="590" t="s">
        <v>505</v>
      </c>
      <c r="J408" s="590" t="s">
        <v>67</v>
      </c>
      <c r="K408" s="592" t="s">
        <v>522</v>
      </c>
      <c r="L408" s="590" t="s">
        <v>507</v>
      </c>
      <c r="M408" s="590" t="s">
        <v>508</v>
      </c>
      <c r="N408" s="590" t="s">
        <v>508</v>
      </c>
    </row>
    <row r="409" spans="1:16" ht="23.25" customHeight="1">
      <c r="A409" s="589">
        <v>46254</v>
      </c>
      <c r="D409" s="589" t="s">
        <v>502</v>
      </c>
      <c r="E409" s="590" t="s">
        <v>1048</v>
      </c>
      <c r="F409" s="590">
        <v>133447638</v>
      </c>
      <c r="G409" s="590">
        <v>8019300366</v>
      </c>
      <c r="H409" s="590" t="s">
        <v>504</v>
      </c>
      <c r="I409" s="590" t="s">
        <v>505</v>
      </c>
      <c r="J409" s="590" t="s">
        <v>66</v>
      </c>
      <c r="K409" s="592" t="s">
        <v>802</v>
      </c>
      <c r="L409" s="590" t="s">
        <v>507</v>
      </c>
      <c r="M409" s="590" t="s">
        <v>508</v>
      </c>
      <c r="N409" s="590" t="s">
        <v>508</v>
      </c>
      <c r="O409" s="590" t="s">
        <v>507</v>
      </c>
    </row>
    <row r="410" spans="1:16" ht="23.25" customHeight="1">
      <c r="A410" s="589">
        <v>46236</v>
      </c>
      <c r="D410" s="589" t="s">
        <v>502</v>
      </c>
      <c r="E410" s="593" t="s">
        <v>1049</v>
      </c>
      <c r="F410" s="593">
        <v>235455544</v>
      </c>
      <c r="G410" s="593">
        <v>8015746699</v>
      </c>
      <c r="H410" s="590" t="s">
        <v>504</v>
      </c>
      <c r="I410" s="590" t="s">
        <v>505</v>
      </c>
      <c r="J410" s="590" t="s">
        <v>67</v>
      </c>
      <c r="K410" s="592" t="s">
        <v>522</v>
      </c>
      <c r="L410" s="590" t="s">
        <v>507</v>
      </c>
      <c r="M410" s="590" t="s">
        <v>508</v>
      </c>
      <c r="N410" s="590" t="s">
        <v>508</v>
      </c>
    </row>
    <row r="411" spans="1:16" ht="23.25" customHeight="1">
      <c r="A411" s="589">
        <v>46255</v>
      </c>
      <c r="D411" s="589" t="s">
        <v>550</v>
      </c>
      <c r="E411" s="590" t="s">
        <v>1050</v>
      </c>
      <c r="F411" s="590">
        <v>120773004</v>
      </c>
      <c r="G411" s="590">
        <v>3853332952</v>
      </c>
      <c r="H411" s="590" t="s">
        <v>515</v>
      </c>
      <c r="I411" s="590" t="s">
        <v>505</v>
      </c>
      <c r="J411" s="590" t="s">
        <v>66</v>
      </c>
      <c r="K411" s="592" t="s">
        <v>802</v>
      </c>
      <c r="L411" s="590" t="s">
        <v>507</v>
      </c>
      <c r="M411" s="590" t="s">
        <v>508</v>
      </c>
      <c r="N411" s="590" t="s">
        <v>508</v>
      </c>
      <c r="O411" s="590" t="s">
        <v>507</v>
      </c>
      <c r="P411" s="590" t="s">
        <v>1051</v>
      </c>
    </row>
    <row r="412" spans="1:16" ht="23.25" customHeight="1">
      <c r="A412" s="589">
        <v>46255</v>
      </c>
      <c r="D412" s="589" t="s">
        <v>502</v>
      </c>
      <c r="E412" s="593" t="s">
        <v>1052</v>
      </c>
      <c r="F412" s="593">
        <v>235116300</v>
      </c>
      <c r="G412" s="593">
        <v>3854439539</v>
      </c>
      <c r="H412" s="590" t="s">
        <v>504</v>
      </c>
      <c r="I412" s="590" t="s">
        <v>505</v>
      </c>
      <c r="J412" s="590" t="s">
        <v>67</v>
      </c>
      <c r="K412" s="592" t="s">
        <v>513</v>
      </c>
      <c r="L412" s="590" t="s">
        <v>508</v>
      </c>
      <c r="M412" s="590" t="s">
        <v>508</v>
      </c>
      <c r="N412" s="590" t="s">
        <v>508</v>
      </c>
    </row>
    <row r="413" spans="1:16" ht="23.25" customHeight="1">
      <c r="A413" s="589">
        <v>46255</v>
      </c>
      <c r="D413" s="589" t="s">
        <v>502</v>
      </c>
      <c r="E413" s="590" t="s">
        <v>1053</v>
      </c>
      <c r="F413" s="590">
        <v>227794156</v>
      </c>
      <c r="G413" s="590">
        <v>8018793874</v>
      </c>
      <c r="H413" s="590" t="s">
        <v>515</v>
      </c>
      <c r="I413" s="590" t="s">
        <v>505</v>
      </c>
      <c r="J413" s="590" t="s">
        <v>67</v>
      </c>
      <c r="K413" s="592" t="s">
        <v>513</v>
      </c>
      <c r="L413" s="590" t="s">
        <v>508</v>
      </c>
      <c r="M413" s="590" t="s">
        <v>508</v>
      </c>
      <c r="N413" s="590" t="s">
        <v>508</v>
      </c>
    </row>
    <row r="414" spans="1:16" ht="23.25" customHeight="1">
      <c r="A414" s="589">
        <v>46255</v>
      </c>
      <c r="D414" s="589" t="s">
        <v>502</v>
      </c>
      <c r="E414" s="590" t="s">
        <v>1054</v>
      </c>
      <c r="F414" s="590">
        <v>181329165</v>
      </c>
      <c r="G414" s="590">
        <v>3855075196</v>
      </c>
      <c r="H414" s="590" t="s">
        <v>515</v>
      </c>
      <c r="I414" s="590" t="s">
        <v>505</v>
      </c>
      <c r="J414" s="590" t="s">
        <v>67</v>
      </c>
      <c r="K414" s="592" t="s">
        <v>522</v>
      </c>
      <c r="L414" s="590" t="s">
        <v>507</v>
      </c>
      <c r="M414" s="590" t="s">
        <v>508</v>
      </c>
      <c r="N414" s="590" t="s">
        <v>508</v>
      </c>
    </row>
    <row r="415" spans="1:16" ht="23.25" customHeight="1">
      <c r="A415" s="589">
        <v>46255</v>
      </c>
      <c r="D415" s="589" t="s">
        <v>502</v>
      </c>
      <c r="E415" s="590" t="s">
        <v>1055</v>
      </c>
      <c r="F415" s="590">
        <v>235350474</v>
      </c>
      <c r="G415" s="590">
        <v>3856258999</v>
      </c>
      <c r="H415" s="590" t="s">
        <v>504</v>
      </c>
      <c r="I415" s="590" t="s">
        <v>572</v>
      </c>
      <c r="J415" s="590" t="s">
        <v>67</v>
      </c>
      <c r="K415" s="592" t="s">
        <v>522</v>
      </c>
      <c r="L415" s="590" t="s">
        <v>507</v>
      </c>
      <c r="M415" s="590" t="s">
        <v>508</v>
      </c>
      <c r="N415" s="590" t="s">
        <v>508</v>
      </c>
    </row>
    <row r="416" spans="1:16" ht="23.25" customHeight="1">
      <c r="A416" s="589">
        <v>46255</v>
      </c>
      <c r="D416" s="589" t="s">
        <v>502</v>
      </c>
      <c r="E416" s="590" t="s">
        <v>1056</v>
      </c>
      <c r="F416" s="590">
        <v>227166599</v>
      </c>
      <c r="G416" s="590">
        <v>8016313686</v>
      </c>
      <c r="H416" s="590" t="s">
        <v>1057</v>
      </c>
      <c r="I416" s="590" t="s">
        <v>505</v>
      </c>
      <c r="J416" s="590" t="s">
        <v>66</v>
      </c>
      <c r="K416" s="592" t="s">
        <v>741</v>
      </c>
      <c r="L416" s="590" t="s">
        <v>507</v>
      </c>
      <c r="M416" s="590" t="s">
        <v>508</v>
      </c>
      <c r="N416" s="590" t="s">
        <v>508</v>
      </c>
    </row>
    <row r="417" spans="1:16" ht="23.25" customHeight="1">
      <c r="A417" s="589">
        <v>46255</v>
      </c>
      <c r="D417" s="589" t="s">
        <v>502</v>
      </c>
      <c r="E417" s="590" t="s">
        <v>1058</v>
      </c>
      <c r="F417" s="590">
        <v>227166643</v>
      </c>
      <c r="G417" s="590">
        <v>8125451246</v>
      </c>
      <c r="H417" s="590" t="s">
        <v>1057</v>
      </c>
      <c r="I417" s="590" t="s">
        <v>505</v>
      </c>
      <c r="J417" s="590" t="s">
        <v>66</v>
      </c>
      <c r="K417" s="592" t="s">
        <v>741</v>
      </c>
      <c r="L417" s="590" t="s">
        <v>507</v>
      </c>
      <c r="M417" s="590" t="s">
        <v>508</v>
      </c>
      <c r="N417" s="590" t="s">
        <v>508</v>
      </c>
    </row>
    <row r="418" spans="1:16" ht="23.25" customHeight="1">
      <c r="A418" s="589">
        <v>46255</v>
      </c>
      <c r="D418" s="589" t="s">
        <v>502</v>
      </c>
      <c r="E418" s="590" t="s">
        <v>1059</v>
      </c>
      <c r="F418" s="590">
        <v>235369077</v>
      </c>
      <c r="G418" s="590">
        <v>3854631654</v>
      </c>
      <c r="H418" s="590" t="s">
        <v>515</v>
      </c>
      <c r="I418" s="590" t="s">
        <v>505</v>
      </c>
      <c r="J418" s="590" t="s">
        <v>67</v>
      </c>
      <c r="K418" s="592" t="s">
        <v>522</v>
      </c>
      <c r="L418" s="590" t="s">
        <v>507</v>
      </c>
      <c r="M418" s="590" t="s">
        <v>508</v>
      </c>
      <c r="N418" s="590" t="s">
        <v>508</v>
      </c>
    </row>
    <row r="419" spans="1:16" ht="23.25" customHeight="1">
      <c r="A419" s="589">
        <v>46255</v>
      </c>
      <c r="D419" s="589" t="s">
        <v>502</v>
      </c>
      <c r="E419" s="590" t="s">
        <v>1060</v>
      </c>
      <c r="F419" s="590">
        <v>199199921</v>
      </c>
      <c r="G419" s="590">
        <v>8019418711</v>
      </c>
      <c r="H419" s="590" t="s">
        <v>515</v>
      </c>
      <c r="I419" s="590" t="s">
        <v>505</v>
      </c>
      <c r="J419" s="590" t="s">
        <v>67</v>
      </c>
      <c r="K419" s="592" t="s">
        <v>513</v>
      </c>
      <c r="L419" s="590" t="s">
        <v>508</v>
      </c>
      <c r="M419" s="590" t="s">
        <v>508</v>
      </c>
      <c r="N419" s="590" t="s">
        <v>508</v>
      </c>
    </row>
    <row r="420" spans="1:16" ht="23.25" customHeight="1">
      <c r="A420" s="589">
        <v>46255</v>
      </c>
      <c r="D420" s="589" t="s">
        <v>502</v>
      </c>
      <c r="E420" s="590" t="s">
        <v>1061</v>
      </c>
      <c r="F420" s="590">
        <v>199199925</v>
      </c>
      <c r="G420" s="590">
        <v>3852965165</v>
      </c>
      <c r="H420" s="590" t="s">
        <v>515</v>
      </c>
      <c r="I420" s="590" t="s">
        <v>505</v>
      </c>
      <c r="J420" s="590" t="s">
        <v>67</v>
      </c>
      <c r="K420" s="592" t="s">
        <v>513</v>
      </c>
      <c r="L420" s="590" t="s">
        <v>507</v>
      </c>
      <c r="N420" s="590" t="s">
        <v>508</v>
      </c>
    </row>
    <row r="421" spans="1:16" ht="23.25" customHeight="1">
      <c r="A421" s="589">
        <v>46255</v>
      </c>
      <c r="D421" s="589" t="s">
        <v>502</v>
      </c>
      <c r="E421" s="590" t="s">
        <v>1062</v>
      </c>
      <c r="F421" s="590">
        <v>235474567</v>
      </c>
      <c r="G421" s="590">
        <v>3852521888</v>
      </c>
      <c r="H421" s="590" t="s">
        <v>504</v>
      </c>
      <c r="I421" s="590" t="s">
        <v>572</v>
      </c>
      <c r="J421" s="590" t="s">
        <v>67</v>
      </c>
      <c r="K421" s="592" t="s">
        <v>506</v>
      </c>
      <c r="L421" s="590" t="s">
        <v>508</v>
      </c>
      <c r="M421" s="590" t="s">
        <v>508</v>
      </c>
      <c r="N421" s="590" t="s">
        <v>508</v>
      </c>
    </row>
    <row r="422" spans="1:16" ht="23.25" customHeight="1">
      <c r="A422" s="589">
        <v>46255</v>
      </c>
      <c r="D422" s="589" t="s">
        <v>502</v>
      </c>
      <c r="E422" s="590" t="s">
        <v>1063</v>
      </c>
      <c r="F422" s="590">
        <v>235112067</v>
      </c>
      <c r="G422" s="590">
        <v>8013185566</v>
      </c>
      <c r="H422" s="590" t="s">
        <v>504</v>
      </c>
      <c r="I422" s="590" t="s">
        <v>505</v>
      </c>
      <c r="J422" s="590" t="s">
        <v>67</v>
      </c>
      <c r="K422" s="592" t="s">
        <v>522</v>
      </c>
      <c r="L422" s="590" t="s">
        <v>507</v>
      </c>
      <c r="M422" s="590" t="s">
        <v>508</v>
      </c>
      <c r="N422" s="590" t="s">
        <v>508</v>
      </c>
    </row>
    <row r="423" spans="1:16" ht="23.25" customHeight="1">
      <c r="A423" s="589">
        <v>46255</v>
      </c>
      <c r="D423" s="589" t="s">
        <v>502</v>
      </c>
      <c r="E423" s="590" t="s">
        <v>1064</v>
      </c>
      <c r="F423" s="590">
        <v>235341515</v>
      </c>
      <c r="G423" s="590">
        <v>3854619680</v>
      </c>
      <c r="H423" s="590" t="s">
        <v>515</v>
      </c>
      <c r="I423" s="590" t="s">
        <v>572</v>
      </c>
      <c r="J423" s="590" t="s">
        <v>67</v>
      </c>
      <c r="K423" s="592" t="s">
        <v>522</v>
      </c>
      <c r="L423" s="590" t="s">
        <v>507</v>
      </c>
      <c r="M423" s="590" t="s">
        <v>508</v>
      </c>
      <c r="N423" s="590" t="s">
        <v>508</v>
      </c>
    </row>
    <row r="424" spans="1:16" ht="23.25" customHeight="1">
      <c r="A424" s="589">
        <v>46255</v>
      </c>
      <c r="D424" s="589" t="s">
        <v>502</v>
      </c>
      <c r="E424" s="590" t="s">
        <v>1065</v>
      </c>
      <c r="F424" s="590">
        <v>235341514</v>
      </c>
      <c r="G424" s="590">
        <v>3852668283</v>
      </c>
      <c r="H424" s="590" t="s">
        <v>515</v>
      </c>
      <c r="I424" s="590" t="s">
        <v>696</v>
      </c>
      <c r="J424" s="590" t="s">
        <v>67</v>
      </c>
      <c r="K424" s="592" t="s">
        <v>522</v>
      </c>
      <c r="L424" s="590" t="s">
        <v>507</v>
      </c>
      <c r="M424" s="590" t="s">
        <v>508</v>
      </c>
      <c r="N424" s="590" t="s">
        <v>508</v>
      </c>
    </row>
    <row r="425" spans="1:16" ht="23.25" customHeight="1">
      <c r="D425" s="589" t="s">
        <v>502</v>
      </c>
      <c r="E425" s="590" t="s">
        <v>1066</v>
      </c>
      <c r="F425" s="590">
        <v>123853392</v>
      </c>
      <c r="G425" s="590">
        <v>3855490972</v>
      </c>
      <c r="I425" s="590" t="s">
        <v>505</v>
      </c>
      <c r="J425" s="590" t="s">
        <v>66</v>
      </c>
      <c r="K425" s="592" t="s">
        <v>802</v>
      </c>
      <c r="L425" s="590" t="s">
        <v>508</v>
      </c>
      <c r="N425" s="590" t="s">
        <v>508</v>
      </c>
      <c r="O425" s="590" t="s">
        <v>509</v>
      </c>
      <c r="P425" s="590" t="s">
        <v>1067</v>
      </c>
    </row>
    <row r="426" spans="1:16" ht="23.25" customHeight="1">
      <c r="A426" s="589">
        <v>46258</v>
      </c>
      <c r="D426" s="589" t="s">
        <v>502</v>
      </c>
      <c r="E426" s="590" t="s">
        <v>1068</v>
      </c>
      <c r="F426" s="590">
        <v>146200914</v>
      </c>
      <c r="G426" s="590">
        <v>3854366807</v>
      </c>
      <c r="H426" s="590" t="s">
        <v>504</v>
      </c>
      <c r="I426" s="590" t="s">
        <v>505</v>
      </c>
      <c r="J426" s="590" t="s">
        <v>67</v>
      </c>
      <c r="K426" s="592" t="s">
        <v>506</v>
      </c>
      <c r="L426" s="590" t="s">
        <v>508</v>
      </c>
      <c r="M426" s="590" t="s">
        <v>508</v>
      </c>
      <c r="N426" s="590" t="s">
        <v>508</v>
      </c>
      <c r="O426" s="590" t="s">
        <v>507</v>
      </c>
    </row>
    <row r="427" spans="1:16" ht="23.25" customHeight="1">
      <c r="A427" s="589">
        <v>46258</v>
      </c>
      <c r="D427" s="589" t="s">
        <v>502</v>
      </c>
      <c r="E427" s="590" t="s">
        <v>1069</v>
      </c>
      <c r="F427" s="590">
        <v>235383052</v>
      </c>
      <c r="G427" s="590">
        <v>3854364515</v>
      </c>
      <c r="H427" s="590" t="s">
        <v>504</v>
      </c>
      <c r="I427" s="590" t="s">
        <v>505</v>
      </c>
      <c r="J427" s="590" t="s">
        <v>67</v>
      </c>
      <c r="K427" s="592" t="s">
        <v>506</v>
      </c>
      <c r="L427" s="590" t="s">
        <v>508</v>
      </c>
      <c r="M427" s="590" t="s">
        <v>508</v>
      </c>
      <c r="N427" s="590" t="s">
        <v>508</v>
      </c>
      <c r="O427" s="590" t="s">
        <v>507</v>
      </c>
    </row>
    <row r="428" spans="1:16" ht="23.25" customHeight="1">
      <c r="A428" s="589">
        <v>46258</v>
      </c>
      <c r="D428" s="589" t="s">
        <v>502</v>
      </c>
      <c r="E428" s="590" t="s">
        <v>1070</v>
      </c>
      <c r="F428" s="590">
        <v>227744612</v>
      </c>
      <c r="G428" s="590">
        <v>8016806458</v>
      </c>
      <c r="H428" s="590" t="s">
        <v>504</v>
      </c>
      <c r="I428" s="590" t="s">
        <v>505</v>
      </c>
      <c r="J428" s="590" t="s">
        <v>67</v>
      </c>
      <c r="K428" s="592" t="s">
        <v>513</v>
      </c>
      <c r="L428" s="590" t="s">
        <v>508</v>
      </c>
      <c r="M428" s="590" t="s">
        <v>508</v>
      </c>
      <c r="N428" s="590" t="s">
        <v>508</v>
      </c>
      <c r="O428" s="590" t="s">
        <v>507</v>
      </c>
    </row>
    <row r="429" spans="1:16" ht="23.25" customHeight="1">
      <c r="A429" s="589">
        <v>46258</v>
      </c>
      <c r="D429" s="589" t="s">
        <v>558</v>
      </c>
      <c r="E429" s="590" t="s">
        <v>1071</v>
      </c>
      <c r="F429" s="590">
        <v>235116892</v>
      </c>
      <c r="G429" s="590">
        <v>3855287052</v>
      </c>
      <c r="H429" s="590" t="s">
        <v>515</v>
      </c>
      <c r="I429" s="590" t="s">
        <v>872</v>
      </c>
      <c r="J429" s="590" t="s">
        <v>66</v>
      </c>
      <c r="K429" s="592" t="s">
        <v>817</v>
      </c>
      <c r="L429" s="590" t="s">
        <v>508</v>
      </c>
      <c r="M429" s="590" t="s">
        <v>508</v>
      </c>
      <c r="N429" s="590" t="s">
        <v>508</v>
      </c>
      <c r="O429" s="590" t="s">
        <v>507</v>
      </c>
      <c r="P429" s="590" t="s">
        <v>1072</v>
      </c>
    </row>
    <row r="430" spans="1:16" ht="23.25" customHeight="1">
      <c r="A430" s="589">
        <v>46258</v>
      </c>
      <c r="D430" s="589" t="s">
        <v>558</v>
      </c>
      <c r="E430" s="590" t="s">
        <v>1073</v>
      </c>
      <c r="F430" s="590">
        <v>235467893</v>
      </c>
      <c r="G430" s="590">
        <v>8013857262</v>
      </c>
      <c r="H430" s="590" t="s">
        <v>515</v>
      </c>
      <c r="I430" s="590" t="s">
        <v>505</v>
      </c>
      <c r="J430" s="590" t="s">
        <v>66</v>
      </c>
      <c r="K430" s="592" t="s">
        <v>1074</v>
      </c>
      <c r="L430" s="590" t="s">
        <v>507</v>
      </c>
      <c r="M430" s="590" t="s">
        <v>508</v>
      </c>
      <c r="N430" s="590" t="s">
        <v>508</v>
      </c>
    </row>
    <row r="431" spans="1:16" ht="23.25" customHeight="1">
      <c r="A431" s="589">
        <v>46258</v>
      </c>
      <c r="D431" s="589" t="s">
        <v>502</v>
      </c>
      <c r="E431" s="590" t="s">
        <v>1075</v>
      </c>
      <c r="F431" s="590">
        <v>173043499</v>
      </c>
      <c r="G431" s="590">
        <v>3855513821</v>
      </c>
      <c r="H431" s="590" t="s">
        <v>504</v>
      </c>
      <c r="I431" s="590" t="s">
        <v>505</v>
      </c>
      <c r="J431" s="590" t="s">
        <v>67</v>
      </c>
      <c r="K431" s="592" t="s">
        <v>513</v>
      </c>
      <c r="L431" s="590" t="s">
        <v>508</v>
      </c>
      <c r="M431" s="590" t="s">
        <v>508</v>
      </c>
      <c r="N431" s="590" t="s">
        <v>508</v>
      </c>
    </row>
    <row r="432" spans="1:16" ht="23.25" customHeight="1">
      <c r="A432" s="589">
        <v>46258</v>
      </c>
      <c r="D432" s="589" t="s">
        <v>558</v>
      </c>
      <c r="E432" s="590" t="s">
        <v>1076</v>
      </c>
      <c r="F432" s="212">
        <v>180374830</v>
      </c>
      <c r="G432" s="590">
        <v>6692389554</v>
      </c>
      <c r="H432" s="590" t="s">
        <v>504</v>
      </c>
      <c r="I432" s="590" t="s">
        <v>505</v>
      </c>
      <c r="J432" s="590" t="s">
        <v>67</v>
      </c>
      <c r="K432" s="592" t="s">
        <v>506</v>
      </c>
      <c r="L432" s="590" t="s">
        <v>508</v>
      </c>
      <c r="M432" s="590" t="s">
        <v>508</v>
      </c>
      <c r="N432" s="590" t="s">
        <v>508</v>
      </c>
      <c r="O432" s="590" t="s">
        <v>509</v>
      </c>
    </row>
    <row r="433" spans="1:16" ht="23.25" customHeight="1">
      <c r="A433" s="589">
        <v>46258</v>
      </c>
      <c r="B433" s="589">
        <v>46258</v>
      </c>
      <c r="D433" s="589" t="s">
        <v>502</v>
      </c>
      <c r="E433" s="590" t="s">
        <v>1077</v>
      </c>
      <c r="F433" s="590">
        <v>215464740</v>
      </c>
      <c r="G433" s="590">
        <v>3855488807</v>
      </c>
      <c r="H433" s="590" t="s">
        <v>504</v>
      </c>
      <c r="I433" s="590" t="s">
        <v>505</v>
      </c>
      <c r="J433" s="590" t="s">
        <v>67</v>
      </c>
      <c r="K433" s="592" t="s">
        <v>513</v>
      </c>
      <c r="L433" s="590" t="s">
        <v>508</v>
      </c>
      <c r="M433" s="590" t="s">
        <v>508</v>
      </c>
      <c r="N433" s="590" t="s">
        <v>508</v>
      </c>
    </row>
    <row r="434" spans="1:16" ht="23.25" customHeight="1">
      <c r="A434" s="589">
        <v>46258</v>
      </c>
      <c r="D434" s="589" t="s">
        <v>502</v>
      </c>
      <c r="E434" s="590" t="s">
        <v>1078</v>
      </c>
      <c r="F434" s="590">
        <v>235499527</v>
      </c>
      <c r="G434" s="590">
        <v>3855072816</v>
      </c>
      <c r="H434" s="590" t="s">
        <v>515</v>
      </c>
      <c r="I434" s="590" t="s">
        <v>505</v>
      </c>
      <c r="J434" s="590" t="s">
        <v>66</v>
      </c>
      <c r="K434" s="592" t="s">
        <v>802</v>
      </c>
      <c r="M434" s="590" t="s">
        <v>508</v>
      </c>
      <c r="N434" s="590" t="s">
        <v>508</v>
      </c>
    </row>
    <row r="435" spans="1:16" ht="23.25" customHeight="1">
      <c r="A435" s="589">
        <v>46259</v>
      </c>
      <c r="D435" s="589" t="s">
        <v>502</v>
      </c>
      <c r="E435" s="590" t="s">
        <v>1079</v>
      </c>
      <c r="F435" s="590">
        <v>129468753</v>
      </c>
      <c r="G435" s="590">
        <v>7703346137</v>
      </c>
      <c r="H435" s="590" t="s">
        <v>504</v>
      </c>
      <c r="I435" s="590" t="s">
        <v>505</v>
      </c>
      <c r="J435" s="590" t="s">
        <v>66</v>
      </c>
      <c r="K435" s="592" t="s">
        <v>1080</v>
      </c>
      <c r="L435" s="590" t="s">
        <v>508</v>
      </c>
      <c r="M435" s="590" t="s">
        <v>508</v>
      </c>
      <c r="N435" s="590" t="s">
        <v>508</v>
      </c>
      <c r="O435" s="590" t="s">
        <v>507</v>
      </c>
      <c r="P435" s="590" t="s">
        <v>1081</v>
      </c>
    </row>
    <row r="436" spans="1:16" ht="23.25" customHeight="1">
      <c r="A436" s="589">
        <v>46259</v>
      </c>
      <c r="D436" s="589" t="s">
        <v>502</v>
      </c>
      <c r="E436" s="590" t="s">
        <v>1082</v>
      </c>
      <c r="F436" s="590">
        <v>1422219420</v>
      </c>
      <c r="G436" s="590">
        <v>38526733665</v>
      </c>
      <c r="H436" s="590" t="s">
        <v>504</v>
      </c>
      <c r="I436" s="590" t="s">
        <v>696</v>
      </c>
      <c r="J436" s="590" t="s">
        <v>66</v>
      </c>
      <c r="K436" s="592" t="s">
        <v>817</v>
      </c>
      <c r="L436" s="590" t="s">
        <v>507</v>
      </c>
      <c r="M436" s="590" t="s">
        <v>508</v>
      </c>
      <c r="N436" s="590" t="s">
        <v>508</v>
      </c>
      <c r="O436" s="590" t="s">
        <v>507</v>
      </c>
      <c r="P436" s="590" t="s">
        <v>818</v>
      </c>
    </row>
    <row r="437" spans="1:16" ht="23.25" customHeight="1">
      <c r="A437" s="589">
        <v>46259</v>
      </c>
      <c r="D437" s="589" t="s">
        <v>502</v>
      </c>
      <c r="E437" s="590" t="s">
        <v>1083</v>
      </c>
      <c r="F437" s="590">
        <v>235456365</v>
      </c>
      <c r="G437" s="590">
        <v>3852672778</v>
      </c>
      <c r="H437" s="590" t="s">
        <v>504</v>
      </c>
      <c r="I437" s="590" t="s">
        <v>505</v>
      </c>
      <c r="J437" s="590" t="s">
        <v>66</v>
      </c>
      <c r="K437" s="592" t="s">
        <v>802</v>
      </c>
      <c r="L437" s="590" t="s">
        <v>507</v>
      </c>
      <c r="M437" s="590" t="s">
        <v>508</v>
      </c>
      <c r="N437" s="590" t="s">
        <v>508</v>
      </c>
      <c r="O437" s="590" t="s">
        <v>507</v>
      </c>
      <c r="P437" s="590" t="s">
        <v>1084</v>
      </c>
    </row>
    <row r="438" spans="1:16" ht="23.25" customHeight="1">
      <c r="A438" s="589">
        <v>46259</v>
      </c>
      <c r="D438" s="589" t="s">
        <v>550</v>
      </c>
      <c r="E438" s="590" t="s">
        <v>1085</v>
      </c>
      <c r="F438" s="590">
        <v>201710794</v>
      </c>
      <c r="G438" s="590">
        <v>3853778168</v>
      </c>
      <c r="H438" s="590" t="s">
        <v>504</v>
      </c>
      <c r="I438" s="590" t="s">
        <v>572</v>
      </c>
      <c r="J438" s="590" t="s">
        <v>67</v>
      </c>
      <c r="K438" s="592" t="s">
        <v>506</v>
      </c>
      <c r="L438" s="590" t="s">
        <v>508</v>
      </c>
      <c r="M438" s="590" t="s">
        <v>508</v>
      </c>
      <c r="N438" s="590" t="s">
        <v>508</v>
      </c>
      <c r="O438" s="590" t="s">
        <v>507</v>
      </c>
    </row>
    <row r="439" spans="1:16" ht="23.25" customHeight="1">
      <c r="A439" s="589">
        <v>46259</v>
      </c>
      <c r="D439" s="589" t="s">
        <v>550</v>
      </c>
      <c r="E439" s="590" t="s">
        <v>1086</v>
      </c>
      <c r="F439" s="590">
        <v>95703420</v>
      </c>
      <c r="G439" s="590">
        <v>8014715727</v>
      </c>
      <c r="H439" s="590" t="s">
        <v>515</v>
      </c>
      <c r="I439" s="590" t="s">
        <v>872</v>
      </c>
      <c r="J439" s="590" t="s">
        <v>66</v>
      </c>
      <c r="K439" s="592" t="s">
        <v>817</v>
      </c>
      <c r="L439" s="590" t="s">
        <v>508</v>
      </c>
      <c r="M439" s="590" t="s">
        <v>508</v>
      </c>
      <c r="N439" s="590" t="s">
        <v>508</v>
      </c>
      <c r="O439" s="590" t="s">
        <v>507</v>
      </c>
      <c r="P439" s="590" t="s">
        <v>1087</v>
      </c>
    </row>
    <row r="440" spans="1:16" ht="23.25" customHeight="1">
      <c r="A440" s="589">
        <v>46259</v>
      </c>
      <c r="D440" s="589" t="s">
        <v>550</v>
      </c>
      <c r="E440" s="593" t="s">
        <v>1088</v>
      </c>
      <c r="F440" s="593">
        <v>235426243</v>
      </c>
      <c r="G440" s="593" t="s">
        <v>1089</v>
      </c>
      <c r="H440" s="590" t="s">
        <v>515</v>
      </c>
      <c r="I440" s="590" t="s">
        <v>505</v>
      </c>
      <c r="J440" s="590" t="s">
        <v>65</v>
      </c>
      <c r="K440" s="592" t="s">
        <v>552</v>
      </c>
      <c r="L440" s="590" t="s">
        <v>508</v>
      </c>
      <c r="M440" s="590" t="s">
        <v>508</v>
      </c>
      <c r="N440" s="590" t="s">
        <v>508</v>
      </c>
      <c r="O440" s="590" t="s">
        <v>507</v>
      </c>
      <c r="P440" s="590" t="s">
        <v>1090</v>
      </c>
    </row>
    <row r="441" spans="1:16" ht="23.25" customHeight="1">
      <c r="A441" s="589">
        <v>46259</v>
      </c>
      <c r="D441" s="589" t="s">
        <v>558</v>
      </c>
      <c r="E441" s="590" t="s">
        <v>815</v>
      </c>
      <c r="F441" s="590">
        <v>95706357</v>
      </c>
      <c r="G441" s="590">
        <v>3854647843</v>
      </c>
      <c r="H441" s="590" t="s">
        <v>504</v>
      </c>
      <c r="I441" s="590" t="s">
        <v>505</v>
      </c>
      <c r="J441" s="590" t="s">
        <v>66</v>
      </c>
      <c r="K441" s="592" t="s">
        <v>817</v>
      </c>
      <c r="L441" s="590" t="s">
        <v>507</v>
      </c>
      <c r="M441" s="590" t="s">
        <v>508</v>
      </c>
      <c r="N441" s="590" t="s">
        <v>508</v>
      </c>
      <c r="O441" s="590" t="s">
        <v>661</v>
      </c>
      <c r="P441" s="590" t="s">
        <v>1091</v>
      </c>
    </row>
    <row r="442" spans="1:16" ht="23.25" customHeight="1">
      <c r="A442" s="589">
        <v>46259</v>
      </c>
      <c r="D442" s="589" t="s">
        <v>502</v>
      </c>
      <c r="E442" s="590" t="s">
        <v>1092</v>
      </c>
      <c r="F442" s="590">
        <v>237704234</v>
      </c>
      <c r="G442" s="590">
        <v>3852087029</v>
      </c>
      <c r="H442" s="590" t="s">
        <v>504</v>
      </c>
      <c r="I442" s="590" t="s">
        <v>505</v>
      </c>
      <c r="J442" s="590" t="s">
        <v>66</v>
      </c>
      <c r="K442" s="592" t="s">
        <v>817</v>
      </c>
      <c r="L442" s="590" t="s">
        <v>507</v>
      </c>
      <c r="M442" s="590" t="s">
        <v>508</v>
      </c>
      <c r="N442" s="590" t="s">
        <v>508</v>
      </c>
      <c r="O442" s="590" t="s">
        <v>507</v>
      </c>
      <c r="P442" s="590" t="s">
        <v>818</v>
      </c>
    </row>
    <row r="443" spans="1:16" ht="23.25" customHeight="1">
      <c r="A443" s="589">
        <v>46259</v>
      </c>
      <c r="D443" s="589" t="s">
        <v>502</v>
      </c>
      <c r="E443" s="590" t="s">
        <v>1093</v>
      </c>
      <c r="F443" s="590">
        <v>237704296</v>
      </c>
      <c r="G443" s="590">
        <v>9452643673</v>
      </c>
      <c r="H443" s="590" t="s">
        <v>504</v>
      </c>
      <c r="I443" s="590" t="s">
        <v>505</v>
      </c>
      <c r="J443" s="590" t="s">
        <v>66</v>
      </c>
      <c r="K443" s="592" t="s">
        <v>802</v>
      </c>
      <c r="L443" s="590" t="s">
        <v>507</v>
      </c>
      <c r="M443" s="590" t="s">
        <v>508</v>
      </c>
      <c r="N443" s="590" t="s">
        <v>508</v>
      </c>
      <c r="O443" s="590" t="s">
        <v>507</v>
      </c>
    </row>
    <row r="444" spans="1:16" ht="23.25" customHeight="1">
      <c r="A444" s="589">
        <v>46260</v>
      </c>
      <c r="D444" s="589" t="s">
        <v>502</v>
      </c>
      <c r="E444" s="590" t="s">
        <v>1094</v>
      </c>
      <c r="F444" s="590">
        <v>235392966</v>
      </c>
      <c r="G444" s="590">
        <v>3854889966</v>
      </c>
      <c r="H444" s="590" t="s">
        <v>504</v>
      </c>
      <c r="I444" s="590" t="s">
        <v>505</v>
      </c>
      <c r="J444" s="590" t="s">
        <v>67</v>
      </c>
      <c r="K444" s="592" t="s">
        <v>513</v>
      </c>
      <c r="L444" s="590" t="s">
        <v>508</v>
      </c>
      <c r="M444" s="590" t="s">
        <v>508</v>
      </c>
      <c r="N444" s="590" t="s">
        <v>508</v>
      </c>
    </row>
    <row r="445" spans="1:16" ht="23.25" customHeight="1">
      <c r="A445" s="589">
        <v>46260</v>
      </c>
      <c r="D445" s="589" t="s">
        <v>550</v>
      </c>
      <c r="E445" s="590" t="s">
        <v>1095</v>
      </c>
      <c r="F445" s="590">
        <v>194759620</v>
      </c>
      <c r="G445" s="590" t="s">
        <v>1096</v>
      </c>
      <c r="H445" s="590" t="s">
        <v>504</v>
      </c>
      <c r="I445" s="590" t="s">
        <v>505</v>
      </c>
      <c r="J445" s="590" t="s">
        <v>67</v>
      </c>
      <c r="K445" s="592" t="s">
        <v>522</v>
      </c>
      <c r="L445" s="590" t="s">
        <v>507</v>
      </c>
      <c r="M445" s="590" t="s">
        <v>508</v>
      </c>
    </row>
    <row r="446" spans="1:16" ht="23.25" customHeight="1">
      <c r="A446" s="589">
        <v>46260</v>
      </c>
      <c r="D446" s="589" t="s">
        <v>502</v>
      </c>
      <c r="E446" s="590" t="s">
        <v>1097</v>
      </c>
      <c r="F446" s="590">
        <v>165776577</v>
      </c>
      <c r="G446" s="590">
        <v>3855897522</v>
      </c>
      <c r="H446" s="590" t="s">
        <v>504</v>
      </c>
      <c r="I446" s="590" t="s">
        <v>505</v>
      </c>
      <c r="J446" s="590" t="s">
        <v>66</v>
      </c>
      <c r="K446" s="592" t="s">
        <v>741</v>
      </c>
      <c r="L446" s="590" t="s">
        <v>507</v>
      </c>
      <c r="M446" s="590" t="s">
        <v>508</v>
      </c>
      <c r="N446" s="590" t="s">
        <v>508</v>
      </c>
    </row>
    <row r="447" spans="1:16" ht="23.25" customHeight="1">
      <c r="A447" s="589">
        <v>46260</v>
      </c>
      <c r="D447" s="589" t="s">
        <v>502</v>
      </c>
      <c r="E447" s="590" t="s">
        <v>1098</v>
      </c>
      <c r="F447" s="590">
        <v>235395696</v>
      </c>
      <c r="G447" s="590">
        <v>8013309594</v>
      </c>
      <c r="H447" s="590" t="s">
        <v>515</v>
      </c>
      <c r="I447" s="590" t="s">
        <v>572</v>
      </c>
      <c r="J447" s="590" t="s">
        <v>67</v>
      </c>
      <c r="K447" s="592" t="s">
        <v>522</v>
      </c>
      <c r="L447" s="590" t="s">
        <v>507</v>
      </c>
      <c r="M447" s="590" t="s">
        <v>508</v>
      </c>
      <c r="N447" s="590" t="s">
        <v>508</v>
      </c>
    </row>
    <row r="448" spans="1:16" ht="23.25" customHeight="1">
      <c r="A448" s="589">
        <v>46260</v>
      </c>
      <c r="D448" s="589" t="s">
        <v>558</v>
      </c>
      <c r="E448" s="590" t="s">
        <v>1099</v>
      </c>
      <c r="F448" s="590">
        <v>216385358</v>
      </c>
      <c r="G448" s="156" t="s">
        <v>1100</v>
      </c>
      <c r="H448" s="590" t="s">
        <v>504</v>
      </c>
      <c r="I448" s="590" t="s">
        <v>505</v>
      </c>
      <c r="J448" s="590" t="s">
        <v>67</v>
      </c>
      <c r="K448" s="592" t="s">
        <v>513</v>
      </c>
      <c r="L448" s="590" t="s">
        <v>508</v>
      </c>
      <c r="M448" s="590" t="s">
        <v>508</v>
      </c>
      <c r="N448" s="590" t="s">
        <v>508</v>
      </c>
    </row>
    <row r="449" spans="1:16" ht="23.25" customHeight="1">
      <c r="A449" s="589">
        <v>46260</v>
      </c>
      <c r="D449" s="589" t="s">
        <v>502</v>
      </c>
      <c r="E449" s="590" t="s">
        <v>1101</v>
      </c>
      <c r="F449" s="590">
        <v>128704181</v>
      </c>
      <c r="G449" s="590">
        <v>3853789776</v>
      </c>
      <c r="H449" s="590" t="s">
        <v>504</v>
      </c>
      <c r="I449" s="590" t="s">
        <v>505</v>
      </c>
      <c r="J449" s="590" t="s">
        <v>67</v>
      </c>
      <c r="K449" s="592" t="s">
        <v>522</v>
      </c>
      <c r="L449" s="590" t="s">
        <v>507</v>
      </c>
      <c r="M449" s="590" t="s">
        <v>508</v>
      </c>
      <c r="N449" s="590" t="s">
        <v>508</v>
      </c>
    </row>
    <row r="450" spans="1:16" ht="23.25" customHeight="1">
      <c r="A450" s="589">
        <v>46260</v>
      </c>
      <c r="D450" s="589" t="s">
        <v>502</v>
      </c>
      <c r="E450" s="590" t="s">
        <v>1102</v>
      </c>
      <c r="F450" s="590">
        <v>235384234</v>
      </c>
      <c r="G450" s="590">
        <v>3852678604</v>
      </c>
      <c r="H450" s="590" t="s">
        <v>504</v>
      </c>
      <c r="I450" s="590" t="s">
        <v>505</v>
      </c>
      <c r="J450" s="590" t="s">
        <v>67</v>
      </c>
      <c r="K450" s="592" t="s">
        <v>513</v>
      </c>
      <c r="L450" s="590" t="s">
        <v>508</v>
      </c>
      <c r="M450" s="590" t="s">
        <v>508</v>
      </c>
      <c r="N450" s="590" t="s">
        <v>508</v>
      </c>
      <c r="P450" s="590" t="s">
        <v>904</v>
      </c>
    </row>
    <row r="451" spans="1:16" ht="23.25" customHeight="1">
      <c r="A451" s="589">
        <v>46260</v>
      </c>
      <c r="D451" s="589" t="s">
        <v>558</v>
      </c>
      <c r="E451" s="590" t="s">
        <v>1103</v>
      </c>
      <c r="F451" s="590">
        <v>237747968</v>
      </c>
      <c r="G451" s="590">
        <v>3853267120</v>
      </c>
      <c r="H451" s="590" t="s">
        <v>504</v>
      </c>
      <c r="I451" s="590" t="s">
        <v>505</v>
      </c>
      <c r="J451" s="590" t="s">
        <v>67</v>
      </c>
      <c r="K451" s="592" t="s">
        <v>522</v>
      </c>
      <c r="L451" s="590" t="s">
        <v>507</v>
      </c>
      <c r="M451" s="590" t="s">
        <v>508</v>
      </c>
      <c r="N451" s="590" t="s">
        <v>508</v>
      </c>
    </row>
    <row r="452" spans="1:16" ht="23.25" customHeight="1">
      <c r="A452" s="589">
        <v>46260</v>
      </c>
      <c r="D452" s="589" t="s">
        <v>502</v>
      </c>
      <c r="E452" s="590" t="s">
        <v>1104</v>
      </c>
      <c r="F452" s="590">
        <v>227058393</v>
      </c>
      <c r="G452" s="590" t="s">
        <v>1105</v>
      </c>
      <c r="H452" s="590" t="s">
        <v>504</v>
      </c>
      <c r="I452" s="590" t="s">
        <v>505</v>
      </c>
      <c r="J452" s="590" t="s">
        <v>67</v>
      </c>
      <c r="K452" s="592" t="s">
        <v>513</v>
      </c>
      <c r="L452" s="590" t="s">
        <v>508</v>
      </c>
      <c r="M452" s="590" t="s">
        <v>508</v>
      </c>
      <c r="N452" s="590" t="s">
        <v>508</v>
      </c>
      <c r="P452" s="590" t="s">
        <v>1106</v>
      </c>
    </row>
    <row r="453" spans="1:16" ht="23.25" customHeight="1">
      <c r="A453" s="589">
        <v>46260</v>
      </c>
      <c r="D453" s="589" t="s">
        <v>502</v>
      </c>
      <c r="E453" s="593" t="s">
        <v>1107</v>
      </c>
      <c r="F453" s="593">
        <v>137903485</v>
      </c>
      <c r="G453" s="212">
        <v>3854904613</v>
      </c>
      <c r="H453" s="590" t="s">
        <v>504</v>
      </c>
      <c r="I453" s="590" t="s">
        <v>505</v>
      </c>
      <c r="J453" s="590" t="s">
        <v>67</v>
      </c>
      <c r="K453" s="592" t="s">
        <v>522</v>
      </c>
      <c r="L453" s="590" t="s">
        <v>508</v>
      </c>
      <c r="M453" s="590" t="s">
        <v>508</v>
      </c>
      <c r="N453" s="590" t="s">
        <v>508</v>
      </c>
    </row>
    <row r="454" spans="1:16" ht="23.25" customHeight="1">
      <c r="A454" s="589">
        <v>46260</v>
      </c>
      <c r="D454" s="589" t="s">
        <v>502</v>
      </c>
      <c r="E454" s="590" t="s">
        <v>805</v>
      </c>
      <c r="F454" s="590">
        <v>215416652</v>
      </c>
      <c r="G454" s="590">
        <v>9392029160</v>
      </c>
      <c r="H454" s="590" t="s">
        <v>515</v>
      </c>
      <c r="I454" s="590" t="s">
        <v>505</v>
      </c>
      <c r="J454" s="590" t="s">
        <v>67</v>
      </c>
      <c r="K454" s="592" t="s">
        <v>522</v>
      </c>
      <c r="L454" s="590" t="s">
        <v>507</v>
      </c>
      <c r="N454" s="590" t="s">
        <v>508</v>
      </c>
    </row>
    <row r="455" spans="1:16" ht="23.25" customHeight="1">
      <c r="A455" s="589">
        <v>46261</v>
      </c>
      <c r="D455" s="589" t="s">
        <v>502</v>
      </c>
      <c r="E455" s="590" t="s">
        <v>1108</v>
      </c>
      <c r="F455" s="590">
        <v>96885919</v>
      </c>
      <c r="G455" s="590">
        <v>8018986710</v>
      </c>
      <c r="H455" s="590" t="s">
        <v>515</v>
      </c>
      <c r="I455" s="590" t="s">
        <v>505</v>
      </c>
      <c r="J455" s="590" t="s">
        <v>67</v>
      </c>
      <c r="K455" s="592" t="s">
        <v>513</v>
      </c>
      <c r="L455" s="590" t="s">
        <v>508</v>
      </c>
      <c r="M455" s="590" t="s">
        <v>508</v>
      </c>
      <c r="N455" s="590" t="s">
        <v>508</v>
      </c>
    </row>
    <row r="456" spans="1:16" ht="23.25" customHeight="1">
      <c r="A456" s="589">
        <v>46261</v>
      </c>
      <c r="D456" s="589" t="s">
        <v>502</v>
      </c>
      <c r="E456" s="590" t="s">
        <v>1109</v>
      </c>
      <c r="F456" s="590">
        <v>237742375</v>
      </c>
      <c r="G456" s="590">
        <v>3853715206</v>
      </c>
      <c r="H456" s="590" t="s">
        <v>504</v>
      </c>
      <c r="I456" s="590" t="s">
        <v>696</v>
      </c>
      <c r="J456" s="590" t="s">
        <v>66</v>
      </c>
      <c r="K456" s="592" t="s">
        <v>817</v>
      </c>
      <c r="L456" s="590" t="s">
        <v>507</v>
      </c>
      <c r="M456" s="590" t="s">
        <v>508</v>
      </c>
      <c r="N456" s="590" t="s">
        <v>508</v>
      </c>
      <c r="P456" s="590" t="s">
        <v>840</v>
      </c>
    </row>
    <row r="457" spans="1:16" ht="23.25" customHeight="1">
      <c r="A457" s="589">
        <v>46261</v>
      </c>
      <c r="D457" s="589" t="s">
        <v>502</v>
      </c>
      <c r="E457" s="590" t="s">
        <v>1110</v>
      </c>
      <c r="F457" s="590">
        <v>213115499</v>
      </c>
      <c r="G457" s="590">
        <v>8014106112</v>
      </c>
      <c r="H457" s="590" t="s">
        <v>504</v>
      </c>
      <c r="I457" s="590" t="s">
        <v>505</v>
      </c>
      <c r="J457" s="590" t="s">
        <v>67</v>
      </c>
      <c r="K457" s="592" t="s">
        <v>513</v>
      </c>
      <c r="L457" s="590" t="s">
        <v>508</v>
      </c>
      <c r="M457" s="590" t="s">
        <v>508</v>
      </c>
      <c r="N457" s="590" t="s">
        <v>508</v>
      </c>
    </row>
    <row r="458" spans="1:16" ht="23.25" customHeight="1">
      <c r="A458" s="589">
        <v>46261</v>
      </c>
      <c r="D458" s="589" t="s">
        <v>502</v>
      </c>
      <c r="E458" s="590" t="s">
        <v>1111</v>
      </c>
      <c r="F458" s="590">
        <v>186921931</v>
      </c>
      <c r="G458" s="590">
        <v>3853370801</v>
      </c>
      <c r="H458" s="590" t="s">
        <v>504</v>
      </c>
      <c r="I458" s="590" t="s">
        <v>505</v>
      </c>
      <c r="J458" s="590" t="s">
        <v>67</v>
      </c>
      <c r="K458" s="592" t="s">
        <v>522</v>
      </c>
      <c r="L458" s="590" t="s">
        <v>507</v>
      </c>
      <c r="M458" s="590" t="s">
        <v>508</v>
      </c>
      <c r="N458" s="590" t="s">
        <v>508</v>
      </c>
      <c r="O458" s="590" t="s">
        <v>509</v>
      </c>
      <c r="P458" s="590" t="s">
        <v>840</v>
      </c>
    </row>
    <row r="459" spans="1:16" ht="23.25" customHeight="1">
      <c r="A459" s="589">
        <v>46261</v>
      </c>
      <c r="D459" s="589" t="s">
        <v>558</v>
      </c>
      <c r="E459" s="590" t="s">
        <v>1112</v>
      </c>
      <c r="F459" s="590">
        <v>216891687</v>
      </c>
      <c r="G459" s="590">
        <v>8016387737</v>
      </c>
      <c r="H459" s="590" t="s">
        <v>515</v>
      </c>
      <c r="I459" s="590" t="s">
        <v>505</v>
      </c>
      <c r="J459" s="590" t="s">
        <v>67</v>
      </c>
      <c r="K459" s="592" t="s">
        <v>522</v>
      </c>
      <c r="L459" s="590" t="s">
        <v>507</v>
      </c>
      <c r="M459" s="590" t="s">
        <v>508</v>
      </c>
      <c r="N459" s="590" t="s">
        <v>508</v>
      </c>
    </row>
    <row r="460" spans="1:16" ht="23.25" customHeight="1">
      <c r="A460" s="589">
        <v>46261</v>
      </c>
      <c r="D460" s="589" t="s">
        <v>502</v>
      </c>
      <c r="E460" s="593" t="s">
        <v>1113</v>
      </c>
      <c r="F460" s="593">
        <v>235421905</v>
      </c>
      <c r="G460" s="593">
        <v>3854859198</v>
      </c>
      <c r="H460" s="590" t="s">
        <v>504</v>
      </c>
      <c r="I460" s="590" t="s">
        <v>505</v>
      </c>
      <c r="J460" s="590" t="s">
        <v>67</v>
      </c>
      <c r="K460" s="592" t="s">
        <v>522</v>
      </c>
      <c r="L460" s="590" t="s">
        <v>507</v>
      </c>
      <c r="M460" s="590" t="s">
        <v>508</v>
      </c>
      <c r="N460" s="590" t="s">
        <v>508</v>
      </c>
    </row>
    <row r="461" spans="1:16" ht="23.25" customHeight="1">
      <c r="A461" s="589">
        <v>46261</v>
      </c>
      <c r="D461" s="589" t="s">
        <v>550</v>
      </c>
      <c r="E461" s="593" t="s">
        <v>1114</v>
      </c>
      <c r="F461" s="593">
        <v>95705632</v>
      </c>
      <c r="G461" s="593">
        <v>8013901283</v>
      </c>
      <c r="H461" s="590" t="s">
        <v>515</v>
      </c>
      <c r="I461" s="590" t="s">
        <v>505</v>
      </c>
      <c r="J461" s="590" t="s">
        <v>65</v>
      </c>
      <c r="K461" s="592" t="s">
        <v>552</v>
      </c>
      <c r="L461" s="590" t="s">
        <v>507</v>
      </c>
      <c r="M461" s="590" t="s">
        <v>508</v>
      </c>
      <c r="N461" s="590" t="s">
        <v>536</v>
      </c>
    </row>
    <row r="462" spans="1:16" ht="23.25" customHeight="1">
      <c r="A462" s="589">
        <v>46261</v>
      </c>
      <c r="D462" s="589" t="s">
        <v>502</v>
      </c>
      <c r="E462" s="593" t="s">
        <v>1115</v>
      </c>
      <c r="F462" s="590">
        <v>137961770</v>
      </c>
      <c r="G462" s="590">
        <v>8017591712</v>
      </c>
      <c r="H462" s="590" t="s">
        <v>504</v>
      </c>
      <c r="I462" s="590" t="s">
        <v>505</v>
      </c>
      <c r="J462" s="590" t="s">
        <v>66</v>
      </c>
      <c r="K462" s="592" t="s">
        <v>802</v>
      </c>
      <c r="L462" s="590" t="s">
        <v>507</v>
      </c>
      <c r="M462" s="590" t="s">
        <v>508</v>
      </c>
      <c r="N462" s="590" t="s">
        <v>508</v>
      </c>
      <c r="P462" s="590" t="s">
        <v>1116</v>
      </c>
    </row>
    <row r="463" spans="1:16" ht="23.25" customHeight="1">
      <c r="A463" s="589">
        <v>46261</v>
      </c>
      <c r="D463" s="589" t="s">
        <v>502</v>
      </c>
      <c r="E463" s="590" t="s">
        <v>1117</v>
      </c>
      <c r="F463" s="590">
        <v>237772196</v>
      </c>
      <c r="G463" s="590">
        <v>8017932852</v>
      </c>
      <c r="H463" s="590" t="s">
        <v>515</v>
      </c>
      <c r="I463" s="590" t="s">
        <v>505</v>
      </c>
      <c r="J463" s="590" t="s">
        <v>67</v>
      </c>
      <c r="K463" s="592" t="s">
        <v>513</v>
      </c>
      <c r="L463" s="590" t="s">
        <v>508</v>
      </c>
      <c r="M463" s="590" t="s">
        <v>508</v>
      </c>
      <c r="N463" s="590" t="s">
        <v>508</v>
      </c>
    </row>
    <row r="464" spans="1:16" ht="23.25" customHeight="1">
      <c r="A464" s="589">
        <v>46261</v>
      </c>
      <c r="D464" s="589" t="s">
        <v>558</v>
      </c>
      <c r="E464" s="590" t="s">
        <v>1118</v>
      </c>
      <c r="F464" s="590">
        <v>153641483</v>
      </c>
      <c r="G464" s="590">
        <v>3853370978</v>
      </c>
      <c r="H464" s="590" t="s">
        <v>504</v>
      </c>
      <c r="I464" s="590" t="s">
        <v>505</v>
      </c>
      <c r="J464" s="590" t="s">
        <v>67</v>
      </c>
      <c r="K464" s="592" t="s">
        <v>522</v>
      </c>
      <c r="L464" s="590" t="s">
        <v>507</v>
      </c>
      <c r="M464" s="590" t="s">
        <v>508</v>
      </c>
      <c r="N464" s="590" t="s">
        <v>508</v>
      </c>
    </row>
    <row r="465" spans="1:16" ht="23.25" customHeight="1">
      <c r="A465" s="589">
        <v>46261</v>
      </c>
      <c r="D465" s="589" t="s">
        <v>558</v>
      </c>
      <c r="E465" s="590" t="s">
        <v>1119</v>
      </c>
      <c r="F465" s="590">
        <v>95704029</v>
      </c>
      <c r="G465" s="590">
        <v>3853370362</v>
      </c>
      <c r="H465" s="590" t="s">
        <v>504</v>
      </c>
      <c r="I465" s="590" t="s">
        <v>505</v>
      </c>
      <c r="J465" s="590" t="s">
        <v>67</v>
      </c>
      <c r="K465" s="592" t="s">
        <v>522</v>
      </c>
      <c r="L465" s="590" t="s">
        <v>507</v>
      </c>
      <c r="M465" s="590" t="s">
        <v>508</v>
      </c>
      <c r="N465" s="590" t="s">
        <v>508</v>
      </c>
    </row>
    <row r="466" spans="1:16" ht="23.25" customHeight="1">
      <c r="A466" s="589">
        <v>46262</v>
      </c>
      <c r="D466" s="589" t="s">
        <v>502</v>
      </c>
      <c r="E466" s="590" t="s">
        <v>1120</v>
      </c>
      <c r="F466" s="590">
        <v>152254349</v>
      </c>
      <c r="G466" s="590">
        <v>3853068589</v>
      </c>
      <c r="H466" s="590" t="s">
        <v>504</v>
      </c>
      <c r="I466" s="590" t="s">
        <v>696</v>
      </c>
      <c r="J466" s="590" t="s">
        <v>67</v>
      </c>
      <c r="K466" s="592" t="s">
        <v>506</v>
      </c>
      <c r="L466" s="590" t="s">
        <v>508</v>
      </c>
      <c r="M466" s="590" t="s">
        <v>508</v>
      </c>
      <c r="N466" s="590" t="s">
        <v>508</v>
      </c>
    </row>
    <row r="467" spans="1:16" ht="23.25" customHeight="1">
      <c r="A467" s="589">
        <v>46262</v>
      </c>
      <c r="D467" s="589" t="s">
        <v>558</v>
      </c>
      <c r="E467" s="590" t="s">
        <v>1121</v>
      </c>
      <c r="F467" s="590">
        <v>226473056</v>
      </c>
      <c r="G467" s="590">
        <v>8019070091</v>
      </c>
      <c r="H467" s="590" t="s">
        <v>504</v>
      </c>
      <c r="I467" s="590" t="s">
        <v>872</v>
      </c>
      <c r="J467" s="590" t="s">
        <v>66</v>
      </c>
      <c r="K467" s="592" t="s">
        <v>817</v>
      </c>
      <c r="L467" s="590" t="s">
        <v>508</v>
      </c>
      <c r="M467" s="590" t="s">
        <v>508</v>
      </c>
      <c r="N467" s="590" t="s">
        <v>508</v>
      </c>
      <c r="P467" s="590" t="s">
        <v>1091</v>
      </c>
    </row>
    <row r="468" spans="1:16" ht="23.25" customHeight="1">
      <c r="A468" s="589">
        <v>46262</v>
      </c>
      <c r="D468" s="589" t="s">
        <v>502</v>
      </c>
      <c r="E468" s="590" t="s">
        <v>1122</v>
      </c>
      <c r="F468" s="590">
        <v>203347776</v>
      </c>
      <c r="G468" s="590">
        <v>3854630946</v>
      </c>
      <c r="H468" s="590" t="s">
        <v>504</v>
      </c>
      <c r="I468" s="590" t="s">
        <v>505</v>
      </c>
      <c r="J468" s="590" t="s">
        <v>67</v>
      </c>
      <c r="K468" s="592" t="s">
        <v>513</v>
      </c>
      <c r="L468" s="590" t="s">
        <v>508</v>
      </c>
      <c r="M468" s="590" t="s">
        <v>508</v>
      </c>
      <c r="N468" s="590" t="s">
        <v>508</v>
      </c>
    </row>
    <row r="469" spans="1:16" ht="23.25" customHeight="1">
      <c r="A469" s="589">
        <v>46262</v>
      </c>
      <c r="D469" s="589" t="s">
        <v>550</v>
      </c>
      <c r="E469" s="590" t="s">
        <v>1123</v>
      </c>
      <c r="F469" s="590">
        <v>235518922</v>
      </c>
      <c r="G469" s="590" t="s">
        <v>1124</v>
      </c>
      <c r="H469" s="590" t="s">
        <v>515</v>
      </c>
      <c r="I469" s="590" t="s">
        <v>505</v>
      </c>
      <c r="J469" s="590" t="s">
        <v>67</v>
      </c>
      <c r="K469" s="592" t="s">
        <v>513</v>
      </c>
      <c r="L469" s="590" t="s">
        <v>508</v>
      </c>
      <c r="M469" s="590" t="s">
        <v>508</v>
      </c>
      <c r="N469" s="590" t="s">
        <v>508</v>
      </c>
    </row>
    <row r="470" spans="1:16" ht="23.25" customHeight="1">
      <c r="A470" s="589">
        <v>46262</v>
      </c>
      <c r="D470" s="589" t="s">
        <v>502</v>
      </c>
      <c r="E470" s="590" t="s">
        <v>1125</v>
      </c>
      <c r="F470" s="590">
        <v>237788798</v>
      </c>
      <c r="G470" s="590">
        <v>8013849812</v>
      </c>
      <c r="H470" s="590" t="s">
        <v>504</v>
      </c>
      <c r="I470" s="590" t="s">
        <v>505</v>
      </c>
      <c r="J470" s="590" t="s">
        <v>67</v>
      </c>
      <c r="K470" s="592" t="s">
        <v>506</v>
      </c>
      <c r="L470" s="590" t="s">
        <v>508</v>
      </c>
      <c r="M470" s="590" t="s">
        <v>508</v>
      </c>
      <c r="N470" s="590" t="s">
        <v>508</v>
      </c>
    </row>
    <row r="471" spans="1:16" ht="23.25" customHeight="1">
      <c r="A471" s="589">
        <v>46262</v>
      </c>
      <c r="D471" s="589" t="s">
        <v>502</v>
      </c>
      <c r="E471" s="1046" t="s">
        <v>525</v>
      </c>
      <c r="F471" s="1046">
        <v>177626645</v>
      </c>
      <c r="G471" s="1135" t="s">
        <v>526</v>
      </c>
      <c r="H471" s="590" t="s">
        <v>504</v>
      </c>
      <c r="I471" s="590" t="s">
        <v>505</v>
      </c>
      <c r="J471" s="590" t="s">
        <v>67</v>
      </c>
      <c r="K471" s="592" t="s">
        <v>522</v>
      </c>
      <c r="L471" s="590" t="s">
        <v>508</v>
      </c>
      <c r="M471" s="590" t="s">
        <v>508</v>
      </c>
      <c r="N471" s="590" t="s">
        <v>508</v>
      </c>
    </row>
    <row r="472" spans="1:16" ht="23.25" customHeight="1">
      <c r="A472" s="589">
        <v>46262</v>
      </c>
      <c r="D472" s="589" t="s">
        <v>502</v>
      </c>
      <c r="E472" s="590" t="s">
        <v>1126</v>
      </c>
      <c r="F472" s="590">
        <v>121354352</v>
      </c>
      <c r="G472" s="590">
        <v>4076863137</v>
      </c>
      <c r="H472" s="590" t="s">
        <v>504</v>
      </c>
      <c r="I472" s="590" t="s">
        <v>505</v>
      </c>
      <c r="J472" s="590" t="s">
        <v>67</v>
      </c>
      <c r="K472" s="592" t="s">
        <v>513</v>
      </c>
      <c r="L472" s="590" t="s">
        <v>508</v>
      </c>
      <c r="M472" s="590" t="s">
        <v>508</v>
      </c>
      <c r="N472" s="590" t="s">
        <v>508</v>
      </c>
    </row>
    <row r="473" spans="1:16" ht="23.25" customHeight="1">
      <c r="A473" s="589">
        <v>46262</v>
      </c>
      <c r="D473" s="589" t="s">
        <v>550</v>
      </c>
      <c r="E473" s="590" t="s">
        <v>1127</v>
      </c>
      <c r="F473" s="590">
        <v>237792683</v>
      </c>
      <c r="G473" s="590">
        <v>3855298606</v>
      </c>
      <c r="H473" s="590" t="s">
        <v>515</v>
      </c>
      <c r="I473" s="590" t="s">
        <v>505</v>
      </c>
      <c r="J473" s="590" t="s">
        <v>67</v>
      </c>
      <c r="K473" s="592" t="s">
        <v>522</v>
      </c>
      <c r="L473" s="590" t="s">
        <v>508</v>
      </c>
      <c r="M473" s="590" t="s">
        <v>508</v>
      </c>
      <c r="N473" s="590" t="s">
        <v>508</v>
      </c>
    </row>
    <row r="474" spans="1:16" ht="23.25" customHeight="1">
      <c r="A474" s="589">
        <v>46262</v>
      </c>
      <c r="D474" s="589" t="s">
        <v>502</v>
      </c>
      <c r="E474" s="590" t="s">
        <v>1128</v>
      </c>
      <c r="F474" s="590">
        <v>215464966</v>
      </c>
      <c r="G474" s="590">
        <v>8015094468</v>
      </c>
      <c r="H474" s="590" t="s">
        <v>515</v>
      </c>
      <c r="I474" s="590" t="s">
        <v>696</v>
      </c>
      <c r="J474" s="590" t="s">
        <v>66</v>
      </c>
      <c r="K474" s="592" t="s">
        <v>817</v>
      </c>
      <c r="L474" s="590" t="s">
        <v>508</v>
      </c>
      <c r="M474" s="590" t="s">
        <v>508</v>
      </c>
      <c r="N474" s="590" t="s">
        <v>508</v>
      </c>
      <c r="O474" s="590" t="s">
        <v>509</v>
      </c>
      <c r="P474" s="590" t="s">
        <v>1129</v>
      </c>
    </row>
    <row r="475" spans="1:16" ht="23.25" customHeight="1">
      <c r="A475" s="589">
        <v>46265</v>
      </c>
      <c r="D475" s="589" t="s">
        <v>502</v>
      </c>
      <c r="E475" s="590" t="s">
        <v>1130</v>
      </c>
      <c r="F475" s="590">
        <v>235431185</v>
      </c>
      <c r="G475" s="590">
        <v>9545499583</v>
      </c>
      <c r="H475" s="590" t="s">
        <v>504</v>
      </c>
      <c r="I475" s="590" t="s">
        <v>696</v>
      </c>
      <c r="J475" s="590" t="s">
        <v>67</v>
      </c>
      <c r="K475" s="592" t="s">
        <v>513</v>
      </c>
      <c r="L475" s="590" t="s">
        <v>508</v>
      </c>
      <c r="M475" s="590" t="s">
        <v>508</v>
      </c>
      <c r="N475" s="590" t="s">
        <v>508</v>
      </c>
    </row>
    <row r="476" spans="1:16" ht="23.25" customHeight="1">
      <c r="A476" s="589">
        <v>46265</v>
      </c>
      <c r="D476" s="589" t="s">
        <v>502</v>
      </c>
      <c r="E476" s="590" t="s">
        <v>1131</v>
      </c>
      <c r="F476" s="590">
        <v>227054599</v>
      </c>
      <c r="G476" s="590">
        <v>3854563547</v>
      </c>
      <c r="H476" s="590" t="s">
        <v>515</v>
      </c>
      <c r="I476" s="590" t="s">
        <v>505</v>
      </c>
      <c r="J476" s="590" t="s">
        <v>67</v>
      </c>
      <c r="K476" s="592" t="s">
        <v>522</v>
      </c>
      <c r="L476" s="590" t="s">
        <v>507</v>
      </c>
      <c r="M476" s="590" t="s">
        <v>508</v>
      </c>
      <c r="N476" s="590" t="s">
        <v>508</v>
      </c>
    </row>
    <row r="477" spans="1:16" ht="23.25" customHeight="1">
      <c r="A477" s="589">
        <v>46265</v>
      </c>
      <c r="D477" s="589" t="s">
        <v>502</v>
      </c>
      <c r="E477" s="590" t="s">
        <v>1132</v>
      </c>
      <c r="F477" s="590">
        <v>226439233</v>
      </c>
      <c r="G477" s="590">
        <v>3856289553</v>
      </c>
      <c r="H477" s="590" t="s">
        <v>504</v>
      </c>
      <c r="I477" s="590" t="s">
        <v>505</v>
      </c>
      <c r="J477" s="590" t="s">
        <v>66</v>
      </c>
      <c r="K477" s="592" t="s">
        <v>817</v>
      </c>
      <c r="L477" s="590" t="s">
        <v>507</v>
      </c>
      <c r="M477" s="590" t="s">
        <v>508</v>
      </c>
      <c r="N477" s="590" t="s">
        <v>508</v>
      </c>
      <c r="O477" s="590" t="s">
        <v>507</v>
      </c>
      <c r="P477" s="590" t="s">
        <v>1133</v>
      </c>
    </row>
    <row r="478" spans="1:16" ht="23.25" customHeight="1">
      <c r="A478" s="589">
        <v>46265</v>
      </c>
      <c r="D478" s="589" t="s">
        <v>502</v>
      </c>
      <c r="E478" s="590" t="s">
        <v>1134</v>
      </c>
      <c r="F478" s="590">
        <v>164358291</v>
      </c>
      <c r="G478" s="590">
        <v>3854369453</v>
      </c>
      <c r="H478" s="590" t="s">
        <v>504</v>
      </c>
      <c r="I478" s="590" t="s">
        <v>505</v>
      </c>
      <c r="J478" s="590" t="s">
        <v>67</v>
      </c>
      <c r="K478" s="592" t="s">
        <v>522</v>
      </c>
      <c r="L478" s="590" t="s">
        <v>507</v>
      </c>
      <c r="M478" s="590" t="s">
        <v>508</v>
      </c>
      <c r="N478" s="590" t="s">
        <v>508</v>
      </c>
      <c r="P478" s="590" t="s">
        <v>833</v>
      </c>
    </row>
    <row r="479" spans="1:16" ht="23.25" customHeight="1">
      <c r="A479" s="589">
        <v>46265</v>
      </c>
      <c r="D479" s="589" t="s">
        <v>502</v>
      </c>
      <c r="E479" s="590" t="s">
        <v>1135</v>
      </c>
      <c r="F479" s="590">
        <v>235407142</v>
      </c>
      <c r="G479" s="590">
        <v>3852854721</v>
      </c>
      <c r="H479" s="590" t="s">
        <v>504</v>
      </c>
      <c r="I479" s="590" t="s">
        <v>505</v>
      </c>
      <c r="J479" s="590" t="s">
        <v>67</v>
      </c>
      <c r="K479" s="592" t="s">
        <v>513</v>
      </c>
      <c r="L479" s="590" t="s">
        <v>508</v>
      </c>
      <c r="M479" s="590" t="s">
        <v>508</v>
      </c>
      <c r="N479" s="590" t="s">
        <v>508</v>
      </c>
      <c r="P479" s="590" t="s">
        <v>833</v>
      </c>
    </row>
    <row r="480" spans="1:16" ht="23.25" customHeight="1">
      <c r="A480" s="589">
        <v>46266</v>
      </c>
      <c r="D480" s="589" t="s">
        <v>502</v>
      </c>
      <c r="E480" s="590" t="s">
        <v>1136</v>
      </c>
      <c r="F480" s="590">
        <v>237740283</v>
      </c>
      <c r="G480" s="590">
        <v>3854908742</v>
      </c>
      <c r="H480" s="590" t="s">
        <v>504</v>
      </c>
      <c r="I480" s="590" t="s">
        <v>505</v>
      </c>
      <c r="J480" s="590" t="s">
        <v>67</v>
      </c>
      <c r="K480" s="592" t="s">
        <v>522</v>
      </c>
      <c r="L480" s="590" t="s">
        <v>507</v>
      </c>
      <c r="M480" s="590" t="s">
        <v>508</v>
      </c>
      <c r="N480" s="590" t="s">
        <v>508</v>
      </c>
    </row>
    <row r="481" spans="1:16" ht="23.25" customHeight="1">
      <c r="A481" s="589">
        <v>46266</v>
      </c>
      <c r="D481" s="589" t="s">
        <v>502</v>
      </c>
      <c r="E481" s="590" t="s">
        <v>1137</v>
      </c>
      <c r="F481" s="590">
        <v>223924025</v>
      </c>
      <c r="G481" s="590">
        <v>7206422223</v>
      </c>
      <c r="H481" s="590" t="s">
        <v>515</v>
      </c>
      <c r="I481" s="590" t="s">
        <v>505</v>
      </c>
      <c r="J481" s="590" t="s">
        <v>67</v>
      </c>
      <c r="K481" s="592" t="s">
        <v>522</v>
      </c>
      <c r="L481" s="590" t="s">
        <v>507</v>
      </c>
      <c r="M481" s="590" t="s">
        <v>508</v>
      </c>
      <c r="N481" s="590" t="s">
        <v>508</v>
      </c>
    </row>
    <row r="482" spans="1:16" ht="23.25" customHeight="1">
      <c r="A482" s="589">
        <v>46266</v>
      </c>
      <c r="D482" s="589" t="s">
        <v>502</v>
      </c>
      <c r="E482" s="590" t="s">
        <v>1138</v>
      </c>
      <c r="F482" s="590">
        <v>235449030</v>
      </c>
      <c r="G482" s="590">
        <v>3855360945</v>
      </c>
      <c r="H482" s="590" t="s">
        <v>504</v>
      </c>
      <c r="I482" s="590" t="s">
        <v>505</v>
      </c>
      <c r="J482" s="590" t="s">
        <v>67</v>
      </c>
      <c r="K482" s="592" t="s">
        <v>522</v>
      </c>
      <c r="L482" s="590" t="s">
        <v>507</v>
      </c>
      <c r="M482" s="590" t="s">
        <v>508</v>
      </c>
      <c r="N482" s="590" t="s">
        <v>508</v>
      </c>
      <c r="O482" s="590" t="s">
        <v>507</v>
      </c>
    </row>
    <row r="483" spans="1:16" ht="23.25" customHeight="1">
      <c r="A483" s="589">
        <v>46266</v>
      </c>
      <c r="D483" s="589" t="s">
        <v>558</v>
      </c>
      <c r="E483" s="590" t="s">
        <v>1139</v>
      </c>
      <c r="F483" s="590">
        <v>95679071</v>
      </c>
      <c r="G483" s="590" t="s">
        <v>1140</v>
      </c>
      <c r="H483" s="590" t="s">
        <v>515</v>
      </c>
      <c r="I483" s="590" t="s">
        <v>701</v>
      </c>
      <c r="J483" s="590" t="s">
        <v>67</v>
      </c>
      <c r="K483" s="592" t="s">
        <v>506</v>
      </c>
      <c r="L483" s="590" t="s">
        <v>508</v>
      </c>
      <c r="M483" s="590" t="s">
        <v>508</v>
      </c>
      <c r="N483" s="590" t="s">
        <v>508</v>
      </c>
    </row>
    <row r="484" spans="1:16" ht="23.25" customHeight="1">
      <c r="A484" s="589">
        <v>46266</v>
      </c>
      <c r="D484" s="589" t="s">
        <v>502</v>
      </c>
      <c r="E484" s="590" t="s">
        <v>1141</v>
      </c>
      <c r="F484" s="590">
        <v>238053602</v>
      </c>
      <c r="G484" s="590">
        <v>8018828044</v>
      </c>
      <c r="H484" s="590" t="s">
        <v>504</v>
      </c>
      <c r="I484" s="590" t="s">
        <v>505</v>
      </c>
      <c r="J484" s="590" t="s">
        <v>66</v>
      </c>
      <c r="K484" s="592" t="s">
        <v>802</v>
      </c>
      <c r="L484" s="590" t="s">
        <v>508</v>
      </c>
      <c r="M484" s="590" t="s">
        <v>508</v>
      </c>
      <c r="N484" s="590" t="s">
        <v>508</v>
      </c>
      <c r="O484" s="590" t="s">
        <v>507</v>
      </c>
    </row>
    <row r="485" spans="1:16" ht="23.25" customHeight="1">
      <c r="A485" s="589">
        <v>46266</v>
      </c>
      <c r="D485" s="589" t="s">
        <v>502</v>
      </c>
      <c r="E485" s="590" t="s">
        <v>1142</v>
      </c>
      <c r="F485" s="590">
        <v>235440775</v>
      </c>
      <c r="G485" s="590" t="s">
        <v>1143</v>
      </c>
      <c r="H485" s="590" t="s">
        <v>504</v>
      </c>
      <c r="I485" s="590" t="s">
        <v>505</v>
      </c>
      <c r="J485" s="590" t="s">
        <v>67</v>
      </c>
      <c r="K485" s="592" t="s">
        <v>522</v>
      </c>
      <c r="L485" s="590" t="s">
        <v>507</v>
      </c>
      <c r="M485" s="590" t="s">
        <v>508</v>
      </c>
      <c r="N485" s="590" t="s">
        <v>508</v>
      </c>
    </row>
    <row r="486" spans="1:16" ht="23.25" customHeight="1">
      <c r="A486" s="589">
        <v>46266</v>
      </c>
      <c r="D486" s="589" t="s">
        <v>558</v>
      </c>
      <c r="E486" s="590" t="s">
        <v>1144</v>
      </c>
      <c r="F486" s="590">
        <v>235453349</v>
      </c>
      <c r="G486" s="590" t="s">
        <v>1145</v>
      </c>
      <c r="H486" s="590" t="s">
        <v>504</v>
      </c>
      <c r="I486" s="590" t="s">
        <v>505</v>
      </c>
      <c r="J486" s="590" t="s">
        <v>67</v>
      </c>
      <c r="K486" s="592" t="s">
        <v>513</v>
      </c>
      <c r="L486" s="590" t="s">
        <v>508</v>
      </c>
      <c r="M486" s="590" t="s">
        <v>508</v>
      </c>
      <c r="N486" s="590" t="s">
        <v>508</v>
      </c>
    </row>
    <row r="487" spans="1:16" ht="23.25" customHeight="1">
      <c r="A487" s="589">
        <v>46266</v>
      </c>
      <c r="D487" s="589" t="s">
        <v>502</v>
      </c>
      <c r="E487" s="590" t="s">
        <v>1128</v>
      </c>
      <c r="F487" s="590">
        <v>215464966</v>
      </c>
      <c r="G487" s="590">
        <v>8015094468</v>
      </c>
      <c r="H487" s="590" t="s">
        <v>515</v>
      </c>
      <c r="I487" s="590" t="s">
        <v>505</v>
      </c>
      <c r="J487" s="590" t="s">
        <v>66</v>
      </c>
      <c r="K487" s="592" t="s">
        <v>802</v>
      </c>
      <c r="L487" s="590" t="s">
        <v>508</v>
      </c>
      <c r="M487" s="590" t="s">
        <v>508</v>
      </c>
      <c r="N487" s="590" t="s">
        <v>508</v>
      </c>
      <c r="O487" s="590" t="s">
        <v>509</v>
      </c>
      <c r="P487" s="590" t="s">
        <v>1146</v>
      </c>
    </row>
    <row r="488" spans="1:16" ht="23.25" customHeight="1">
      <c r="A488" s="589">
        <v>46266</v>
      </c>
      <c r="D488" s="589" t="s">
        <v>502</v>
      </c>
      <c r="E488" s="590" t="s">
        <v>1147</v>
      </c>
      <c r="F488" s="590">
        <v>204996125</v>
      </c>
      <c r="G488" s="590">
        <v>9542454258</v>
      </c>
      <c r="H488" s="590" t="s">
        <v>504</v>
      </c>
      <c r="I488" s="590" t="s">
        <v>505</v>
      </c>
      <c r="J488" s="590" t="s">
        <v>67</v>
      </c>
      <c r="K488" s="592" t="s">
        <v>522</v>
      </c>
      <c r="L488" s="590" t="s">
        <v>507</v>
      </c>
      <c r="M488" s="590" t="s">
        <v>508</v>
      </c>
      <c r="N488" s="590" t="s">
        <v>508</v>
      </c>
    </row>
    <row r="489" spans="1:16" ht="23.25" customHeight="1">
      <c r="A489" s="589">
        <v>46266</v>
      </c>
      <c r="D489" s="589" t="s">
        <v>502</v>
      </c>
      <c r="E489" s="590" t="s">
        <v>1148</v>
      </c>
      <c r="F489" s="590">
        <v>204996221</v>
      </c>
      <c r="G489" s="590" t="s">
        <v>1149</v>
      </c>
      <c r="H489" s="590" t="s">
        <v>504</v>
      </c>
      <c r="I489" s="590" t="s">
        <v>505</v>
      </c>
      <c r="J489" s="590" t="s">
        <v>67</v>
      </c>
      <c r="K489" s="592" t="s">
        <v>522</v>
      </c>
      <c r="L489" s="590" t="s">
        <v>507</v>
      </c>
      <c r="M489" s="590" t="s">
        <v>508</v>
      </c>
      <c r="N489" s="590" t="s">
        <v>508</v>
      </c>
    </row>
    <row r="490" spans="1:16" ht="23.25" customHeight="1">
      <c r="A490" s="589">
        <v>46267</v>
      </c>
      <c r="D490" s="589" t="s">
        <v>550</v>
      </c>
      <c r="E490" s="590" t="s">
        <v>1150</v>
      </c>
      <c r="F490" s="590">
        <v>238094400</v>
      </c>
      <c r="G490" s="590">
        <v>2085399143</v>
      </c>
      <c r="H490" s="590" t="s">
        <v>504</v>
      </c>
      <c r="I490" s="590" t="s">
        <v>505</v>
      </c>
      <c r="J490" s="590" t="s">
        <v>67</v>
      </c>
      <c r="K490" s="592" t="s">
        <v>522</v>
      </c>
      <c r="L490" s="590" t="s">
        <v>508</v>
      </c>
      <c r="M490" s="590" t="s">
        <v>508</v>
      </c>
      <c r="N490" s="590" t="s">
        <v>508</v>
      </c>
      <c r="O490" s="590" t="s">
        <v>509</v>
      </c>
      <c r="P490" s="590" t="s">
        <v>1151</v>
      </c>
    </row>
    <row r="491" spans="1:16" ht="23.25" customHeight="1">
      <c r="A491" s="589">
        <v>46267</v>
      </c>
      <c r="D491" s="589" t="s">
        <v>502</v>
      </c>
      <c r="E491" s="590" t="s">
        <v>1152</v>
      </c>
      <c r="F491" s="590">
        <v>187427438</v>
      </c>
      <c r="G491" s="590">
        <v>8018334371</v>
      </c>
      <c r="H491" s="590" t="s">
        <v>515</v>
      </c>
      <c r="I491" s="590" t="s">
        <v>696</v>
      </c>
      <c r="J491" s="590" t="s">
        <v>67</v>
      </c>
      <c r="K491" s="592" t="s">
        <v>522</v>
      </c>
      <c r="L491" s="590" t="s">
        <v>507</v>
      </c>
      <c r="M491" s="590" t="s">
        <v>508</v>
      </c>
      <c r="N491" s="590" t="s">
        <v>508</v>
      </c>
      <c r="O491" s="590" t="s">
        <v>509</v>
      </c>
    </row>
    <row r="492" spans="1:16" ht="23.25" customHeight="1">
      <c r="A492" s="589">
        <v>46267</v>
      </c>
      <c r="D492" s="589" t="s">
        <v>502</v>
      </c>
      <c r="E492" s="590" t="s">
        <v>1153</v>
      </c>
      <c r="F492" s="590">
        <v>235340040</v>
      </c>
      <c r="G492" s="590">
        <v>2065787447</v>
      </c>
      <c r="H492" s="590" t="s">
        <v>504</v>
      </c>
      <c r="I492" s="590" t="s">
        <v>505</v>
      </c>
      <c r="J492" s="590" t="s">
        <v>67</v>
      </c>
      <c r="K492" s="592" t="s">
        <v>513</v>
      </c>
      <c r="L492" s="590" t="s">
        <v>508</v>
      </c>
      <c r="M492" s="590" t="s">
        <v>508</v>
      </c>
      <c r="N492" s="590" t="s">
        <v>508</v>
      </c>
    </row>
    <row r="493" spans="1:16" ht="23.25" customHeight="1">
      <c r="A493" s="589">
        <v>46267</v>
      </c>
      <c r="D493" s="589" t="s">
        <v>502</v>
      </c>
      <c r="E493" s="590" t="s">
        <v>1154</v>
      </c>
      <c r="F493" s="590">
        <v>226435664</v>
      </c>
      <c r="G493" s="590">
        <v>3852991931</v>
      </c>
      <c r="H493" s="590" t="s">
        <v>504</v>
      </c>
      <c r="I493" s="590" t="s">
        <v>505</v>
      </c>
      <c r="J493" s="590" t="s">
        <v>67</v>
      </c>
      <c r="K493" s="592" t="s">
        <v>506</v>
      </c>
      <c r="L493" s="590" t="s">
        <v>508</v>
      </c>
      <c r="M493" s="590" t="s">
        <v>508</v>
      </c>
      <c r="N493" s="590" t="s">
        <v>508</v>
      </c>
      <c r="O493" s="590" t="s">
        <v>507</v>
      </c>
    </row>
    <row r="494" spans="1:16" ht="23.25" customHeight="1">
      <c r="A494" s="589">
        <v>46267</v>
      </c>
      <c r="D494" s="589" t="s">
        <v>502</v>
      </c>
      <c r="E494" s="590" t="s">
        <v>1155</v>
      </c>
      <c r="F494" s="590">
        <v>122821379</v>
      </c>
      <c r="G494" s="590" t="s">
        <v>1156</v>
      </c>
      <c r="H494" s="590" t="s">
        <v>504</v>
      </c>
      <c r="I494" s="590" t="s">
        <v>505</v>
      </c>
      <c r="J494" s="590" t="s">
        <v>67</v>
      </c>
      <c r="K494" s="592" t="s">
        <v>506</v>
      </c>
      <c r="L494" s="590" t="s">
        <v>508</v>
      </c>
      <c r="M494" s="590" t="s">
        <v>508</v>
      </c>
      <c r="N494" s="590" t="s">
        <v>508</v>
      </c>
      <c r="O494" s="590" t="s">
        <v>507</v>
      </c>
    </row>
    <row r="495" spans="1:16" ht="23.25" customHeight="1">
      <c r="A495" s="589">
        <v>46267</v>
      </c>
      <c r="D495" s="589" t="s">
        <v>502</v>
      </c>
      <c r="E495" s="590" t="s">
        <v>1157</v>
      </c>
      <c r="F495" s="590">
        <v>235457491</v>
      </c>
      <c r="G495" s="590">
        <v>3854766938</v>
      </c>
      <c r="H495" s="590" t="s">
        <v>504</v>
      </c>
      <c r="I495" s="590" t="s">
        <v>505</v>
      </c>
      <c r="J495" s="590" t="s">
        <v>67</v>
      </c>
      <c r="K495" s="592" t="s">
        <v>513</v>
      </c>
      <c r="L495" s="590" t="s">
        <v>508</v>
      </c>
      <c r="M495" s="590" t="s">
        <v>508</v>
      </c>
      <c r="N495" s="590" t="s">
        <v>508</v>
      </c>
      <c r="P495" s="590" t="s">
        <v>904</v>
      </c>
    </row>
    <row r="496" spans="1:16" ht="23.25" customHeight="1">
      <c r="A496" s="589">
        <v>46267</v>
      </c>
      <c r="D496" s="589" t="s">
        <v>502</v>
      </c>
      <c r="E496" s="593" t="s">
        <v>1158</v>
      </c>
      <c r="F496" s="593">
        <v>160823267</v>
      </c>
      <c r="G496" s="593">
        <v>3855203317</v>
      </c>
      <c r="H496" s="590" t="s">
        <v>504</v>
      </c>
      <c r="I496" s="590" t="s">
        <v>505</v>
      </c>
      <c r="J496" s="590" t="s">
        <v>67</v>
      </c>
      <c r="K496" s="592" t="s">
        <v>522</v>
      </c>
      <c r="L496" s="590" t="s">
        <v>507</v>
      </c>
      <c r="M496" s="590" t="s">
        <v>508</v>
      </c>
      <c r="N496" s="590" t="s">
        <v>508</v>
      </c>
    </row>
    <row r="497" spans="1:16" ht="23.25" customHeight="1">
      <c r="A497" s="589">
        <v>46267</v>
      </c>
      <c r="D497" s="589" t="s">
        <v>502</v>
      </c>
      <c r="E497" s="593" t="s">
        <v>1159</v>
      </c>
      <c r="F497" s="731">
        <v>160823267</v>
      </c>
      <c r="G497" s="593">
        <v>3855203316</v>
      </c>
      <c r="H497" s="590" t="s">
        <v>504</v>
      </c>
      <c r="I497" s="590" t="s">
        <v>505</v>
      </c>
      <c r="J497" s="590" t="s">
        <v>67</v>
      </c>
      <c r="K497" s="592" t="s">
        <v>522</v>
      </c>
      <c r="L497" s="590" t="s">
        <v>507</v>
      </c>
      <c r="M497" s="590" t="s">
        <v>508</v>
      </c>
      <c r="N497" s="590" t="s">
        <v>508</v>
      </c>
    </row>
    <row r="498" spans="1:16" ht="23.25" customHeight="1">
      <c r="A498" s="589">
        <v>46268</v>
      </c>
      <c r="D498" s="589" t="s">
        <v>502</v>
      </c>
      <c r="E498" s="590" t="s">
        <v>1160</v>
      </c>
      <c r="F498" s="590">
        <v>235468107</v>
      </c>
      <c r="G498" s="590" t="s">
        <v>1161</v>
      </c>
      <c r="H498" s="590" t="s">
        <v>515</v>
      </c>
      <c r="I498" s="590" t="s">
        <v>505</v>
      </c>
      <c r="J498" s="590" t="s">
        <v>67</v>
      </c>
      <c r="K498" s="592" t="s">
        <v>513</v>
      </c>
      <c r="L498" s="590" t="s">
        <v>508</v>
      </c>
      <c r="M498" s="590" t="s">
        <v>508</v>
      </c>
      <c r="N498" s="590" t="s">
        <v>508</v>
      </c>
    </row>
    <row r="499" spans="1:16" ht="23.25" customHeight="1">
      <c r="A499" s="589">
        <v>46268</v>
      </c>
      <c r="D499" s="589" t="s">
        <v>502</v>
      </c>
      <c r="E499" s="590" t="s">
        <v>1162</v>
      </c>
      <c r="F499" s="590">
        <v>235506791</v>
      </c>
      <c r="G499" s="590">
        <v>4359197943</v>
      </c>
      <c r="H499" s="590" t="s">
        <v>504</v>
      </c>
      <c r="I499" s="590" t="s">
        <v>505</v>
      </c>
      <c r="J499" s="590" t="s">
        <v>67</v>
      </c>
      <c r="K499" s="592" t="s">
        <v>513</v>
      </c>
      <c r="L499" s="590" t="s">
        <v>508</v>
      </c>
      <c r="M499" s="590" t="s">
        <v>508</v>
      </c>
      <c r="N499" s="590" t="s">
        <v>508</v>
      </c>
    </row>
    <row r="500" spans="1:16" ht="23.25" customHeight="1">
      <c r="A500" s="589">
        <v>46268</v>
      </c>
      <c r="D500" s="589" t="s">
        <v>558</v>
      </c>
      <c r="E500" s="590" t="s">
        <v>1163</v>
      </c>
      <c r="F500" s="590">
        <v>238789322</v>
      </c>
      <c r="G500" s="590" t="s">
        <v>1164</v>
      </c>
      <c r="H500" s="590" t="s">
        <v>515</v>
      </c>
      <c r="I500" s="590" t="s">
        <v>505</v>
      </c>
      <c r="J500" s="590" t="s">
        <v>67</v>
      </c>
      <c r="K500" s="592" t="s">
        <v>522</v>
      </c>
      <c r="L500" s="590" t="s">
        <v>507</v>
      </c>
      <c r="M500" s="590" t="s">
        <v>508</v>
      </c>
      <c r="N500" s="590" t="s">
        <v>508</v>
      </c>
    </row>
    <row r="501" spans="1:16" ht="23.25" customHeight="1">
      <c r="A501" s="589">
        <v>46268</v>
      </c>
      <c r="D501" s="589" t="s">
        <v>558</v>
      </c>
      <c r="E501" s="590" t="s">
        <v>1165</v>
      </c>
      <c r="F501" s="590">
        <v>238789304</v>
      </c>
      <c r="G501" s="590">
        <v>3853436922</v>
      </c>
      <c r="H501" s="590" t="s">
        <v>515</v>
      </c>
      <c r="I501" s="590" t="s">
        <v>505</v>
      </c>
      <c r="J501" s="590" t="s">
        <v>67</v>
      </c>
      <c r="K501" s="592" t="s">
        <v>522</v>
      </c>
      <c r="L501" s="590" t="s">
        <v>507</v>
      </c>
      <c r="M501" s="590" t="s">
        <v>508</v>
      </c>
      <c r="N501" s="590" t="s">
        <v>508</v>
      </c>
    </row>
    <row r="502" spans="1:16" ht="23.25" customHeight="1">
      <c r="A502" s="589">
        <v>46268</v>
      </c>
      <c r="D502" s="589" t="s">
        <v>502</v>
      </c>
      <c r="E502" s="590" t="s">
        <v>1166</v>
      </c>
      <c r="F502" s="590">
        <v>164975070</v>
      </c>
      <c r="G502" s="590">
        <v>3853370291</v>
      </c>
      <c r="H502" s="590" t="s">
        <v>515</v>
      </c>
      <c r="I502" s="590" t="s">
        <v>505</v>
      </c>
      <c r="J502" s="590" t="s">
        <v>67</v>
      </c>
      <c r="K502" s="592" t="s">
        <v>513</v>
      </c>
      <c r="L502" s="590" t="s">
        <v>508</v>
      </c>
      <c r="M502" s="590" t="s">
        <v>508</v>
      </c>
      <c r="N502" s="590" t="s">
        <v>508</v>
      </c>
      <c r="O502" s="590" t="s">
        <v>509</v>
      </c>
      <c r="P502" s="590" t="s">
        <v>1167</v>
      </c>
    </row>
    <row r="503" spans="1:16" ht="23.25" customHeight="1">
      <c r="A503" s="589">
        <v>46268</v>
      </c>
      <c r="D503" s="589" t="s">
        <v>502</v>
      </c>
      <c r="E503" s="590" t="s">
        <v>1168</v>
      </c>
      <c r="F503" s="590">
        <v>235112598</v>
      </c>
      <c r="G503" s="590">
        <v>3852301608</v>
      </c>
      <c r="H503" s="590" t="s">
        <v>504</v>
      </c>
      <c r="I503" s="590" t="s">
        <v>505</v>
      </c>
      <c r="J503" s="590" t="s">
        <v>67</v>
      </c>
      <c r="K503" s="592" t="s">
        <v>522</v>
      </c>
      <c r="L503" s="590" t="s">
        <v>507</v>
      </c>
      <c r="M503" s="590" t="s">
        <v>508</v>
      </c>
      <c r="N503" s="590" t="s">
        <v>508</v>
      </c>
    </row>
    <row r="504" spans="1:16" ht="23.25" customHeight="1">
      <c r="A504" s="589">
        <v>46269</v>
      </c>
      <c r="D504" s="589" t="s">
        <v>550</v>
      </c>
      <c r="E504" s="590" t="s">
        <v>1169</v>
      </c>
      <c r="F504" s="590">
        <v>238807887</v>
      </c>
      <c r="G504" s="590" t="s">
        <v>1170</v>
      </c>
      <c r="H504" s="590" t="s">
        <v>515</v>
      </c>
      <c r="I504" s="590" t="s">
        <v>505</v>
      </c>
      <c r="J504" s="590" t="s">
        <v>67</v>
      </c>
      <c r="K504" s="592" t="s">
        <v>522</v>
      </c>
      <c r="L504" s="590" t="s">
        <v>507</v>
      </c>
      <c r="M504" s="590" t="s">
        <v>508</v>
      </c>
      <c r="N504" s="590" t="s">
        <v>508</v>
      </c>
    </row>
    <row r="505" spans="1:16" ht="23.25" customHeight="1">
      <c r="A505" s="589">
        <v>46269</v>
      </c>
      <c r="D505" s="589" t="s">
        <v>550</v>
      </c>
      <c r="E505" s="590" t="s">
        <v>1171</v>
      </c>
      <c r="F505" s="590">
        <v>238807955</v>
      </c>
      <c r="G505" s="590">
        <v>3854786045</v>
      </c>
      <c r="H505" s="590" t="s">
        <v>515</v>
      </c>
      <c r="I505" s="590" t="s">
        <v>696</v>
      </c>
      <c r="J505" s="590" t="s">
        <v>67</v>
      </c>
      <c r="K505" s="592" t="s">
        <v>522</v>
      </c>
      <c r="L505" s="590" t="s">
        <v>507</v>
      </c>
      <c r="M505" s="590" t="s">
        <v>508</v>
      </c>
      <c r="N505" s="590" t="s">
        <v>508</v>
      </c>
    </row>
    <row r="506" spans="1:16" ht="23.25" customHeight="1">
      <c r="A506" s="589">
        <v>46269</v>
      </c>
      <c r="D506" s="589" t="s">
        <v>502</v>
      </c>
      <c r="E506" s="590" t="s">
        <v>1172</v>
      </c>
      <c r="F506" s="590">
        <v>223070084</v>
      </c>
      <c r="G506" s="590">
        <v>3856013026</v>
      </c>
      <c r="H506" s="590" t="s">
        <v>504</v>
      </c>
      <c r="I506" s="590" t="s">
        <v>505</v>
      </c>
      <c r="J506" s="590" t="s">
        <v>67</v>
      </c>
      <c r="K506" s="592" t="s">
        <v>513</v>
      </c>
      <c r="L506" s="590" t="s">
        <v>508</v>
      </c>
      <c r="M506" s="590" t="s">
        <v>508</v>
      </c>
      <c r="N506" s="590" t="s">
        <v>508</v>
      </c>
    </row>
    <row r="507" spans="1:16" ht="23.25" customHeight="1">
      <c r="A507" s="589">
        <v>46269</v>
      </c>
      <c r="D507" s="589" t="s">
        <v>502</v>
      </c>
      <c r="E507" s="590" t="s">
        <v>1173</v>
      </c>
      <c r="F507" s="590">
        <v>235509438</v>
      </c>
      <c r="G507" s="590" t="s">
        <v>1174</v>
      </c>
      <c r="H507" s="590" t="s">
        <v>515</v>
      </c>
      <c r="I507" s="590" t="s">
        <v>505</v>
      </c>
      <c r="J507" s="590" t="s">
        <v>67</v>
      </c>
      <c r="K507" s="592" t="s">
        <v>513</v>
      </c>
      <c r="L507" s="590" t="s">
        <v>508</v>
      </c>
      <c r="M507" s="590" t="s">
        <v>508</v>
      </c>
      <c r="N507" s="590" t="s">
        <v>508</v>
      </c>
    </row>
    <row r="508" spans="1:16" ht="23.25" customHeight="1">
      <c r="A508" s="589">
        <v>46269</v>
      </c>
      <c r="D508" s="589" t="s">
        <v>558</v>
      </c>
      <c r="E508" s="590" t="s">
        <v>1175</v>
      </c>
      <c r="F508" s="590">
        <v>238816570</v>
      </c>
      <c r="G508" s="590">
        <v>8016660725</v>
      </c>
      <c r="H508" s="590" t="s">
        <v>515</v>
      </c>
      <c r="I508" s="590" t="s">
        <v>505</v>
      </c>
      <c r="J508" s="590" t="s">
        <v>67</v>
      </c>
      <c r="K508" s="592" t="s">
        <v>522</v>
      </c>
      <c r="L508" s="590" t="s">
        <v>507</v>
      </c>
      <c r="M508" s="590" t="s">
        <v>508</v>
      </c>
      <c r="N508" s="590" t="s">
        <v>508</v>
      </c>
    </row>
    <row r="509" spans="1:16" ht="23.25" customHeight="1">
      <c r="A509" s="589">
        <v>46269</v>
      </c>
      <c r="D509" s="589" t="s">
        <v>558</v>
      </c>
      <c r="E509" s="590" t="s">
        <v>1176</v>
      </c>
      <c r="F509" s="590">
        <v>217221378</v>
      </c>
      <c r="G509" s="590">
        <v>9089225174</v>
      </c>
      <c r="H509" s="590" t="s">
        <v>504</v>
      </c>
      <c r="I509" s="590" t="s">
        <v>505</v>
      </c>
      <c r="J509" s="590" t="s">
        <v>66</v>
      </c>
      <c r="K509" s="592" t="s">
        <v>802</v>
      </c>
      <c r="L509" s="590" t="s">
        <v>507</v>
      </c>
      <c r="M509" s="590" t="s">
        <v>508</v>
      </c>
      <c r="N509" s="590" t="s">
        <v>508</v>
      </c>
      <c r="O509" s="590" t="s">
        <v>507</v>
      </c>
    </row>
    <row r="510" spans="1:16" ht="23.25" customHeight="1">
      <c r="A510" s="589">
        <v>46273</v>
      </c>
      <c r="D510" s="589" t="s">
        <v>550</v>
      </c>
      <c r="E510" s="590" t="s">
        <v>1177</v>
      </c>
      <c r="F510" s="590">
        <v>238817350</v>
      </c>
      <c r="G510" s="590">
        <v>3855482798</v>
      </c>
      <c r="H510" s="590" t="s">
        <v>515</v>
      </c>
      <c r="I510" s="590" t="s">
        <v>505</v>
      </c>
      <c r="J510" s="590" t="s">
        <v>67</v>
      </c>
      <c r="K510" s="592" t="s">
        <v>513</v>
      </c>
      <c r="L510" s="590" t="s">
        <v>508</v>
      </c>
      <c r="M510" s="590" t="s">
        <v>508</v>
      </c>
      <c r="N510" s="590" t="s">
        <v>508</v>
      </c>
    </row>
    <row r="511" spans="1:16" ht="23.25" customHeight="1">
      <c r="A511" s="589">
        <v>46273</v>
      </c>
      <c r="D511" s="589" t="s">
        <v>502</v>
      </c>
      <c r="E511" s="590" t="s">
        <v>1178</v>
      </c>
      <c r="F511" s="590">
        <v>203393790</v>
      </c>
      <c r="G511" s="590">
        <v>3852350632</v>
      </c>
      <c r="H511" s="590" t="s">
        <v>504</v>
      </c>
      <c r="I511" s="590" t="s">
        <v>505</v>
      </c>
      <c r="J511" s="590" t="s">
        <v>67</v>
      </c>
      <c r="K511" s="592" t="s">
        <v>506</v>
      </c>
      <c r="L511" s="590" t="s">
        <v>508</v>
      </c>
      <c r="M511" s="590" t="s">
        <v>508</v>
      </c>
      <c r="N511" s="590" t="s">
        <v>508</v>
      </c>
      <c r="O511" s="590" t="s">
        <v>507</v>
      </c>
    </row>
    <row r="512" spans="1:16" ht="23.25" customHeight="1">
      <c r="A512" s="589">
        <v>46273</v>
      </c>
      <c r="D512" s="589" t="s">
        <v>502</v>
      </c>
      <c r="E512" s="590" t="s">
        <v>1179</v>
      </c>
      <c r="F512" s="736">
        <v>115762767</v>
      </c>
      <c r="G512" s="590">
        <v>8013005097</v>
      </c>
      <c r="H512" s="590" t="s">
        <v>504</v>
      </c>
      <c r="I512" s="590" t="s">
        <v>505</v>
      </c>
      <c r="J512" s="590" t="s">
        <v>67</v>
      </c>
      <c r="K512" s="592" t="s">
        <v>522</v>
      </c>
      <c r="L512" s="590" t="s">
        <v>508</v>
      </c>
      <c r="M512" s="590" t="s">
        <v>508</v>
      </c>
      <c r="N512" s="590" t="s">
        <v>508</v>
      </c>
    </row>
    <row r="513" spans="1:14" ht="23.25" customHeight="1">
      <c r="A513" s="589">
        <v>46273</v>
      </c>
      <c r="D513" s="589" t="s">
        <v>558</v>
      </c>
      <c r="E513" s="590" t="s">
        <v>1180</v>
      </c>
      <c r="F513" s="590">
        <v>235517686</v>
      </c>
      <c r="G513" s="590">
        <v>8014147726</v>
      </c>
      <c r="H513" s="590" t="s">
        <v>266</v>
      </c>
      <c r="I513" s="590" t="s">
        <v>505</v>
      </c>
      <c r="J513" s="590" t="s">
        <v>67</v>
      </c>
      <c r="K513" s="592" t="s">
        <v>506</v>
      </c>
      <c r="L513" s="590" t="s">
        <v>508</v>
      </c>
      <c r="M513" s="590" t="s">
        <v>508</v>
      </c>
      <c r="N513" s="590" t="s">
        <v>508</v>
      </c>
    </row>
    <row r="514" spans="1:14" ht="23.25" customHeight="1">
      <c r="A514" s="589">
        <v>46274</v>
      </c>
      <c r="D514" s="589" t="s">
        <v>502</v>
      </c>
      <c r="E514" s="590" t="s">
        <v>1181</v>
      </c>
      <c r="F514" s="590">
        <v>237700311</v>
      </c>
      <c r="G514" s="590">
        <v>9516657989</v>
      </c>
      <c r="H514" s="590" t="s">
        <v>515</v>
      </c>
      <c r="I514" s="590" t="s">
        <v>505</v>
      </c>
      <c r="J514" s="590" t="s">
        <v>67</v>
      </c>
      <c r="K514" s="592" t="s">
        <v>513</v>
      </c>
      <c r="L514" s="590" t="s">
        <v>508</v>
      </c>
      <c r="M514" s="590" t="s">
        <v>508</v>
      </c>
      <c r="N514" s="590" t="s">
        <v>508</v>
      </c>
    </row>
    <row r="515" spans="1:14" ht="23.25" customHeight="1">
      <c r="A515" s="589">
        <v>46274</v>
      </c>
      <c r="D515" s="589" t="s">
        <v>502</v>
      </c>
      <c r="E515" s="736" t="s">
        <v>1182</v>
      </c>
      <c r="F515" s="590">
        <v>237700285</v>
      </c>
      <c r="G515" s="736">
        <v>9512913344</v>
      </c>
      <c r="H515" s="590" t="s">
        <v>515</v>
      </c>
      <c r="I515" s="590" t="s">
        <v>505</v>
      </c>
      <c r="J515" s="590" t="s">
        <v>67</v>
      </c>
      <c r="K515" s="592" t="s">
        <v>513</v>
      </c>
      <c r="L515" s="590" t="s">
        <v>508</v>
      </c>
      <c r="M515" s="590" t="s">
        <v>508</v>
      </c>
      <c r="N515" s="590" t="s">
        <v>508</v>
      </c>
    </row>
    <row r="516" spans="1:14" ht="23.25" customHeight="1">
      <c r="A516" s="589">
        <v>46274</v>
      </c>
      <c r="D516" s="589" t="s">
        <v>550</v>
      </c>
      <c r="E516" s="724" t="s">
        <v>1183</v>
      </c>
      <c r="F516" s="731">
        <v>237699426</v>
      </c>
      <c r="G516" s="593" t="s">
        <v>1184</v>
      </c>
      <c r="H516" s="590" t="s">
        <v>504</v>
      </c>
      <c r="I516" s="590" t="s">
        <v>505</v>
      </c>
      <c r="J516" s="590" t="s">
        <v>65</v>
      </c>
      <c r="K516" s="592" t="s">
        <v>552</v>
      </c>
      <c r="L516" s="590" t="s">
        <v>508</v>
      </c>
      <c r="M516" s="590" t="s">
        <v>508</v>
      </c>
      <c r="N516" s="590" t="s">
        <v>508</v>
      </c>
    </row>
    <row r="517" spans="1:14" ht="23.25" customHeight="1">
      <c r="E517" s="593" t="s">
        <v>1185</v>
      </c>
      <c r="F517" s="593">
        <v>133899689</v>
      </c>
      <c r="H517" s="590" t="s">
        <v>515</v>
      </c>
      <c r="J517" s="590" t="s">
        <v>65</v>
      </c>
    </row>
  </sheetData>
  <conditionalFormatting sqref="D2:D1048576">
    <cfRule type="containsText" dxfId="5971" priority="122" operator="containsText" text="Bilingual">
      <formula>NOT(ISERROR(SEARCH("Bilingual",D2)))</formula>
    </cfRule>
    <cfRule type="containsText" dxfId="5970" priority="125" operator="containsText" text="English">
      <formula>NOT(ISERROR(SEARCH("English",D2)))</formula>
    </cfRule>
    <cfRule type="containsText" dxfId="5969" priority="218" operator="containsText" text="Spanish">
      <formula>NOT(ISERROR(SEARCH("Spanish",D2)))</formula>
    </cfRule>
  </conditionalFormatting>
  <conditionalFormatting sqref="F10">
    <cfRule type="duplicateValues" dxfId="5968" priority="112"/>
  </conditionalFormatting>
  <conditionalFormatting sqref="F513:F515 F195:F196 F182:F184 F110 F53:F59 F30:F51 F2:F3 F11 F14:F19 F21:F27 F61:F107 F113:F120 F122:F143 F145:F149 F151:F168 F170:F180 F186:F187 F189:F190 F192:F193 F198:F199 F201:F210 F212 F238 F240:F252 F214:F236 F254 F256 F258:F261 F263:F264 F266:F275 F281 F277:F278 F283:F288 F290:F299 F301:F302 F304:F308 F322:F325 F310 F327:F333 F335:F339 F312:F320 F341:F358 F360:F376 F379:F389 F397:F400 F391:F395 F402:F409 F411 F413:F431 F433:F439 F441:F452 F454:F459 F462:F470 F472:F495 F498:F511 F518:F1048576">
    <cfRule type="duplicateValues" dxfId="5967" priority="115"/>
  </conditionalFormatting>
  <conditionalFormatting sqref="L1:L1048576">
    <cfRule type="containsText" dxfId="5966" priority="116" operator="containsText" text="Not Ran">
      <formula>NOT(ISERROR(SEARCH("Not Ran",L1)))</formula>
    </cfRule>
    <cfRule type="containsText" dxfId="5965" priority="117" operator="containsText" text="Review">
      <formula>NOT(ISERROR(SEARCH("Review",L1)))</formula>
    </cfRule>
  </conditionalFormatting>
  <conditionalFormatting sqref="L2:L1048576">
    <cfRule type="containsText" dxfId="5964" priority="262" operator="containsText" text="Failed">
      <formula>NOT(ISERROR(SEARCH("Failed",L2)))</formula>
    </cfRule>
  </conditionalFormatting>
  <conditionalFormatting sqref="L314 N314 N375 L375 L315:N374 L1:N313 L376:N1048576">
    <cfRule type="containsText" dxfId="5963" priority="268" operator="containsText" text="Pending">
      <formula>NOT(ISERROR(SEARCH("Pending",L1)))</formula>
    </cfRule>
  </conditionalFormatting>
  <conditionalFormatting sqref="L314 N314 N375 L375 L315:N374 L2:N313 L376:N1048576">
    <cfRule type="containsBlanks" dxfId="5962" priority="263">
      <formula>LEN(TRIM(L2))=0</formula>
    </cfRule>
    <cfRule type="containsText" dxfId="5961" priority="267" operator="containsText" text="Passed">
      <formula>NOT(ISERROR(SEARCH("Passed",L2)))</formula>
    </cfRule>
  </conditionalFormatting>
  <conditionalFormatting sqref="N314 N375 L375 M315:N374 M2:N313 M376:N1048576">
    <cfRule type="containsText" dxfId="5960" priority="182" operator="containsText" text="Yes">
      <formula>NOT(ISERROR(SEARCH("Yes",L2)))</formula>
    </cfRule>
  </conditionalFormatting>
  <conditionalFormatting sqref="P2:P1048576">
    <cfRule type="containsText" dxfId="5959" priority="273" operator="containsText" text="Yes">
      <formula>NOT(ISERROR(SEARCH("Yes",P2)))</formula>
    </cfRule>
    <cfRule type="containsText" dxfId="5958" priority="274" operator="containsText" text="No">
      <formula>NOT(ISERROR(SEARCH("No",P2)))</formula>
    </cfRule>
  </conditionalFormatting>
  <conditionalFormatting sqref="F513:F515 F195:F196 F182:F184 F110 F53:F59 F30:F51 F21:F27 F61:F107 F113:F120 F122:F143 F145:F149 F151:F168 F170:F180 F1:F19 F186:F187 F189:F190 F192:F193 F198:F199 F201:F210 F212 F238 F240:F252 F214:F236 F254 F256 F258:F261 F263:F264 F266:F275 F281 F277:F278 F283:F288 F290:F299 F301:F302 F304:F308 F322:F325 F310 F327:F333 F335:F339 F312:F320 F341:F358 F360:F376 F379:F389 F397:F400 F391:F395 F402:F409 F411 F413:F431 F433:F439 F441:F452 F454:F459 F462:F495 F498:F511 F518:F1048576">
    <cfRule type="duplicateValues" dxfId="5957" priority="63"/>
  </conditionalFormatting>
  <conditionalFormatting sqref="F169">
    <cfRule type="duplicateValues" dxfId="5956" priority="58"/>
  </conditionalFormatting>
  <conditionalFormatting sqref="F169">
    <cfRule type="duplicateValues" dxfId="5955" priority="57"/>
  </conditionalFormatting>
  <conditionalFormatting sqref="F194">
    <cfRule type="duplicateValues" dxfId="5954" priority="56"/>
  </conditionalFormatting>
  <conditionalFormatting sqref="F194">
    <cfRule type="duplicateValues" dxfId="5953" priority="55"/>
  </conditionalFormatting>
  <conditionalFormatting sqref="F200">
    <cfRule type="duplicateValues" dxfId="5952" priority="54"/>
  </conditionalFormatting>
  <conditionalFormatting sqref="F200">
    <cfRule type="duplicateValues" dxfId="5951" priority="53"/>
  </conditionalFormatting>
  <conditionalFormatting sqref="F441:F452 F397:F400 F379:F389 F360:F376 F322:F325 F281 F240:F252 F238 F1:F236 F254 F256 F258:F261 F263:F264 F266:F275 F277:F278 F283:F288 F290:F299 F301:F302 F304:F308 F310 F327:F333 F335:F339 F312:F320 F341:F358 F391:F395 F402:F409 F411 F413:F431 F433:F439 F454:F459 F462:F495 F498:F515 F518:F1048576">
    <cfRule type="duplicateValues" dxfId="5950" priority="48"/>
  </conditionalFormatting>
  <conditionalFormatting sqref="F262">
    <cfRule type="duplicateValues" dxfId="5949" priority="47"/>
  </conditionalFormatting>
  <conditionalFormatting sqref="F262">
    <cfRule type="duplicateValues" dxfId="5948" priority="46"/>
  </conditionalFormatting>
  <conditionalFormatting sqref="F265">
    <cfRule type="duplicateValues" dxfId="5947" priority="44"/>
  </conditionalFormatting>
  <conditionalFormatting sqref="F265">
    <cfRule type="duplicateValues" dxfId="5946" priority="45"/>
  </conditionalFormatting>
  <conditionalFormatting sqref="F279">
    <cfRule type="duplicateValues" dxfId="5945" priority="43"/>
  </conditionalFormatting>
  <conditionalFormatting sqref="F279">
    <cfRule type="duplicateValues" dxfId="5944" priority="42"/>
  </conditionalFormatting>
  <conditionalFormatting sqref="F280">
    <cfRule type="duplicateValues" dxfId="5943" priority="41"/>
  </conditionalFormatting>
  <conditionalFormatting sqref="F280">
    <cfRule type="duplicateValues" dxfId="5942" priority="40"/>
  </conditionalFormatting>
  <conditionalFormatting sqref="F282">
    <cfRule type="duplicateValues" dxfId="5941" priority="39"/>
  </conditionalFormatting>
  <conditionalFormatting sqref="F282">
    <cfRule type="duplicateValues" dxfId="5940" priority="38"/>
  </conditionalFormatting>
  <conditionalFormatting sqref="F276">
    <cfRule type="duplicateValues" dxfId="5939" priority="37"/>
  </conditionalFormatting>
  <conditionalFormatting sqref="F276">
    <cfRule type="duplicateValues" dxfId="5938" priority="36"/>
  </conditionalFormatting>
  <conditionalFormatting sqref="F289">
    <cfRule type="duplicateValues" dxfId="5937" priority="35"/>
  </conditionalFormatting>
  <conditionalFormatting sqref="F289">
    <cfRule type="duplicateValues" dxfId="5936" priority="34"/>
  </conditionalFormatting>
  <conditionalFormatting sqref="F300">
    <cfRule type="duplicateValues" dxfId="5935" priority="33"/>
  </conditionalFormatting>
  <conditionalFormatting sqref="F300">
    <cfRule type="duplicateValues" dxfId="5934" priority="32"/>
  </conditionalFormatting>
  <conditionalFormatting sqref="F300">
    <cfRule type="duplicateValues" dxfId="5933" priority="31"/>
  </conditionalFormatting>
  <conditionalFormatting sqref="F303">
    <cfRule type="duplicateValues" dxfId="5932" priority="30"/>
  </conditionalFormatting>
  <conditionalFormatting sqref="F303">
    <cfRule type="duplicateValues" dxfId="5931" priority="29"/>
  </conditionalFormatting>
  <conditionalFormatting sqref="F311">
    <cfRule type="duplicateValues" dxfId="5930" priority="28"/>
  </conditionalFormatting>
  <conditionalFormatting sqref="F311">
    <cfRule type="duplicateValues" dxfId="5929" priority="27"/>
  </conditionalFormatting>
  <conditionalFormatting sqref="F321">
    <cfRule type="duplicateValues" dxfId="5928" priority="26"/>
  </conditionalFormatting>
  <conditionalFormatting sqref="F321">
    <cfRule type="duplicateValues" dxfId="5927" priority="25"/>
  </conditionalFormatting>
  <conditionalFormatting sqref="F334">
    <cfRule type="duplicateValues" dxfId="5926" priority="24"/>
  </conditionalFormatting>
  <conditionalFormatting sqref="F334">
    <cfRule type="duplicateValues" dxfId="5925" priority="23"/>
  </conditionalFormatting>
  <conditionalFormatting sqref="F340">
    <cfRule type="duplicateValues" dxfId="5924" priority="22"/>
  </conditionalFormatting>
  <conditionalFormatting sqref="F340">
    <cfRule type="duplicateValues" dxfId="5923" priority="21"/>
  </conditionalFormatting>
  <conditionalFormatting sqref="G347:G348">
    <cfRule type="duplicateValues" dxfId="5922" priority="20"/>
  </conditionalFormatting>
  <conditionalFormatting sqref="G347:G348">
    <cfRule type="duplicateValues" dxfId="5921" priority="19"/>
  </conditionalFormatting>
  <conditionalFormatting sqref="G347:G348">
    <cfRule type="duplicateValues" dxfId="5920" priority="18"/>
  </conditionalFormatting>
  <conditionalFormatting sqref="F359">
    <cfRule type="duplicateValues" dxfId="5919" priority="17"/>
  </conditionalFormatting>
  <conditionalFormatting sqref="F359">
    <cfRule type="duplicateValues" dxfId="5918" priority="16"/>
  </conditionalFormatting>
  <conditionalFormatting sqref="F378">
    <cfRule type="duplicateValues" dxfId="5917" priority="14"/>
  </conditionalFormatting>
  <conditionalFormatting sqref="F378">
    <cfRule type="duplicateValues" dxfId="5916" priority="15"/>
  </conditionalFormatting>
  <conditionalFormatting sqref="F410">
    <cfRule type="duplicateValues" dxfId="5915" priority="13"/>
  </conditionalFormatting>
  <conditionalFormatting sqref="F410">
    <cfRule type="duplicateValues" dxfId="5914" priority="12"/>
  </conditionalFormatting>
  <conditionalFormatting sqref="F410">
    <cfRule type="duplicateValues" dxfId="5913" priority="11"/>
  </conditionalFormatting>
  <conditionalFormatting sqref="F412">
    <cfRule type="duplicateValues" dxfId="5912" priority="10"/>
  </conditionalFormatting>
  <conditionalFormatting sqref="F412">
    <cfRule type="duplicateValues" dxfId="5911" priority="9"/>
  </conditionalFormatting>
  <conditionalFormatting sqref="F460">
    <cfRule type="duplicateValues" dxfId="5910" priority="8"/>
  </conditionalFormatting>
  <conditionalFormatting sqref="F460">
    <cfRule type="duplicateValues" dxfId="5909" priority="7"/>
  </conditionalFormatting>
  <conditionalFormatting sqref="F460">
    <cfRule type="duplicateValues" dxfId="5908" priority="6"/>
  </conditionalFormatting>
  <conditionalFormatting sqref="F461">
    <cfRule type="duplicateValues" dxfId="5907" priority="5"/>
  </conditionalFormatting>
  <conditionalFormatting sqref="F461">
    <cfRule type="duplicateValues" dxfId="5906" priority="4"/>
  </conditionalFormatting>
  <conditionalFormatting sqref="F471">
    <cfRule type="duplicateValues" dxfId="5905" priority="3"/>
  </conditionalFormatting>
  <conditionalFormatting sqref="F496">
    <cfRule type="duplicateValues" dxfId="5904" priority="2"/>
  </conditionalFormatting>
  <conditionalFormatting sqref="F496">
    <cfRule type="duplicateValues" dxfId="5903" priority="1"/>
  </conditionalFormatting>
  <dataValidations count="11">
    <dataValidation allowBlank="1" showInputMessage="1" showErrorMessage="1" sqref="A1:B1 D1:G1 I1:P1 K2:K1048576 P2:P1048576" xr:uid="{79B92E78-26DC-4CCC-BF49-5660A9D19822}"/>
    <dataValidation type="list" allowBlank="1" showInputMessage="1" showErrorMessage="1" sqref="I340" xr:uid="{E654FBA3-02BA-4828-9687-536234EE9C95}">
      <formula1>"Day Shift, Night Shift"</formula1>
    </dataValidation>
    <dataValidation type="list" allowBlank="1" showInputMessage="1" showErrorMessage="1" sqref="P206 O2:O1048576" xr:uid="{1A80D58D-AAB9-4F5F-A29F-46CBA3BC801D}">
      <formula1>"Yes, No, Pending"</formula1>
    </dataValidation>
    <dataValidation type="list" allowBlank="1" showInputMessage="1" showErrorMessage="1" sqref="N314 N334 L375 M315:M374 M2:M313 M376:M1048576" xr:uid="{EEAE1C3D-57CA-4005-BD54-6513340AD6F1}">
      <formula1>"Passed, Failed"</formula1>
    </dataValidation>
    <dataValidation type="list" allowBlank="1" showInputMessage="1" showErrorMessage="1" sqref="N2:N333 N335:N1048576" xr:uid="{DD967844-7071-46B9-8501-4D9209192E15}">
      <formula1>"Sent, Passed, Failed"</formula1>
    </dataValidation>
    <dataValidation type="list" allowBlank="1" showInputMessage="1" showErrorMessage="1" sqref="D2:D1048576" xr:uid="{477292C0-38C4-43DD-8D40-753F6DAB42A7}">
      <formula1>"English, Spanish, Bilingual"</formula1>
    </dataValidation>
    <dataValidation type="list" allowBlank="1" showInputMessage="1" showErrorMessage="1" sqref="I2:I1048576" xr:uid="{EAD758D7-796A-4C05-82C9-7FA988D69D94}">
      <formula1>"Mechanical Assembly,Materials,Rack Assembly,IT Support,Delivery Systems Analyst,Quality,Test Operator,Debug,"</formula1>
    </dataValidation>
    <dataValidation type="list" allowBlank="1" showInputMessage="1" showErrorMessage="1" sqref="J2:J1048576" xr:uid="{72DD42D7-E06C-442D-A10C-1F2064836327}">
      <formula1>"WVC, WJ, NSL"</formula1>
    </dataValidation>
    <dataValidation type="list" allowBlank="1" showInputMessage="1" showErrorMessage="1" sqref="C1:C1048576" xr:uid="{203516F5-AEEC-4AB9-8DEC-01C23A8A6801}">
      <formula1>"Contacted, not contacted"</formula1>
    </dataValidation>
    <dataValidation type="list" allowBlank="1" showInputMessage="1" showErrorMessage="1" sqref="L2:L1048576" xr:uid="{47BDFFCE-2B31-45C5-8C8D-62884C3A57B6}">
      <formula1>"Passed, Fail, Review, Pending, Not Ran,"</formula1>
    </dataValidation>
    <dataValidation type="list" allowBlank="1" showInputMessage="1" showErrorMessage="1" sqref="H1:H1048576" xr:uid="{F5DC8D26-3E52-43E4-A4AF-B3F0AED66F2B}">
      <formula1>"Day Shift, Night Shift, A, B, C, D, "</formula1>
    </dataValidation>
  </dataValidation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6BE1-F643-4548-BCD9-47E80B9105B2}">
  <sheetPr>
    <tabColor rgb="FF7030A0"/>
  </sheetPr>
  <dimension ref="A1:I2241"/>
  <sheetViews>
    <sheetView tabSelected="1" topLeftCell="B426" workbookViewId="0">
      <selection activeCell="C392" sqref="C392"/>
    </sheetView>
  </sheetViews>
  <sheetFormatPr defaultColWidth="9.140625" defaultRowHeight="14.25" customHeight="1"/>
  <cols>
    <col min="1" max="1" width="24.140625" style="197" customWidth="1"/>
    <col min="2" max="2" width="48.42578125" style="731" customWidth="1"/>
    <col min="3" max="3" width="13.85546875" style="731" customWidth="1"/>
    <col min="4" max="4" width="25.85546875" style="731" customWidth="1"/>
    <col min="5" max="5" width="9.140625" style="731" bestFit="1" customWidth="1"/>
    <col min="6" max="7" width="9.140625" style="731" customWidth="1"/>
    <col min="8" max="8" width="9.140625" style="731" bestFit="1" customWidth="1"/>
    <col min="9" max="9" width="50" style="731" customWidth="1"/>
    <col min="10" max="44" width="9.140625" style="731" bestFit="1" customWidth="1"/>
    <col min="45" max="16382" width="9.140625" style="731"/>
    <col min="16383" max="16384" width="9.140625" style="731" bestFit="1" customWidth="1"/>
  </cols>
  <sheetData>
    <row r="1" spans="1:9" ht="14.25" customHeight="1">
      <c r="A1" s="197" t="s">
        <v>1186</v>
      </c>
      <c r="B1" s="995" t="s">
        <v>1187</v>
      </c>
      <c r="C1" s="996" t="s">
        <v>1188</v>
      </c>
      <c r="D1" s="1000" t="s">
        <v>1189</v>
      </c>
      <c r="E1" s="997"/>
      <c r="F1" s="998"/>
      <c r="G1" s="998"/>
      <c r="H1" s="998"/>
      <c r="I1" s="999"/>
    </row>
    <row r="2" spans="1:9" ht="14.25" customHeight="1">
      <c r="A2" s="197" t="s">
        <v>1190</v>
      </c>
      <c r="B2" s="1054" t="s">
        <v>1191</v>
      </c>
      <c r="C2" s="1055" t="s">
        <v>1192</v>
      </c>
      <c r="D2" s="1056" t="s">
        <v>1193</v>
      </c>
      <c r="E2" s="1056" t="s">
        <v>498</v>
      </c>
      <c r="F2" s="1006" t="s">
        <v>1194</v>
      </c>
      <c r="G2" s="1006" t="s">
        <v>1195</v>
      </c>
      <c r="H2" s="1006" t="s">
        <v>1196</v>
      </c>
      <c r="I2" s="1007" t="s">
        <v>455</v>
      </c>
    </row>
    <row r="3" spans="1:9" ht="14.25" customHeight="1">
      <c r="B3" s="593" t="s">
        <v>1197</v>
      </c>
      <c r="C3" s="593">
        <v>112007733</v>
      </c>
      <c r="D3" s="593" t="s">
        <v>1198</v>
      </c>
      <c r="E3" s="731" t="s">
        <v>513</v>
      </c>
      <c r="F3" s="731" t="s">
        <v>1199</v>
      </c>
      <c r="G3" s="731" t="s">
        <v>509</v>
      </c>
      <c r="I3" s="1004" t="s">
        <v>818</v>
      </c>
    </row>
    <row r="4" spans="1:9" ht="14.25" customHeight="1">
      <c r="A4" s="197" t="s">
        <v>1200</v>
      </c>
      <c r="B4" s="972" t="s">
        <v>1201</v>
      </c>
      <c r="C4" s="593">
        <v>115655543</v>
      </c>
      <c r="D4" s="593" t="s">
        <v>1202</v>
      </c>
      <c r="E4" s="731" t="s">
        <v>506</v>
      </c>
      <c r="F4" s="731" t="s">
        <v>1203</v>
      </c>
      <c r="G4" s="731" t="s">
        <v>806</v>
      </c>
      <c r="I4" s="1004"/>
    </row>
    <row r="5" spans="1:9" ht="14.25" customHeight="1">
      <c r="B5" s="972" t="s">
        <v>1204</v>
      </c>
      <c r="C5" s="593">
        <v>226544093</v>
      </c>
      <c r="D5" s="593">
        <v>3038886330</v>
      </c>
      <c r="E5" s="731" t="s">
        <v>513</v>
      </c>
      <c r="F5" s="731" t="s">
        <v>1199</v>
      </c>
      <c r="G5" s="731" t="s">
        <v>509</v>
      </c>
      <c r="I5" s="1004" t="s">
        <v>1091</v>
      </c>
    </row>
    <row r="6" spans="1:9" ht="14.25" customHeight="1">
      <c r="B6" s="593" t="s">
        <v>1205</v>
      </c>
      <c r="C6" s="593">
        <v>190427449</v>
      </c>
      <c r="D6" s="593">
        <v>2678893261</v>
      </c>
      <c r="E6" s="731" t="s">
        <v>528</v>
      </c>
      <c r="F6" s="731" t="s">
        <v>1199</v>
      </c>
      <c r="G6" s="731" t="s">
        <v>509</v>
      </c>
      <c r="I6" s="1004" t="s">
        <v>1206</v>
      </c>
    </row>
    <row r="7" spans="1:9" ht="14.25" customHeight="1">
      <c r="B7" s="593" t="s">
        <v>1207</v>
      </c>
      <c r="C7" s="593">
        <v>95676314</v>
      </c>
      <c r="D7" s="593" t="s">
        <v>1208</v>
      </c>
      <c r="E7" s="731" t="s">
        <v>528</v>
      </c>
      <c r="F7" s="731" t="s">
        <v>1199</v>
      </c>
      <c r="G7" s="731" t="s">
        <v>509</v>
      </c>
      <c r="I7" s="1004"/>
    </row>
    <row r="8" spans="1:9" ht="14.25" customHeight="1">
      <c r="A8" s="197" t="s">
        <v>1209</v>
      </c>
      <c r="B8" s="1079" t="s">
        <v>1210</v>
      </c>
      <c r="C8" s="593">
        <v>209195517</v>
      </c>
      <c r="D8" s="593">
        <v>3852821517</v>
      </c>
      <c r="E8" s="731" t="s">
        <v>522</v>
      </c>
      <c r="F8" s="731" t="s">
        <v>1203</v>
      </c>
      <c r="G8" s="731" t="s">
        <v>509</v>
      </c>
      <c r="H8" s="731" t="s">
        <v>509</v>
      </c>
      <c r="I8" s="1004"/>
    </row>
    <row r="9" spans="1:9" ht="14.25" customHeight="1">
      <c r="A9" s="197" t="s">
        <v>1211</v>
      </c>
      <c r="B9" s="593" t="s">
        <v>1212</v>
      </c>
      <c r="C9" s="593">
        <v>115744726</v>
      </c>
      <c r="D9" s="593">
        <v>3474758685</v>
      </c>
      <c r="E9" s="731" t="s">
        <v>522</v>
      </c>
      <c r="F9" s="731" t="s">
        <v>1199</v>
      </c>
      <c r="G9" s="731" t="s">
        <v>509</v>
      </c>
      <c r="I9" s="1004"/>
    </row>
    <row r="10" spans="1:9" ht="14.25" customHeight="1">
      <c r="B10" s="593"/>
      <c r="C10" s="593"/>
      <c r="D10" s="593"/>
      <c r="I10" s="1004"/>
    </row>
    <row r="11" spans="1:9" ht="14.25" customHeight="1">
      <c r="A11" s="197" t="s">
        <v>1213</v>
      </c>
      <c r="B11" s="768" t="s">
        <v>1214</v>
      </c>
      <c r="C11" s="753">
        <v>146966394</v>
      </c>
      <c r="D11" s="753">
        <v>3855569276</v>
      </c>
      <c r="E11" s="731" t="s">
        <v>506</v>
      </c>
      <c r="F11" s="731" t="s">
        <v>1199</v>
      </c>
      <c r="G11" s="731" t="s">
        <v>509</v>
      </c>
      <c r="I11" s="1004"/>
    </row>
    <row r="12" spans="1:9" ht="14.25" customHeight="1">
      <c r="A12" s="197" t="s">
        <v>1215</v>
      </c>
      <c r="B12" s="768" t="s">
        <v>1216</v>
      </c>
      <c r="C12" s="731">
        <v>139298190</v>
      </c>
      <c r="D12" s="731" t="s">
        <v>1217</v>
      </c>
      <c r="E12" s="731" t="s">
        <v>817</v>
      </c>
      <c r="F12" s="731" t="s">
        <v>1199</v>
      </c>
      <c r="G12" s="731" t="s">
        <v>509</v>
      </c>
      <c r="I12" s="1004" t="s">
        <v>1218</v>
      </c>
    </row>
    <row r="13" spans="1:9" ht="14.25" customHeight="1">
      <c r="A13" s="197" t="s">
        <v>1219</v>
      </c>
      <c r="B13" s="972" t="s">
        <v>1220</v>
      </c>
      <c r="C13" s="593">
        <v>228805148</v>
      </c>
      <c r="D13" s="593">
        <v>3853026775</v>
      </c>
      <c r="E13" s="731" t="s">
        <v>506</v>
      </c>
      <c r="F13" s="731" t="s">
        <v>1199</v>
      </c>
      <c r="G13" s="731" t="s">
        <v>1221</v>
      </c>
      <c r="I13" s="1004"/>
    </row>
    <row r="14" spans="1:9" ht="14.25" customHeight="1">
      <c r="B14" s="593"/>
      <c r="C14" s="593"/>
      <c r="D14" s="593"/>
      <c r="I14" s="1004"/>
    </row>
    <row r="15" spans="1:9" ht="14.25" customHeight="1">
      <c r="B15" s="593"/>
      <c r="C15" s="593"/>
      <c r="D15" s="593"/>
      <c r="I15" s="1004"/>
    </row>
    <row r="16" spans="1:9" ht="14.25" customHeight="1">
      <c r="B16" s="593"/>
      <c r="C16" s="593"/>
      <c r="D16" s="593"/>
      <c r="I16" s="1004"/>
    </row>
    <row r="17" spans="1:9" ht="14.25" customHeight="1">
      <c r="B17" s="593"/>
      <c r="C17" s="593"/>
      <c r="D17" s="593"/>
      <c r="I17" s="1004"/>
    </row>
    <row r="18" spans="1:9" ht="14.25" customHeight="1">
      <c r="B18" s="593"/>
      <c r="C18" s="593"/>
      <c r="D18" s="593"/>
      <c r="I18" s="1004"/>
    </row>
    <row r="19" spans="1:9" ht="14.25" customHeight="1">
      <c r="B19" s="593"/>
      <c r="C19" s="593"/>
      <c r="D19" s="593"/>
      <c r="I19" s="1004"/>
    </row>
    <row r="20" spans="1:9" ht="14.25" customHeight="1">
      <c r="A20" s="197" t="s">
        <v>1222</v>
      </c>
      <c r="B20" s="1008" t="s">
        <v>1187</v>
      </c>
      <c r="C20" s="784" t="s">
        <v>1188</v>
      </c>
      <c r="D20" s="1009" t="s">
        <v>1189</v>
      </c>
      <c r="E20" s="786"/>
      <c r="F20" s="787"/>
      <c r="G20" s="787"/>
      <c r="H20" s="787"/>
      <c r="I20" s="1010"/>
    </row>
    <row r="21" spans="1:9" ht="14.25" customHeight="1">
      <c r="A21" s="197" t="s">
        <v>1190</v>
      </c>
      <c r="B21" s="1054" t="s">
        <v>1191</v>
      </c>
      <c r="C21" s="1055" t="s">
        <v>1192</v>
      </c>
      <c r="D21" s="1056" t="s">
        <v>1193</v>
      </c>
      <c r="E21" s="1056" t="s">
        <v>498</v>
      </c>
      <c r="F21" s="1006" t="s">
        <v>1194</v>
      </c>
      <c r="G21" s="1006" t="s">
        <v>1195</v>
      </c>
      <c r="H21" s="1006" t="s">
        <v>1196</v>
      </c>
      <c r="I21" s="1007" t="s">
        <v>455</v>
      </c>
    </row>
    <row r="22" spans="1:9" ht="14.25" customHeight="1">
      <c r="A22" s="197" t="s">
        <v>1223</v>
      </c>
      <c r="B22" s="1001" t="s">
        <v>1224</v>
      </c>
      <c r="C22" s="1001">
        <v>121712371</v>
      </c>
      <c r="D22" s="1001">
        <v>8018153036</v>
      </c>
      <c r="E22" s="1002" t="s">
        <v>552</v>
      </c>
      <c r="F22" s="1002" t="s">
        <v>1199</v>
      </c>
      <c r="G22" s="1002" t="s">
        <v>509</v>
      </c>
      <c r="H22" s="1002"/>
      <c r="I22" s="1020"/>
    </row>
    <row r="23" spans="1:9" ht="14.25" customHeight="1">
      <c r="B23" s="593" t="s">
        <v>1225</v>
      </c>
      <c r="C23" s="593">
        <v>217675488</v>
      </c>
      <c r="D23" s="593">
        <v>3855482730</v>
      </c>
      <c r="E23" s="731" t="s">
        <v>522</v>
      </c>
      <c r="F23" s="731" t="s">
        <v>1199</v>
      </c>
      <c r="G23" s="731" t="s">
        <v>509</v>
      </c>
      <c r="I23" s="1004"/>
    </row>
    <row r="24" spans="1:9" ht="14.25" customHeight="1">
      <c r="A24" s="197" t="s">
        <v>1226</v>
      </c>
      <c r="B24" s="593" t="s">
        <v>1227</v>
      </c>
      <c r="C24" s="593">
        <v>95659911</v>
      </c>
      <c r="D24" s="593" t="s">
        <v>822</v>
      </c>
      <c r="E24" s="731" t="s">
        <v>552</v>
      </c>
      <c r="F24" s="731" t="s">
        <v>1199</v>
      </c>
      <c r="I24" s="1004" t="s">
        <v>1228</v>
      </c>
    </row>
    <row r="25" spans="1:9" ht="14.25" customHeight="1">
      <c r="A25" s="197" t="s">
        <v>1219</v>
      </c>
      <c r="B25" s="593" t="s">
        <v>1220</v>
      </c>
      <c r="C25" s="593">
        <v>228805148</v>
      </c>
      <c r="D25" s="593">
        <v>3853026775</v>
      </c>
      <c r="E25" s="731" t="s">
        <v>506</v>
      </c>
      <c r="F25" s="731" t="s">
        <v>1199</v>
      </c>
      <c r="G25" s="731" t="s">
        <v>509</v>
      </c>
      <c r="I25" s="1004"/>
    </row>
    <row r="26" spans="1:9" ht="14.25" customHeight="1">
      <c r="B26" s="593" t="s">
        <v>1229</v>
      </c>
      <c r="C26" s="593">
        <v>120736470</v>
      </c>
      <c r="D26" s="593">
        <v>3854362422</v>
      </c>
      <c r="E26" s="731" t="s">
        <v>522</v>
      </c>
      <c r="F26" s="731" t="s">
        <v>1199</v>
      </c>
      <c r="G26" s="731" t="s">
        <v>509</v>
      </c>
      <c r="I26" s="1004"/>
    </row>
    <row r="27" spans="1:9" ht="14.25" customHeight="1">
      <c r="A27" s="197" t="s">
        <v>1230</v>
      </c>
      <c r="B27" s="593" t="s">
        <v>1231</v>
      </c>
      <c r="C27" s="593">
        <v>227227008</v>
      </c>
      <c r="D27" s="593">
        <v>3854183056</v>
      </c>
      <c r="E27" s="731" t="s">
        <v>506</v>
      </c>
      <c r="F27" s="731" t="s">
        <v>1199</v>
      </c>
      <c r="G27" s="731" t="s">
        <v>509</v>
      </c>
      <c r="I27" s="1004"/>
    </row>
    <row r="28" spans="1:9" ht="14.25" customHeight="1">
      <c r="B28" s="593" t="s">
        <v>1232</v>
      </c>
      <c r="C28" s="593">
        <v>224736795</v>
      </c>
      <c r="D28" s="593">
        <v>9294971616</v>
      </c>
      <c r="E28" s="731" t="s">
        <v>522</v>
      </c>
      <c r="F28" s="731" t="s">
        <v>1199</v>
      </c>
      <c r="G28" s="731" t="s">
        <v>509</v>
      </c>
      <c r="I28" s="1004"/>
    </row>
    <row r="29" spans="1:9" ht="14.25" customHeight="1">
      <c r="B29" s="978" t="s">
        <v>824</v>
      </c>
      <c r="C29" s="593">
        <v>225305567</v>
      </c>
      <c r="D29" s="1027">
        <v>3465463544</v>
      </c>
      <c r="E29" s="731" t="s">
        <v>522</v>
      </c>
      <c r="F29" s="731" t="s">
        <v>1199</v>
      </c>
      <c r="G29" s="731" t="s">
        <v>509</v>
      </c>
      <c r="I29" s="1004"/>
    </row>
    <row r="30" spans="1:9" ht="14.25" customHeight="1">
      <c r="A30" s="197" t="s">
        <v>1233</v>
      </c>
      <c r="B30" s="593" t="s">
        <v>813</v>
      </c>
      <c r="C30" s="593">
        <v>230183012</v>
      </c>
      <c r="D30" s="593" t="s">
        <v>1234</v>
      </c>
      <c r="E30" s="731" t="s">
        <v>522</v>
      </c>
      <c r="F30" s="731" t="s">
        <v>1199</v>
      </c>
      <c r="G30" s="731" t="s">
        <v>509</v>
      </c>
      <c r="I30" s="1004"/>
    </row>
    <row r="31" spans="1:9" ht="14.25" customHeight="1">
      <c r="A31" s="197" t="s">
        <v>1235</v>
      </c>
      <c r="B31" s="593" t="s">
        <v>812</v>
      </c>
      <c r="C31" s="593">
        <v>229512238</v>
      </c>
      <c r="D31" s="593">
        <v>8019704852</v>
      </c>
      <c r="E31" s="731" t="s">
        <v>513</v>
      </c>
      <c r="F31" s="731" t="s">
        <v>1199</v>
      </c>
      <c r="I31" s="1004"/>
    </row>
    <row r="32" spans="1:9" ht="14.25" customHeight="1">
      <c r="B32" s="1028" t="s">
        <v>1236</v>
      </c>
      <c r="C32" s="593"/>
      <c r="D32" s="593"/>
      <c r="E32" s="1028"/>
      <c r="F32" s="1031"/>
      <c r="I32" s="1004" t="s">
        <v>1237</v>
      </c>
    </row>
    <row r="33" spans="1:9" ht="14.25" customHeight="1">
      <c r="A33" s="197" t="s">
        <v>1238</v>
      </c>
      <c r="B33" s="593" t="s">
        <v>1239</v>
      </c>
      <c r="C33" s="593">
        <v>215128480</v>
      </c>
      <c r="D33" s="753">
        <v>5598714822</v>
      </c>
      <c r="E33" s="731" t="s">
        <v>826</v>
      </c>
      <c r="F33" s="731" t="s">
        <v>1203</v>
      </c>
      <c r="G33" s="731" t="s">
        <v>509</v>
      </c>
      <c r="I33" s="1004"/>
    </row>
    <row r="34" spans="1:9" ht="14.25" customHeight="1">
      <c r="B34" s="593" t="s">
        <v>1240</v>
      </c>
      <c r="C34" s="593">
        <v>199432485</v>
      </c>
      <c r="D34" s="753" t="s">
        <v>1241</v>
      </c>
      <c r="E34" s="731" t="s">
        <v>906</v>
      </c>
      <c r="F34" s="731" t="s">
        <v>1199</v>
      </c>
      <c r="G34" s="731" t="s">
        <v>509</v>
      </c>
      <c r="I34" s="1004"/>
    </row>
    <row r="35" spans="1:9" ht="14.25" customHeight="1">
      <c r="A35" s="197" t="s">
        <v>1242</v>
      </c>
      <c r="B35" s="753" t="s">
        <v>1243</v>
      </c>
      <c r="C35" s="753">
        <v>230399050</v>
      </c>
      <c r="D35" s="753">
        <v>3855089565</v>
      </c>
      <c r="E35" s="731" t="s">
        <v>522</v>
      </c>
      <c r="F35" s="731" t="s">
        <v>1199</v>
      </c>
      <c r="G35" s="731" t="s">
        <v>509</v>
      </c>
      <c r="I35" s="1004"/>
    </row>
    <row r="36" spans="1:9" ht="14.25" customHeight="1">
      <c r="B36" s="593" t="s">
        <v>827</v>
      </c>
      <c r="C36" s="593">
        <v>230400373</v>
      </c>
      <c r="D36" s="593">
        <v>8016046577</v>
      </c>
      <c r="E36" s="731" t="s">
        <v>513</v>
      </c>
      <c r="F36" s="731" t="s">
        <v>1199</v>
      </c>
      <c r="I36" s="1004"/>
    </row>
    <row r="37" spans="1:9" ht="14.25" customHeight="1">
      <c r="B37" s="593" t="s">
        <v>829</v>
      </c>
      <c r="C37" s="593">
        <v>230400380</v>
      </c>
      <c r="D37" s="593">
        <v>3854348866</v>
      </c>
      <c r="E37" s="731" t="s">
        <v>513</v>
      </c>
      <c r="F37" s="731" t="s">
        <v>1199</v>
      </c>
      <c r="I37" s="1004"/>
    </row>
    <row r="38" spans="1:9" ht="14.25" customHeight="1">
      <c r="B38" s="593" t="s">
        <v>1244</v>
      </c>
      <c r="C38" s="593">
        <v>230208470</v>
      </c>
      <c r="D38" s="593">
        <v>8015741147</v>
      </c>
      <c r="E38" s="731" t="s">
        <v>522</v>
      </c>
      <c r="F38" s="731" t="s">
        <v>1199</v>
      </c>
      <c r="G38" s="731" t="s">
        <v>509</v>
      </c>
      <c r="I38" s="1004"/>
    </row>
    <row r="39" spans="1:9" ht="14.25" customHeight="1">
      <c r="B39" s="593" t="s">
        <v>1245</v>
      </c>
      <c r="C39" s="593">
        <v>145002751</v>
      </c>
      <c r="D39" s="593">
        <v>3853387095</v>
      </c>
      <c r="E39" s="731" t="s">
        <v>522</v>
      </c>
      <c r="F39" s="731" t="s">
        <v>1199</v>
      </c>
      <c r="G39" s="731" t="s">
        <v>509</v>
      </c>
      <c r="I39" s="1004"/>
    </row>
    <row r="40" spans="1:9" ht="14.25" customHeight="1">
      <c r="B40" s="593" t="s">
        <v>1246</v>
      </c>
      <c r="C40" s="593">
        <v>230401816</v>
      </c>
      <c r="D40" s="593">
        <v>8016349052</v>
      </c>
      <c r="E40" s="731" t="s">
        <v>522</v>
      </c>
      <c r="F40" s="731" t="s">
        <v>1199</v>
      </c>
      <c r="G40" s="731" t="s">
        <v>509</v>
      </c>
      <c r="I40" s="1004"/>
    </row>
    <row r="41" spans="1:9" ht="14.25" customHeight="1">
      <c r="A41" s="197" t="s">
        <v>1247</v>
      </c>
      <c r="B41" s="593" t="s">
        <v>1236</v>
      </c>
      <c r="C41" s="593">
        <v>228896924</v>
      </c>
      <c r="D41" s="593" t="s">
        <v>1248</v>
      </c>
      <c r="E41" s="731" t="s">
        <v>522</v>
      </c>
      <c r="F41" s="731" t="s">
        <v>1203</v>
      </c>
      <c r="I41" s="1004"/>
    </row>
    <row r="42" spans="1:9" ht="14.25" customHeight="1">
      <c r="B42" s="869" t="s">
        <v>1249</v>
      </c>
      <c r="C42" s="869">
        <v>95682428</v>
      </c>
      <c r="D42" s="869" t="s">
        <v>835</v>
      </c>
      <c r="E42" s="804" t="s">
        <v>506</v>
      </c>
      <c r="F42" s="804" t="s">
        <v>1199</v>
      </c>
      <c r="G42" s="804"/>
      <c r="H42" s="804"/>
      <c r="I42" s="1005" t="s">
        <v>836</v>
      </c>
    </row>
    <row r="43" spans="1:9" ht="14.25" customHeight="1">
      <c r="A43" s="197" t="s">
        <v>1250</v>
      </c>
      <c r="B43" s="1008" t="s">
        <v>1187</v>
      </c>
      <c r="C43" s="784" t="s">
        <v>1188</v>
      </c>
      <c r="D43" s="1009" t="s">
        <v>1189</v>
      </c>
      <c r="E43" s="786"/>
      <c r="F43" s="787"/>
      <c r="G43" s="787"/>
      <c r="H43" s="787"/>
      <c r="I43" s="1010"/>
    </row>
    <row r="44" spans="1:9" ht="14.25" customHeight="1">
      <c r="A44" s="197" t="s">
        <v>1190</v>
      </c>
      <c r="B44" s="1054" t="s">
        <v>1191</v>
      </c>
      <c r="C44" s="1055" t="s">
        <v>1192</v>
      </c>
      <c r="D44" s="1056" t="s">
        <v>1193</v>
      </c>
      <c r="E44" s="1056" t="s">
        <v>498</v>
      </c>
      <c r="F44" s="1006" t="s">
        <v>1194</v>
      </c>
      <c r="G44" s="1006" t="s">
        <v>1195</v>
      </c>
      <c r="H44" s="1006" t="s">
        <v>1196</v>
      </c>
      <c r="I44" s="1007" t="s">
        <v>455</v>
      </c>
    </row>
    <row r="45" spans="1:9" ht="14.25" customHeight="1">
      <c r="A45" s="197">
        <v>204734859</v>
      </c>
      <c r="B45" s="1001" t="s">
        <v>1251</v>
      </c>
      <c r="C45" s="1001">
        <v>223463547</v>
      </c>
      <c r="D45" s="1001">
        <v>8013478780</v>
      </c>
      <c r="E45" s="1002" t="s">
        <v>802</v>
      </c>
      <c r="F45" s="1002" t="s">
        <v>1199</v>
      </c>
      <c r="G45" s="1002"/>
      <c r="H45" s="1002"/>
      <c r="I45" s="1020"/>
    </row>
    <row r="46" spans="1:9" ht="14.25" customHeight="1">
      <c r="A46" s="197">
        <v>820038147</v>
      </c>
      <c r="B46" s="1001" t="s">
        <v>1252</v>
      </c>
      <c r="C46" s="1001">
        <v>185852924</v>
      </c>
      <c r="D46" s="1001">
        <v>3854794854</v>
      </c>
      <c r="E46" s="1002" t="s">
        <v>741</v>
      </c>
      <c r="F46" s="1002" t="s">
        <v>1057</v>
      </c>
      <c r="I46" s="1004" t="s">
        <v>1253</v>
      </c>
    </row>
    <row r="47" spans="1:9" ht="14.25" customHeight="1">
      <c r="A47" s="197" t="s">
        <v>1254</v>
      </c>
      <c r="B47" s="593" t="s">
        <v>1255</v>
      </c>
      <c r="C47" s="593">
        <v>114717224</v>
      </c>
      <c r="D47" s="593">
        <v>3852967913</v>
      </c>
      <c r="E47" s="731" t="s">
        <v>506</v>
      </c>
      <c r="F47" s="731" t="s">
        <v>1256</v>
      </c>
      <c r="I47" s="1004" t="s">
        <v>1257</v>
      </c>
    </row>
    <row r="48" spans="1:9" ht="14.25" customHeight="1">
      <c r="A48" s="197" t="s">
        <v>1258</v>
      </c>
      <c r="B48" s="593" t="s">
        <v>839</v>
      </c>
      <c r="C48" s="593">
        <v>112487887</v>
      </c>
      <c r="D48" s="593">
        <v>3852967573</v>
      </c>
      <c r="E48" s="731" t="s">
        <v>506</v>
      </c>
      <c r="F48" s="731" t="s">
        <v>1256</v>
      </c>
      <c r="I48" s="1004" t="s">
        <v>1257</v>
      </c>
    </row>
    <row r="49" spans="1:9" ht="14.25" customHeight="1">
      <c r="A49" s="197">
        <v>730120557</v>
      </c>
      <c r="B49" s="593" t="s">
        <v>1259</v>
      </c>
      <c r="C49" s="593">
        <v>230402628</v>
      </c>
      <c r="D49" s="593">
        <v>3474458703</v>
      </c>
      <c r="E49" s="731" t="s">
        <v>1260</v>
      </c>
      <c r="F49" s="731" t="s">
        <v>1199</v>
      </c>
      <c r="I49" s="1004"/>
    </row>
    <row r="50" spans="1:9" ht="14.25" customHeight="1">
      <c r="B50" s="593" t="s">
        <v>1261</v>
      </c>
      <c r="C50" s="593">
        <v>176555735</v>
      </c>
      <c r="D50" s="597">
        <v>8014144233</v>
      </c>
      <c r="E50" s="731" t="s">
        <v>906</v>
      </c>
      <c r="F50" s="731" t="s">
        <v>1199</v>
      </c>
      <c r="I50" s="1004"/>
    </row>
    <row r="51" spans="1:9" ht="14.25" customHeight="1">
      <c r="B51" s="593" t="s">
        <v>1262</v>
      </c>
      <c r="C51" s="593">
        <v>222929727</v>
      </c>
      <c r="D51" s="593">
        <v>3853782924</v>
      </c>
      <c r="E51" s="731" t="s">
        <v>522</v>
      </c>
      <c r="F51" s="731" t="s">
        <v>1199</v>
      </c>
      <c r="I51" s="1004"/>
    </row>
    <row r="52" spans="1:9" ht="14.25" customHeight="1">
      <c r="B52" s="593" t="s">
        <v>1263</v>
      </c>
      <c r="C52" s="593">
        <v>222930709</v>
      </c>
      <c r="D52" s="593">
        <v>3854857934</v>
      </c>
      <c r="E52" s="731" t="s">
        <v>522</v>
      </c>
      <c r="F52" s="731" t="s">
        <v>1199</v>
      </c>
      <c r="I52" s="1004"/>
    </row>
    <row r="53" spans="1:9" ht="14.25" customHeight="1">
      <c r="B53" s="593" t="s">
        <v>830</v>
      </c>
      <c r="C53" s="593">
        <v>225938848</v>
      </c>
      <c r="D53" s="593">
        <v>3856300714</v>
      </c>
      <c r="E53" s="731" t="s">
        <v>826</v>
      </c>
      <c r="F53" s="731" t="s">
        <v>1256</v>
      </c>
      <c r="I53" s="1004" t="s">
        <v>1257</v>
      </c>
    </row>
    <row r="54" spans="1:9" ht="14.25" customHeight="1">
      <c r="B54" s="593" t="s">
        <v>1264</v>
      </c>
      <c r="C54" s="593">
        <v>142410292</v>
      </c>
      <c r="D54" s="593">
        <v>3854867281</v>
      </c>
      <c r="E54" s="731" t="s">
        <v>826</v>
      </c>
      <c r="F54" s="731" t="s">
        <v>1256</v>
      </c>
      <c r="I54" s="1004" t="s">
        <v>1257</v>
      </c>
    </row>
    <row r="55" spans="1:9" ht="14.25" customHeight="1">
      <c r="B55" s="1028" t="s">
        <v>1265</v>
      </c>
      <c r="C55" s="593">
        <v>146845543</v>
      </c>
      <c r="D55" s="593">
        <v>3856300378</v>
      </c>
      <c r="E55" s="1028" t="s">
        <v>826</v>
      </c>
      <c r="F55" s="1031" t="s">
        <v>1256</v>
      </c>
      <c r="I55" s="1004" t="s">
        <v>1257</v>
      </c>
    </row>
    <row r="56" spans="1:9" ht="14.25" customHeight="1">
      <c r="B56" s="593" t="s">
        <v>1266</v>
      </c>
      <c r="C56" s="593"/>
      <c r="D56" s="753"/>
      <c r="E56" s="731" t="s">
        <v>522</v>
      </c>
      <c r="F56" s="731" t="s">
        <v>1203</v>
      </c>
      <c r="I56" s="1004"/>
    </row>
    <row r="57" spans="1:9" ht="14.25" customHeight="1">
      <c r="B57" s="593" t="s">
        <v>1267</v>
      </c>
      <c r="C57" s="593"/>
      <c r="D57" s="212"/>
      <c r="E57" s="731" t="s">
        <v>522</v>
      </c>
      <c r="F57" s="731" t="s">
        <v>1199</v>
      </c>
      <c r="I57" s="1004"/>
    </row>
    <row r="58" spans="1:9" ht="14.25" customHeight="1">
      <c r="B58" s="753" t="s">
        <v>1268</v>
      </c>
      <c r="C58" s="753"/>
      <c r="D58" s="753"/>
      <c r="E58" s="731" t="s">
        <v>522</v>
      </c>
      <c r="F58" s="731" t="s">
        <v>1199</v>
      </c>
      <c r="I58" s="1004"/>
    </row>
    <row r="59" spans="1:9" ht="14.25" customHeight="1">
      <c r="B59" s="593" t="s">
        <v>1269</v>
      </c>
      <c r="C59" s="593"/>
      <c r="D59" s="593"/>
      <c r="E59" s="731" t="s">
        <v>522</v>
      </c>
      <c r="F59" s="731" t="s">
        <v>1256</v>
      </c>
      <c r="I59" s="1004" t="s">
        <v>1257</v>
      </c>
    </row>
    <row r="60" spans="1:9" ht="14.25" customHeight="1">
      <c r="B60" s="593" t="s">
        <v>532</v>
      </c>
      <c r="C60" s="593"/>
      <c r="D60" s="593"/>
      <c r="E60" s="731" t="s">
        <v>522</v>
      </c>
      <c r="F60" s="731" t="s">
        <v>1256</v>
      </c>
      <c r="I60" s="1004" t="s">
        <v>1257</v>
      </c>
    </row>
    <row r="61" spans="1:9" ht="14.25" customHeight="1">
      <c r="B61" s="593" t="s">
        <v>1270</v>
      </c>
      <c r="C61" s="593"/>
      <c r="D61" s="212">
        <v>3854867281</v>
      </c>
      <c r="E61" s="731" t="s">
        <v>906</v>
      </c>
      <c r="F61" s="731" t="s">
        <v>1199</v>
      </c>
      <c r="I61" s="1004"/>
    </row>
    <row r="62" spans="1:9" ht="14.25" customHeight="1">
      <c r="B62" s="593" t="s">
        <v>1271</v>
      </c>
      <c r="C62" s="593">
        <v>1.9006902319006899E+17</v>
      </c>
      <c r="D62" s="593">
        <v>3853107722</v>
      </c>
      <c r="E62" s="731" t="s">
        <v>528</v>
      </c>
      <c r="F62" s="731" t="s">
        <v>1203</v>
      </c>
      <c r="I62" s="1004"/>
    </row>
    <row r="63" spans="1:9" ht="14.25" customHeight="1">
      <c r="B63" s="593" t="s">
        <v>827</v>
      </c>
      <c r="C63" s="593">
        <v>230400373</v>
      </c>
      <c r="D63" s="593">
        <v>8016046577</v>
      </c>
      <c r="E63" s="731" t="s">
        <v>513</v>
      </c>
      <c r="F63" s="731" t="s">
        <v>1199</v>
      </c>
      <c r="I63" s="1004"/>
    </row>
    <row r="64" spans="1:9" ht="14.25" customHeight="1">
      <c r="B64" s="593" t="s">
        <v>829</v>
      </c>
      <c r="C64" s="593">
        <v>230400380</v>
      </c>
      <c r="D64" s="593">
        <v>3854348866</v>
      </c>
      <c r="E64" s="731" t="s">
        <v>513</v>
      </c>
      <c r="F64" s="731" t="s">
        <v>1199</v>
      </c>
      <c r="G64" s="804"/>
      <c r="H64" s="804"/>
      <c r="I64" s="1005"/>
    </row>
    <row r="65" spans="1:9" ht="14.25" customHeight="1">
      <c r="A65" s="197" t="s">
        <v>1272</v>
      </c>
      <c r="B65" s="1008" t="s">
        <v>1187</v>
      </c>
      <c r="C65" s="784" t="s">
        <v>1188</v>
      </c>
      <c r="D65" s="1009" t="s">
        <v>1189</v>
      </c>
      <c r="E65" s="786"/>
      <c r="F65" s="787"/>
      <c r="G65" s="787"/>
      <c r="H65" s="787"/>
      <c r="I65" s="1010"/>
    </row>
    <row r="66" spans="1:9" ht="14.25" customHeight="1">
      <c r="A66" s="197" t="s">
        <v>1190</v>
      </c>
      <c r="B66" s="1054" t="s">
        <v>1191</v>
      </c>
      <c r="C66" s="1055" t="s">
        <v>1192</v>
      </c>
      <c r="D66" s="1056" t="s">
        <v>1193</v>
      </c>
      <c r="E66" s="1056" t="s">
        <v>498</v>
      </c>
      <c r="F66" s="1006" t="s">
        <v>1194</v>
      </c>
      <c r="G66" s="1006" t="s">
        <v>1195</v>
      </c>
      <c r="H66" s="1006" t="s">
        <v>1196</v>
      </c>
      <c r="I66" s="1007" t="s">
        <v>455</v>
      </c>
    </row>
    <row r="67" spans="1:9" ht="14.25" customHeight="1">
      <c r="A67" s="197" t="s">
        <v>1223</v>
      </c>
      <c r="B67" s="1001" t="s">
        <v>1224</v>
      </c>
      <c r="C67" s="1001">
        <v>121712371</v>
      </c>
      <c r="D67" s="1001">
        <v>8018153036</v>
      </c>
      <c r="E67" s="1002" t="s">
        <v>552</v>
      </c>
      <c r="F67" s="1002" t="s">
        <v>1199</v>
      </c>
      <c r="G67" s="1002"/>
      <c r="H67" s="1002"/>
      <c r="I67" s="1020"/>
    </row>
    <row r="68" spans="1:9" ht="14.25" customHeight="1">
      <c r="A68" s="197">
        <v>733036301</v>
      </c>
      <c r="B68" s="593" t="s">
        <v>1273</v>
      </c>
      <c r="C68" s="593">
        <v>226997062</v>
      </c>
      <c r="D68" s="923">
        <v>3852662386</v>
      </c>
      <c r="E68" s="731" t="s">
        <v>1260</v>
      </c>
      <c r="F68" s="731" t="s">
        <v>1203</v>
      </c>
      <c r="I68" s="1004"/>
    </row>
    <row r="69" spans="1:9" ht="14.25" customHeight="1">
      <c r="B69" s="731" t="s">
        <v>1236</v>
      </c>
      <c r="C69" s="593">
        <v>22889624</v>
      </c>
      <c r="D69" s="593">
        <v>3854187532</v>
      </c>
      <c r="E69" s="731" t="s">
        <v>826</v>
      </c>
      <c r="F69" s="731" t="s">
        <v>1256</v>
      </c>
      <c r="G69" s="731" t="s">
        <v>509</v>
      </c>
      <c r="I69" s="1004" t="s">
        <v>1274</v>
      </c>
    </row>
    <row r="70" spans="1:9" ht="14.25" customHeight="1">
      <c r="A70" s="197">
        <v>102493872</v>
      </c>
      <c r="B70" s="593" t="s">
        <v>1275</v>
      </c>
      <c r="C70" s="593">
        <v>222806603</v>
      </c>
      <c r="D70" s="593">
        <v>8016498875</v>
      </c>
      <c r="E70" s="731" t="s">
        <v>802</v>
      </c>
      <c r="F70" s="731" t="s">
        <v>1203</v>
      </c>
      <c r="I70" s="1004"/>
    </row>
    <row r="71" spans="1:9" ht="14.25" customHeight="1">
      <c r="A71" s="197">
        <v>629758313</v>
      </c>
      <c r="B71" s="593" t="s">
        <v>841</v>
      </c>
      <c r="C71" s="593">
        <v>122873279</v>
      </c>
      <c r="D71" s="593">
        <v>8014037247</v>
      </c>
      <c r="E71" s="731" t="s">
        <v>842</v>
      </c>
      <c r="F71" s="731" t="s">
        <v>367</v>
      </c>
      <c r="I71" s="1004" t="s">
        <v>1090</v>
      </c>
    </row>
    <row r="72" spans="1:9" ht="14.25" customHeight="1">
      <c r="B72" s="593" t="s">
        <v>1276</v>
      </c>
      <c r="C72" s="593">
        <v>110697383</v>
      </c>
      <c r="D72" s="593">
        <v>3858673038</v>
      </c>
      <c r="E72" s="731" t="s">
        <v>528</v>
      </c>
      <c r="F72" s="731" t="s">
        <v>1256</v>
      </c>
      <c r="G72" s="731" t="s">
        <v>509</v>
      </c>
      <c r="I72" s="1004" t="s">
        <v>904</v>
      </c>
    </row>
    <row r="73" spans="1:9" ht="14.25" customHeight="1">
      <c r="B73" s="978" t="s">
        <v>518</v>
      </c>
      <c r="C73" s="593">
        <v>198303055</v>
      </c>
      <c r="D73" s="1027">
        <v>3855410937</v>
      </c>
      <c r="E73" s="731" t="s">
        <v>528</v>
      </c>
      <c r="F73" s="731" t="s">
        <v>1199</v>
      </c>
      <c r="I73" s="1004"/>
    </row>
    <row r="74" spans="1:9" ht="14.25" customHeight="1">
      <c r="B74" s="593" t="s">
        <v>1277</v>
      </c>
      <c r="C74" s="593">
        <v>198318924</v>
      </c>
      <c r="D74" s="593">
        <v>4357141187</v>
      </c>
      <c r="E74" s="731" t="s">
        <v>528</v>
      </c>
      <c r="F74" s="731" t="s">
        <v>1199</v>
      </c>
      <c r="I74" s="1004"/>
    </row>
    <row r="75" spans="1:9" ht="14.25" customHeight="1">
      <c r="B75" s="593" t="s">
        <v>1278</v>
      </c>
      <c r="C75" s="593">
        <v>230405645</v>
      </c>
      <c r="D75" s="593">
        <v>8015021788</v>
      </c>
      <c r="E75" s="731" t="s">
        <v>741</v>
      </c>
      <c r="F75" s="731" t="s">
        <v>1199</v>
      </c>
      <c r="G75" s="731" t="s">
        <v>509</v>
      </c>
      <c r="I75" s="1004"/>
    </row>
    <row r="76" spans="1:9" ht="14.25" customHeight="1">
      <c r="A76" s="197">
        <v>350633793</v>
      </c>
      <c r="B76" s="1028" t="s">
        <v>1279</v>
      </c>
      <c r="C76" s="593">
        <v>137450108</v>
      </c>
      <c r="D76" s="593">
        <v>9412416209</v>
      </c>
      <c r="E76" s="1028" t="s">
        <v>817</v>
      </c>
      <c r="F76" s="1045" t="s">
        <v>1203</v>
      </c>
      <c r="G76" s="731" t="s">
        <v>509</v>
      </c>
      <c r="I76" s="1004"/>
    </row>
    <row r="77" spans="1:9" ht="14.25" customHeight="1">
      <c r="B77" s="593" t="s">
        <v>1280</v>
      </c>
      <c r="C77" s="593">
        <v>118877490</v>
      </c>
      <c r="D77" s="753">
        <v>3854573759</v>
      </c>
      <c r="E77" s="731" t="s">
        <v>741</v>
      </c>
      <c r="F77" s="731" t="s">
        <v>1199</v>
      </c>
      <c r="G77" s="731" t="s">
        <v>509</v>
      </c>
      <c r="I77" s="1004"/>
    </row>
    <row r="78" spans="1:9" ht="14.25" customHeight="1">
      <c r="A78" s="197" t="s">
        <v>1281</v>
      </c>
      <c r="B78" s="593" t="s">
        <v>849</v>
      </c>
      <c r="C78" s="593">
        <v>220548977</v>
      </c>
      <c r="D78" s="1027">
        <v>8016349542</v>
      </c>
      <c r="E78" s="731" t="s">
        <v>513</v>
      </c>
      <c r="F78" s="731" t="s">
        <v>1199</v>
      </c>
      <c r="G78" s="731" t="s">
        <v>509</v>
      </c>
      <c r="I78" s="1004" t="s">
        <v>904</v>
      </c>
    </row>
    <row r="79" spans="1:9" ht="14.25" customHeight="1">
      <c r="B79" s="593" t="s">
        <v>851</v>
      </c>
      <c r="C79" s="593">
        <v>193735754</v>
      </c>
      <c r="D79" s="593">
        <v>3853541243</v>
      </c>
      <c r="E79" s="731" t="s">
        <v>528</v>
      </c>
      <c r="F79" s="731" t="s">
        <v>1199</v>
      </c>
      <c r="G79" s="731" t="s">
        <v>509</v>
      </c>
      <c r="I79" s="1004"/>
    </row>
    <row r="80" spans="1:9" ht="14.25" customHeight="1">
      <c r="A80" s="197" t="s">
        <v>1282</v>
      </c>
      <c r="B80" s="593" t="s">
        <v>852</v>
      </c>
      <c r="C80" s="593">
        <v>182813001</v>
      </c>
      <c r="D80" s="593">
        <v>8014140597</v>
      </c>
      <c r="E80" s="731" t="s">
        <v>522</v>
      </c>
      <c r="F80" s="731" t="s">
        <v>1199</v>
      </c>
      <c r="G80" s="731" t="s">
        <v>509</v>
      </c>
      <c r="I80" s="1004" t="s">
        <v>904</v>
      </c>
    </row>
    <row r="81" spans="1:9" ht="14.25" customHeight="1">
      <c r="B81" s="593" t="s">
        <v>1283</v>
      </c>
      <c r="C81" s="593">
        <v>167418299</v>
      </c>
      <c r="D81" s="593">
        <v>3859779848</v>
      </c>
      <c r="E81" s="731" t="s">
        <v>528</v>
      </c>
      <c r="F81" s="731" t="s">
        <v>1199</v>
      </c>
      <c r="G81" s="731" t="s">
        <v>509</v>
      </c>
      <c r="I81" s="1004"/>
    </row>
    <row r="82" spans="1:9" ht="14.25" customHeight="1">
      <c r="B82" s="593" t="s">
        <v>1284</v>
      </c>
      <c r="C82" s="593">
        <v>147965238</v>
      </c>
      <c r="D82" s="593">
        <v>8018336023</v>
      </c>
      <c r="E82" s="731" t="s">
        <v>528</v>
      </c>
      <c r="F82" s="731" t="s">
        <v>1199</v>
      </c>
      <c r="G82" s="731" t="s">
        <v>509</v>
      </c>
      <c r="I82" s="1004"/>
    </row>
    <row r="83" spans="1:9" ht="14.25" customHeight="1">
      <c r="A83" s="197" t="s">
        <v>1285</v>
      </c>
      <c r="B83" s="593" t="s">
        <v>855</v>
      </c>
      <c r="C83" s="593">
        <v>230554382</v>
      </c>
      <c r="D83" s="593">
        <v>3847890329</v>
      </c>
      <c r="E83" s="731" t="s">
        <v>522</v>
      </c>
      <c r="F83" s="731" t="s">
        <v>1203</v>
      </c>
      <c r="G83" s="731" t="s">
        <v>509</v>
      </c>
      <c r="I83" s="1004"/>
    </row>
    <row r="84" spans="1:9" ht="14.25" customHeight="1">
      <c r="A84" s="197" t="s">
        <v>1286</v>
      </c>
      <c r="B84" s="593" t="s">
        <v>1287</v>
      </c>
      <c r="C84" s="593">
        <v>182863558</v>
      </c>
      <c r="D84" s="593">
        <v>3852239443</v>
      </c>
      <c r="E84" s="731" t="s">
        <v>506</v>
      </c>
      <c r="F84" s="731" t="s">
        <v>1199</v>
      </c>
      <c r="G84" s="731" t="s">
        <v>509</v>
      </c>
      <c r="I84" s="1004"/>
    </row>
    <row r="85" spans="1:9" ht="14.25" customHeight="1">
      <c r="B85" s="593" t="s">
        <v>854</v>
      </c>
      <c r="C85" s="212">
        <v>205051457</v>
      </c>
      <c r="D85" s="593">
        <v>8189165469</v>
      </c>
      <c r="E85" s="731" t="s">
        <v>522</v>
      </c>
      <c r="F85" s="731" t="s">
        <v>1199</v>
      </c>
      <c r="I85" s="1004"/>
    </row>
    <row r="86" spans="1:9" ht="14.25" customHeight="1">
      <c r="A86" s="197">
        <v>818165068</v>
      </c>
      <c r="B86" s="593" t="s">
        <v>1288</v>
      </c>
      <c r="C86" s="731">
        <v>228685650</v>
      </c>
      <c r="D86" s="593">
        <v>3857753267</v>
      </c>
      <c r="E86" s="731" t="s">
        <v>1260</v>
      </c>
      <c r="F86" s="731" t="s">
        <v>1203</v>
      </c>
      <c r="G86" s="731" t="s">
        <v>509</v>
      </c>
      <c r="I86" s="1004"/>
    </row>
    <row r="87" spans="1:9" ht="14.25" customHeight="1">
      <c r="A87" s="197">
        <v>149893674</v>
      </c>
      <c r="B87" s="869" t="s">
        <v>1289</v>
      </c>
      <c r="C87" s="593">
        <v>230557237</v>
      </c>
      <c r="D87" s="869">
        <v>3855233259</v>
      </c>
      <c r="E87" s="804" t="s">
        <v>802</v>
      </c>
      <c r="F87" s="804" t="s">
        <v>1203</v>
      </c>
      <c r="G87" s="804" t="s">
        <v>509</v>
      </c>
      <c r="H87" s="804"/>
      <c r="I87" s="1005"/>
    </row>
    <row r="88" spans="1:9" ht="14.25" customHeight="1">
      <c r="A88" s="197" t="s">
        <v>1290</v>
      </c>
      <c r="B88" s="1014" t="s">
        <v>1291</v>
      </c>
      <c r="C88" s="1015" t="s">
        <v>1292</v>
      </c>
      <c r="D88" s="1009" t="s">
        <v>1189</v>
      </c>
      <c r="E88" s="1016"/>
      <c r="F88" s="1017"/>
      <c r="G88" s="1017"/>
      <c r="H88" s="1017"/>
      <c r="I88" s="1018"/>
    </row>
    <row r="89" spans="1:9" ht="14.25" customHeight="1">
      <c r="A89" s="197" t="s">
        <v>1190</v>
      </c>
      <c r="B89" s="1054" t="s">
        <v>1191</v>
      </c>
      <c r="C89" s="1055" t="s">
        <v>1192</v>
      </c>
      <c r="D89" s="1056" t="s">
        <v>1193</v>
      </c>
      <c r="E89" s="1056" t="s">
        <v>498</v>
      </c>
      <c r="F89" s="1006" t="s">
        <v>1194</v>
      </c>
      <c r="G89" s="1006" t="s">
        <v>1195</v>
      </c>
      <c r="H89" s="1006" t="s">
        <v>1196</v>
      </c>
      <c r="I89" s="1007" t="s">
        <v>455</v>
      </c>
    </row>
    <row r="90" spans="1:9" ht="14.25" customHeight="1">
      <c r="A90" s="197">
        <v>647987139</v>
      </c>
      <c r="B90" s="978" t="s">
        <v>1293</v>
      </c>
      <c r="C90" s="593">
        <v>227754054</v>
      </c>
      <c r="D90" s="593">
        <v>8014034364</v>
      </c>
      <c r="E90" s="1002" t="s">
        <v>741</v>
      </c>
      <c r="F90" s="1002" t="s">
        <v>1199</v>
      </c>
      <c r="G90" s="1002" t="s">
        <v>509</v>
      </c>
      <c r="H90" s="1011"/>
      <c r="I90" s="1012" t="s">
        <v>808</v>
      </c>
    </row>
    <row r="91" spans="1:9" ht="14.25" customHeight="1">
      <c r="A91" s="197">
        <v>835296844</v>
      </c>
      <c r="B91" s="978" t="s">
        <v>871</v>
      </c>
      <c r="C91" s="593">
        <v>217233983</v>
      </c>
      <c r="D91" s="593">
        <v>3853541676</v>
      </c>
      <c r="E91" s="731" t="s">
        <v>817</v>
      </c>
      <c r="F91" s="731" t="s">
        <v>1199</v>
      </c>
      <c r="H91" s="988"/>
      <c r="I91" s="1013" t="s">
        <v>1294</v>
      </c>
    </row>
    <row r="92" spans="1:9" ht="14.25" customHeight="1">
      <c r="B92" s="978" t="s">
        <v>1295</v>
      </c>
      <c r="C92" s="593">
        <v>201701566</v>
      </c>
      <c r="D92" s="593">
        <v>3854445090</v>
      </c>
      <c r="E92" s="731" t="s">
        <v>528</v>
      </c>
      <c r="F92" s="731" t="s">
        <v>1203</v>
      </c>
      <c r="G92" s="731" t="s">
        <v>509</v>
      </c>
      <c r="H92" s="988"/>
      <c r="I92" s="1013" t="s">
        <v>1296</v>
      </c>
    </row>
    <row r="93" spans="1:9" ht="14.25" customHeight="1">
      <c r="B93" s="978" t="s">
        <v>1297</v>
      </c>
      <c r="C93" s="593">
        <v>177934156</v>
      </c>
      <c r="D93" s="593" t="s">
        <v>1298</v>
      </c>
      <c r="E93" s="731" t="s">
        <v>528</v>
      </c>
      <c r="F93" s="731" t="s">
        <v>1203</v>
      </c>
      <c r="G93" s="731" t="s">
        <v>509</v>
      </c>
      <c r="H93" s="988"/>
      <c r="I93" s="1013"/>
    </row>
    <row r="94" spans="1:9" ht="14.25" customHeight="1">
      <c r="B94" s="978" t="s">
        <v>1299</v>
      </c>
      <c r="C94" s="593">
        <v>225274848</v>
      </c>
      <c r="D94" s="593" t="s">
        <v>1300</v>
      </c>
      <c r="E94" s="731" t="s">
        <v>528</v>
      </c>
      <c r="F94" s="731" t="s">
        <v>1203</v>
      </c>
      <c r="G94" s="731" t="s">
        <v>509</v>
      </c>
      <c r="I94" s="1004"/>
    </row>
    <row r="95" spans="1:9" ht="14.25" customHeight="1">
      <c r="A95" s="197" t="s">
        <v>1301</v>
      </c>
      <c r="B95" s="978" t="s">
        <v>1302</v>
      </c>
      <c r="C95" s="593">
        <v>230549728</v>
      </c>
      <c r="D95" s="593">
        <v>3854999817</v>
      </c>
      <c r="E95" s="731" t="s">
        <v>522</v>
      </c>
      <c r="F95" s="731" t="s">
        <v>1203</v>
      </c>
      <c r="G95" s="731" t="s">
        <v>509</v>
      </c>
      <c r="I95" s="1004"/>
    </row>
    <row r="96" spans="1:9" ht="14.25" customHeight="1">
      <c r="A96" s="197" t="s">
        <v>1303</v>
      </c>
      <c r="B96" s="978" t="s">
        <v>1304</v>
      </c>
      <c r="C96" s="593">
        <v>167453188</v>
      </c>
      <c r="D96" s="593">
        <v>8015746280</v>
      </c>
      <c r="E96" s="731" t="s">
        <v>522</v>
      </c>
      <c r="F96" s="731" t="s">
        <v>1203</v>
      </c>
      <c r="G96" s="731" t="s">
        <v>509</v>
      </c>
      <c r="I96" s="1004"/>
    </row>
    <row r="97" spans="1:9" ht="14.25" customHeight="1">
      <c r="A97" s="197" t="s">
        <v>1305</v>
      </c>
      <c r="B97" s="978" t="s">
        <v>1306</v>
      </c>
      <c r="C97" s="593">
        <v>95711490</v>
      </c>
      <c r="D97" s="593">
        <v>8019413095</v>
      </c>
      <c r="E97" s="731" t="s">
        <v>506</v>
      </c>
      <c r="F97" s="731" t="s">
        <v>1199</v>
      </c>
      <c r="I97" s="1004"/>
    </row>
    <row r="98" spans="1:9" ht="14.25" customHeight="1">
      <c r="A98" s="197" t="s">
        <v>1226</v>
      </c>
      <c r="B98" s="978" t="s">
        <v>1227</v>
      </c>
      <c r="C98" s="593">
        <v>95659911</v>
      </c>
      <c r="D98" s="593" t="s">
        <v>822</v>
      </c>
      <c r="E98" s="731" t="s">
        <v>552</v>
      </c>
      <c r="F98" s="731" t="s">
        <v>1199</v>
      </c>
      <c r="G98" s="731" t="s">
        <v>1221</v>
      </c>
      <c r="I98" s="1004"/>
    </row>
    <row r="99" spans="1:9" ht="14.25" customHeight="1">
      <c r="B99" s="978" t="s">
        <v>854</v>
      </c>
      <c r="C99" s="593">
        <v>205051457</v>
      </c>
      <c r="D99" s="593">
        <v>8189165469</v>
      </c>
      <c r="E99" s="731" t="s">
        <v>513</v>
      </c>
      <c r="F99" s="731" t="s">
        <v>1199</v>
      </c>
      <c r="G99" s="731" t="s">
        <v>509</v>
      </c>
      <c r="I99" s="1004" t="s">
        <v>1307</v>
      </c>
    </row>
    <row r="100" spans="1:9" ht="14.25" customHeight="1">
      <c r="A100" s="197" t="s">
        <v>1308</v>
      </c>
      <c r="B100" s="978" t="s">
        <v>1309</v>
      </c>
      <c r="C100" s="593">
        <v>155276815</v>
      </c>
      <c r="D100" s="593">
        <v>8018670654</v>
      </c>
      <c r="E100" s="731" t="s">
        <v>506</v>
      </c>
      <c r="F100" s="731" t="s">
        <v>1199</v>
      </c>
      <c r="G100" s="731" t="s">
        <v>509</v>
      </c>
      <c r="I100" s="1004" t="s">
        <v>1310</v>
      </c>
    </row>
    <row r="101" spans="1:9" ht="14.25" customHeight="1">
      <c r="A101" s="197" t="s">
        <v>1311</v>
      </c>
      <c r="B101" s="978" t="s">
        <v>864</v>
      </c>
      <c r="C101" s="593">
        <v>225339373</v>
      </c>
      <c r="D101" s="593">
        <v>3852522735</v>
      </c>
      <c r="E101" s="731" t="s">
        <v>513</v>
      </c>
      <c r="F101" s="731" t="s">
        <v>1199</v>
      </c>
      <c r="I101" s="1004"/>
    </row>
    <row r="102" spans="1:9" ht="14.25" customHeight="1">
      <c r="A102" s="197" t="s">
        <v>1312</v>
      </c>
      <c r="B102" s="978" t="s">
        <v>869</v>
      </c>
      <c r="C102" s="593">
        <v>95673500</v>
      </c>
      <c r="D102" s="593" t="s">
        <v>870</v>
      </c>
      <c r="E102" s="731" t="s">
        <v>552</v>
      </c>
      <c r="F102" s="731" t="s">
        <v>1203</v>
      </c>
      <c r="I102" s="1004" t="s">
        <v>1313</v>
      </c>
    </row>
    <row r="103" spans="1:9" ht="14.25" customHeight="1">
      <c r="A103" s="197" t="s">
        <v>1314</v>
      </c>
      <c r="B103" s="978" t="s">
        <v>1315</v>
      </c>
      <c r="C103" s="593">
        <v>227168732</v>
      </c>
      <c r="D103" s="593" t="s">
        <v>1316</v>
      </c>
      <c r="E103" s="731" t="s">
        <v>552</v>
      </c>
      <c r="F103" s="731" t="s">
        <v>1203</v>
      </c>
      <c r="G103" s="731" t="s">
        <v>509</v>
      </c>
      <c r="I103" s="1004"/>
    </row>
    <row r="104" spans="1:9" ht="14.25" customHeight="1">
      <c r="A104" s="197" t="s">
        <v>1317</v>
      </c>
      <c r="B104" s="978" t="s">
        <v>1318</v>
      </c>
      <c r="C104" s="593">
        <v>230202685</v>
      </c>
      <c r="D104" s="593">
        <v>3853369802</v>
      </c>
      <c r="E104" s="731" t="s">
        <v>802</v>
      </c>
      <c r="F104" s="731" t="s">
        <v>1199</v>
      </c>
      <c r="G104" s="731" t="s">
        <v>509</v>
      </c>
      <c r="I104" s="1004" t="s">
        <v>1319</v>
      </c>
    </row>
    <row r="105" spans="1:9" ht="14.25" customHeight="1">
      <c r="B105" s="978" t="s">
        <v>1320</v>
      </c>
      <c r="C105" s="593">
        <v>119451955</v>
      </c>
      <c r="D105" s="593">
        <v>8019000047</v>
      </c>
      <c r="E105" s="731" t="s">
        <v>522</v>
      </c>
      <c r="F105" s="731" t="s">
        <v>1203</v>
      </c>
      <c r="G105" s="988"/>
      <c r="H105" s="988"/>
      <c r="I105" s="1013"/>
    </row>
    <row r="106" spans="1:9" ht="14.25" customHeight="1">
      <c r="B106" s="978" t="s">
        <v>881</v>
      </c>
      <c r="C106" s="593">
        <v>228927969</v>
      </c>
      <c r="D106" s="593">
        <v>2816704894</v>
      </c>
      <c r="E106" s="731" t="s">
        <v>513</v>
      </c>
      <c r="F106" s="731" t="s">
        <v>1199</v>
      </c>
      <c r="G106" s="731" t="s">
        <v>509</v>
      </c>
      <c r="I106" s="1004" t="s">
        <v>1321</v>
      </c>
    </row>
    <row r="107" spans="1:9" ht="14.25" customHeight="1">
      <c r="B107" s="978" t="s">
        <v>1322</v>
      </c>
      <c r="C107" s="593">
        <v>95649182</v>
      </c>
      <c r="D107" s="593">
        <v>3852663176</v>
      </c>
      <c r="E107" s="731" t="s">
        <v>817</v>
      </c>
      <c r="F107" s="731" t="s">
        <v>1203</v>
      </c>
      <c r="G107" s="731" t="s">
        <v>509</v>
      </c>
      <c r="I107" s="1004" t="s">
        <v>1323</v>
      </c>
    </row>
    <row r="108" spans="1:9" ht="14.25" customHeight="1">
      <c r="A108" s="197">
        <v>733036301</v>
      </c>
      <c r="B108" s="593" t="s">
        <v>1273</v>
      </c>
      <c r="C108" s="593">
        <v>226997062</v>
      </c>
      <c r="D108" s="923">
        <v>3852662386</v>
      </c>
      <c r="E108" s="731" t="s">
        <v>1260</v>
      </c>
      <c r="F108" s="731" t="s">
        <v>1203</v>
      </c>
      <c r="I108" s="1004"/>
    </row>
    <row r="109" spans="1:9" ht="14.25" customHeight="1">
      <c r="B109" s="804"/>
      <c r="C109" s="804"/>
      <c r="D109" s="804"/>
      <c r="E109" s="804"/>
      <c r="F109" s="804"/>
      <c r="G109" s="804"/>
      <c r="H109" s="804"/>
      <c r="I109" s="1005"/>
    </row>
    <row r="110" spans="1:9" ht="14.25" customHeight="1">
      <c r="A110" s="197" t="s">
        <v>1324</v>
      </c>
      <c r="B110" s="1014" t="s">
        <v>1291</v>
      </c>
      <c r="C110" s="1015" t="s">
        <v>1292</v>
      </c>
      <c r="D110" s="1009" t="s">
        <v>1189</v>
      </c>
      <c r="E110" s="1016"/>
      <c r="F110" s="1017"/>
      <c r="G110" s="1017"/>
      <c r="H110" s="1017"/>
      <c r="I110" s="1018"/>
    </row>
    <row r="111" spans="1:9" ht="14.25" customHeight="1">
      <c r="A111" s="197" t="s">
        <v>1190</v>
      </c>
      <c r="B111" s="1054" t="s">
        <v>1191</v>
      </c>
      <c r="C111" s="1055" t="s">
        <v>1192</v>
      </c>
      <c r="D111" s="1056" t="s">
        <v>1193</v>
      </c>
      <c r="E111" s="1056" t="s">
        <v>498</v>
      </c>
      <c r="F111" s="1006" t="s">
        <v>1194</v>
      </c>
      <c r="G111" s="1006" t="s">
        <v>1195</v>
      </c>
      <c r="H111" s="1006" t="s">
        <v>1196</v>
      </c>
      <c r="I111" s="1007" t="s">
        <v>455</v>
      </c>
    </row>
    <row r="112" spans="1:9" ht="14.25" customHeight="1">
      <c r="B112" s="593" t="s">
        <v>1325</v>
      </c>
      <c r="C112" s="1001">
        <v>137909958</v>
      </c>
      <c r="D112" s="1001">
        <v>5138785477</v>
      </c>
      <c r="E112" s="1002" t="s">
        <v>741</v>
      </c>
      <c r="F112" s="1002" t="s">
        <v>1199</v>
      </c>
      <c r="G112" s="1002" t="s">
        <v>509</v>
      </c>
      <c r="H112" s="1002"/>
      <c r="I112" s="1003" t="s">
        <v>1326</v>
      </c>
    </row>
    <row r="113" spans="1:9" ht="14.25" customHeight="1">
      <c r="A113" s="197" t="s">
        <v>1327</v>
      </c>
      <c r="B113" s="593" t="s">
        <v>1328</v>
      </c>
      <c r="C113" s="593">
        <v>95626545</v>
      </c>
      <c r="D113" s="593" t="s">
        <v>1329</v>
      </c>
      <c r="E113" s="731" t="s">
        <v>1330</v>
      </c>
      <c r="F113" s="731" t="s">
        <v>1199</v>
      </c>
      <c r="I113" s="1004" t="s">
        <v>1331</v>
      </c>
    </row>
    <row r="114" spans="1:9" ht="14.25" customHeight="1">
      <c r="A114" s="197">
        <v>528472587</v>
      </c>
      <c r="B114" s="593" t="s">
        <v>1322</v>
      </c>
      <c r="C114" s="731">
        <v>95649182</v>
      </c>
      <c r="D114" s="731">
        <v>3852663176</v>
      </c>
      <c r="E114" s="731" t="s">
        <v>817</v>
      </c>
      <c r="F114" s="731" t="s">
        <v>1203</v>
      </c>
      <c r="I114" s="1004" t="s">
        <v>1332</v>
      </c>
    </row>
    <row r="115" spans="1:9" ht="14.25" customHeight="1">
      <c r="A115" s="197" t="s">
        <v>1333</v>
      </c>
      <c r="B115" s="593" t="s">
        <v>1334</v>
      </c>
      <c r="C115" s="593">
        <v>223360986</v>
      </c>
      <c r="D115" s="593" t="s">
        <v>1335</v>
      </c>
      <c r="E115" s="731" t="s">
        <v>528</v>
      </c>
      <c r="F115" s="731" t="s">
        <v>1199</v>
      </c>
      <c r="G115" s="731" t="s">
        <v>1336</v>
      </c>
      <c r="I115" s="1004"/>
    </row>
    <row r="116" spans="1:9" ht="14.25" customHeight="1">
      <c r="A116" s="197" t="s">
        <v>1337</v>
      </c>
      <c r="B116" s="593" t="s">
        <v>883</v>
      </c>
      <c r="C116" s="593">
        <v>218908297</v>
      </c>
      <c r="D116" s="593">
        <v>3853212566</v>
      </c>
      <c r="E116" s="731" t="s">
        <v>522</v>
      </c>
      <c r="F116" s="731" t="s">
        <v>1199</v>
      </c>
      <c r="G116" s="731" t="s">
        <v>509</v>
      </c>
      <c r="I116" s="1004" t="s">
        <v>1338</v>
      </c>
    </row>
    <row r="117" spans="1:9" ht="14.25" customHeight="1">
      <c r="B117" s="978" t="s">
        <v>871</v>
      </c>
      <c r="C117" s="593">
        <v>217233983</v>
      </c>
      <c r="D117" s="593">
        <v>3853541676</v>
      </c>
      <c r="E117" s="731" t="s">
        <v>817</v>
      </c>
      <c r="F117" s="731" t="s">
        <v>1199</v>
      </c>
      <c r="G117" s="731" t="s">
        <v>509</v>
      </c>
      <c r="I117" s="1004"/>
    </row>
    <row r="118" spans="1:9" ht="14.25" customHeight="1">
      <c r="A118" s="197" t="s">
        <v>1226</v>
      </c>
      <c r="B118" s="978" t="s">
        <v>1227</v>
      </c>
      <c r="C118" s="593">
        <v>95659911</v>
      </c>
      <c r="D118" s="593" t="s">
        <v>822</v>
      </c>
      <c r="E118" s="731" t="s">
        <v>552</v>
      </c>
      <c r="F118" s="731" t="s">
        <v>1199</v>
      </c>
      <c r="G118" s="731" t="s">
        <v>509</v>
      </c>
      <c r="I118" s="1004"/>
    </row>
    <row r="119" spans="1:9" ht="14.25" customHeight="1">
      <c r="A119" s="197" t="s">
        <v>1339</v>
      </c>
      <c r="B119" s="978" t="s">
        <v>1340</v>
      </c>
      <c r="C119" s="593">
        <v>103450494</v>
      </c>
      <c r="D119" s="593">
        <v>8019492079</v>
      </c>
      <c r="E119" s="731" t="s">
        <v>552</v>
      </c>
      <c r="F119" s="731" t="s">
        <v>1203</v>
      </c>
      <c r="I119" s="1004" t="s">
        <v>1341</v>
      </c>
    </row>
    <row r="120" spans="1:9" ht="14.25" customHeight="1">
      <c r="B120" s="731" t="s">
        <v>841</v>
      </c>
      <c r="C120" s="593">
        <v>122873279</v>
      </c>
      <c r="D120" s="731">
        <v>8014037247</v>
      </c>
      <c r="F120" s="731" t="s">
        <v>1203</v>
      </c>
      <c r="G120" s="731" t="s">
        <v>509</v>
      </c>
      <c r="I120" s="1004" t="s">
        <v>1342</v>
      </c>
    </row>
    <row r="121" spans="1:9" ht="14.25" customHeight="1">
      <c r="B121" s="731" t="s">
        <v>909</v>
      </c>
      <c r="C121" s="731">
        <v>198493843</v>
      </c>
      <c r="D121" s="731" t="s">
        <v>910</v>
      </c>
      <c r="E121" s="731" t="s">
        <v>513</v>
      </c>
      <c r="F121" s="731" t="s">
        <v>1199</v>
      </c>
      <c r="G121" s="731" t="s">
        <v>1336</v>
      </c>
      <c r="I121" s="1004" t="s">
        <v>1343</v>
      </c>
    </row>
    <row r="122" spans="1:9" ht="14.25" customHeight="1">
      <c r="A122" s="197">
        <v>146599684</v>
      </c>
      <c r="B122" s="731" t="s">
        <v>1344</v>
      </c>
      <c r="C122" s="731">
        <v>149731745</v>
      </c>
      <c r="D122" s="731">
        <v>2176128184</v>
      </c>
      <c r="E122" s="731" t="s">
        <v>802</v>
      </c>
      <c r="F122" s="731" t="s">
        <v>1203</v>
      </c>
      <c r="G122" s="731" t="s">
        <v>1336</v>
      </c>
      <c r="I122" s="1004" t="s">
        <v>1345</v>
      </c>
    </row>
    <row r="123" spans="1:9" ht="14.25" customHeight="1">
      <c r="B123" s="731" t="s">
        <v>1273</v>
      </c>
      <c r="C123" s="731">
        <v>226997062</v>
      </c>
      <c r="D123" s="731">
        <v>3852662386</v>
      </c>
      <c r="F123" s="731" t="s">
        <v>1203</v>
      </c>
      <c r="G123" s="731" t="s">
        <v>509</v>
      </c>
      <c r="I123" s="1004" t="s">
        <v>1346</v>
      </c>
    </row>
    <row r="124" spans="1:9" ht="14.25" customHeight="1">
      <c r="I124" s="1004"/>
    </row>
    <row r="125" spans="1:9" ht="14.25" customHeight="1">
      <c r="I125" s="1004"/>
    </row>
    <row r="126" spans="1:9" ht="14.25" customHeight="1">
      <c r="I126" s="1004"/>
    </row>
    <row r="127" spans="1:9" ht="14.25" customHeight="1">
      <c r="I127" s="1004"/>
    </row>
    <row r="128" spans="1:9" ht="14.25" customHeight="1">
      <c r="I128" s="1004"/>
    </row>
    <row r="129" spans="1:9" ht="14.25" customHeight="1">
      <c r="I129" s="1004"/>
    </row>
    <row r="130" spans="1:9" ht="14.25" customHeight="1">
      <c r="I130" s="1004"/>
    </row>
    <row r="131" spans="1:9" ht="14.25" customHeight="1">
      <c r="B131" s="804"/>
      <c r="C131" s="804"/>
      <c r="D131" s="804"/>
      <c r="E131" s="804"/>
      <c r="F131" s="804"/>
      <c r="G131" s="804"/>
      <c r="H131" s="804"/>
      <c r="I131" s="1005"/>
    </row>
    <row r="132" spans="1:9" ht="14.25" customHeight="1">
      <c r="A132" s="197" t="s">
        <v>1347</v>
      </c>
      <c r="B132" s="1008" t="s">
        <v>1187</v>
      </c>
      <c r="C132" s="784" t="s">
        <v>1188</v>
      </c>
      <c r="D132" s="1009" t="s">
        <v>1189</v>
      </c>
      <c r="E132" s="786"/>
      <c r="F132" s="787"/>
      <c r="G132" s="787"/>
      <c r="H132" s="787"/>
      <c r="I132" s="1010"/>
    </row>
    <row r="133" spans="1:9" ht="14.25" customHeight="1">
      <c r="A133" s="197" t="s">
        <v>1190</v>
      </c>
      <c r="B133" s="1054" t="s">
        <v>1191</v>
      </c>
      <c r="C133" s="1055" t="s">
        <v>1192</v>
      </c>
      <c r="D133" s="1056" t="s">
        <v>1193</v>
      </c>
      <c r="E133" s="1056" t="s">
        <v>498</v>
      </c>
      <c r="F133" s="1006" t="s">
        <v>1194</v>
      </c>
      <c r="G133" s="1006" t="s">
        <v>1195</v>
      </c>
      <c r="H133" s="1006" t="s">
        <v>1196</v>
      </c>
      <c r="I133" s="1007" t="s">
        <v>455</v>
      </c>
    </row>
    <row r="134" spans="1:9" ht="14.25" customHeight="1">
      <c r="A134" s="197">
        <v>102493872</v>
      </c>
      <c r="B134" s="1001" t="s">
        <v>1348</v>
      </c>
      <c r="C134" s="1001">
        <v>222806603</v>
      </c>
      <c r="D134" s="1001">
        <v>8016498875</v>
      </c>
      <c r="E134" s="1002" t="s">
        <v>741</v>
      </c>
      <c r="F134" s="1002" t="s">
        <v>1203</v>
      </c>
      <c r="G134" s="1002" t="s">
        <v>509</v>
      </c>
      <c r="H134" s="1002"/>
      <c r="I134" s="1003"/>
    </row>
    <row r="135" spans="1:9" ht="14.25" customHeight="1">
      <c r="A135" s="197" t="s">
        <v>1349</v>
      </c>
      <c r="B135" s="593" t="s">
        <v>1350</v>
      </c>
      <c r="C135" s="593">
        <v>193874161</v>
      </c>
      <c r="D135" s="923" t="s">
        <v>1351</v>
      </c>
      <c r="E135" s="731" t="s">
        <v>817</v>
      </c>
      <c r="F135" s="731" t="s">
        <v>1203</v>
      </c>
      <c r="G135" s="731" t="s">
        <v>509</v>
      </c>
      <c r="I135" s="1004"/>
    </row>
    <row r="136" spans="1:9" ht="14.25" customHeight="1">
      <c r="A136" s="197" t="s">
        <v>1352</v>
      </c>
      <c r="B136" s="593" t="s">
        <v>857</v>
      </c>
      <c r="C136" s="593">
        <v>185189813</v>
      </c>
      <c r="D136" s="593">
        <v>8017084571</v>
      </c>
      <c r="E136" s="731" t="s">
        <v>513</v>
      </c>
      <c r="F136" s="731" t="s">
        <v>1199</v>
      </c>
      <c r="G136" s="731" t="s">
        <v>509</v>
      </c>
      <c r="I136" s="1004" t="s">
        <v>1353</v>
      </c>
    </row>
    <row r="137" spans="1:9" ht="14.25" customHeight="1">
      <c r="A137" s="197" t="s">
        <v>1354</v>
      </c>
      <c r="B137" s="593" t="s">
        <v>859</v>
      </c>
      <c r="C137" s="593">
        <v>204837690</v>
      </c>
      <c r="D137" s="593">
        <v>3852963146</v>
      </c>
      <c r="E137" s="731" t="s">
        <v>506</v>
      </c>
      <c r="F137" s="731" t="s">
        <v>1199</v>
      </c>
      <c r="G137" s="731" t="s">
        <v>509</v>
      </c>
      <c r="I137" s="1004"/>
    </row>
    <row r="138" spans="1:9" ht="14.25" customHeight="1">
      <c r="A138" s="197" t="s">
        <v>1355</v>
      </c>
      <c r="B138" s="593" t="s">
        <v>1356</v>
      </c>
      <c r="C138" s="593">
        <v>221848397</v>
      </c>
      <c r="D138" s="593" t="s">
        <v>861</v>
      </c>
      <c r="E138" s="731" t="s">
        <v>506</v>
      </c>
      <c r="F138" s="731" t="s">
        <v>1199</v>
      </c>
      <c r="G138" s="731" t="s">
        <v>509</v>
      </c>
      <c r="I138" s="1004"/>
    </row>
    <row r="139" spans="1:9" ht="14.25" customHeight="1">
      <c r="A139" s="197" t="s">
        <v>1357</v>
      </c>
      <c r="B139" s="593" t="s">
        <v>862</v>
      </c>
      <c r="C139" s="593">
        <v>95669376</v>
      </c>
      <c r="D139" s="593" t="s">
        <v>863</v>
      </c>
      <c r="E139" s="731" t="s">
        <v>552</v>
      </c>
      <c r="F139" s="731" t="s">
        <v>1203</v>
      </c>
      <c r="G139" s="731" t="s">
        <v>509</v>
      </c>
      <c r="I139" s="1004"/>
    </row>
    <row r="140" spans="1:9" ht="14.25" customHeight="1">
      <c r="A140" s="197" t="s">
        <v>1358</v>
      </c>
      <c r="B140" s="978" t="s">
        <v>866</v>
      </c>
      <c r="C140" s="593">
        <v>185552802</v>
      </c>
      <c r="D140" s="212" t="s">
        <v>867</v>
      </c>
      <c r="E140" s="731" t="s">
        <v>506</v>
      </c>
      <c r="F140" s="731" t="s">
        <v>1199</v>
      </c>
      <c r="G140" s="731" t="s">
        <v>509</v>
      </c>
      <c r="I140" s="1004"/>
    </row>
    <row r="141" spans="1:9" ht="14.25" customHeight="1">
      <c r="A141" s="197" t="s">
        <v>1359</v>
      </c>
      <c r="B141" s="593" t="s">
        <v>868</v>
      </c>
      <c r="C141" s="593">
        <v>142411532</v>
      </c>
      <c r="D141" s="593">
        <v>3852315772</v>
      </c>
      <c r="E141" s="731" t="s">
        <v>506</v>
      </c>
      <c r="F141" s="731" t="s">
        <v>1199</v>
      </c>
      <c r="G141" s="731" t="s">
        <v>509</v>
      </c>
      <c r="I141" s="1004"/>
    </row>
    <row r="142" spans="1:9" ht="14.25" customHeight="1">
      <c r="B142" s="593" t="s">
        <v>1360</v>
      </c>
      <c r="C142" s="593">
        <v>230543962</v>
      </c>
      <c r="D142" s="593" t="s">
        <v>1361</v>
      </c>
      <c r="E142" s="731" t="s">
        <v>528</v>
      </c>
      <c r="F142" s="731" t="s">
        <v>1203</v>
      </c>
      <c r="G142" s="731" t="s">
        <v>509</v>
      </c>
      <c r="I142" s="1004"/>
    </row>
    <row r="143" spans="1:9" ht="14.25" customHeight="1">
      <c r="B143" s="593" t="s">
        <v>1362</v>
      </c>
      <c r="C143" s="593">
        <v>142446957</v>
      </c>
      <c r="D143" s="593" t="s">
        <v>1363</v>
      </c>
      <c r="E143" s="593" t="s">
        <v>528</v>
      </c>
      <c r="F143" s="1019" t="s">
        <v>1199</v>
      </c>
      <c r="G143" s="731" t="s">
        <v>509</v>
      </c>
      <c r="I143" s="1004" t="s">
        <v>1364</v>
      </c>
    </row>
    <row r="144" spans="1:9" ht="14.25" customHeight="1">
      <c r="A144" s="197">
        <v>342135382</v>
      </c>
      <c r="B144" s="593" t="s">
        <v>1365</v>
      </c>
      <c r="C144" s="593">
        <v>95897214</v>
      </c>
      <c r="D144" s="593">
        <v>4159372742</v>
      </c>
      <c r="E144" s="731" t="s">
        <v>802</v>
      </c>
      <c r="F144" s="731" t="s">
        <v>1203</v>
      </c>
      <c r="G144" s="731" t="s">
        <v>509</v>
      </c>
      <c r="I144" s="1004" t="s">
        <v>1366</v>
      </c>
    </row>
    <row r="145" spans="1:9" ht="14.25" customHeight="1">
      <c r="B145" s="593" t="s">
        <v>1367</v>
      </c>
      <c r="C145" s="593">
        <v>230565740</v>
      </c>
      <c r="D145" s="593">
        <v>8723684931</v>
      </c>
      <c r="E145" s="731" t="s">
        <v>528</v>
      </c>
      <c r="F145" s="731" t="s">
        <v>1203</v>
      </c>
      <c r="G145" s="731" t="s">
        <v>509</v>
      </c>
      <c r="I145" s="1004"/>
    </row>
    <row r="146" spans="1:9" ht="14.25" customHeight="1">
      <c r="A146" s="197" t="s">
        <v>1368</v>
      </c>
      <c r="B146" s="753" t="s">
        <v>875</v>
      </c>
      <c r="C146" s="753">
        <v>133925448</v>
      </c>
      <c r="D146" s="753">
        <v>8019494079</v>
      </c>
      <c r="E146" s="731" t="s">
        <v>522</v>
      </c>
      <c r="F146" s="731" t="s">
        <v>1199</v>
      </c>
      <c r="G146" s="731" t="s">
        <v>509</v>
      </c>
      <c r="H146" s="731" t="s">
        <v>509</v>
      </c>
      <c r="I146" s="1004" t="s">
        <v>1369</v>
      </c>
    </row>
    <row r="147" spans="1:9" ht="14.25" customHeight="1">
      <c r="A147" s="197" t="s">
        <v>1370</v>
      </c>
      <c r="B147" s="593" t="s">
        <v>1371</v>
      </c>
      <c r="C147" s="593">
        <v>191898473</v>
      </c>
      <c r="D147" s="593">
        <v>8014715026</v>
      </c>
      <c r="E147" s="731" t="s">
        <v>506</v>
      </c>
      <c r="F147" s="731" t="s">
        <v>1199</v>
      </c>
      <c r="G147" s="731" t="s">
        <v>509</v>
      </c>
      <c r="I147" s="1004" t="s">
        <v>877</v>
      </c>
    </row>
    <row r="148" spans="1:9" ht="14.25" customHeight="1">
      <c r="B148" s="593" t="s">
        <v>879</v>
      </c>
      <c r="C148" s="593">
        <v>223278587</v>
      </c>
      <c r="D148" s="593">
        <v>3856082433</v>
      </c>
      <c r="E148" s="731" t="s">
        <v>528</v>
      </c>
      <c r="F148" s="731" t="s">
        <v>1199</v>
      </c>
      <c r="G148" s="731" t="s">
        <v>509</v>
      </c>
      <c r="I148" s="1004"/>
    </row>
    <row r="149" spans="1:9" ht="14.25" customHeight="1">
      <c r="A149" s="197" t="s">
        <v>1372</v>
      </c>
      <c r="B149" s="593" t="s">
        <v>880</v>
      </c>
      <c r="C149" s="593">
        <v>161455496</v>
      </c>
      <c r="D149" s="593">
        <v>3855073267</v>
      </c>
      <c r="E149" s="731" t="s">
        <v>522</v>
      </c>
      <c r="F149" s="731" t="s">
        <v>1203</v>
      </c>
      <c r="H149" s="731" t="s">
        <v>509</v>
      </c>
      <c r="I149" s="1004" t="s">
        <v>1373</v>
      </c>
    </row>
    <row r="150" spans="1:9" ht="14.25" customHeight="1">
      <c r="A150" s="197" t="s">
        <v>1374</v>
      </c>
      <c r="B150" s="593" t="s">
        <v>886</v>
      </c>
      <c r="C150" s="593">
        <v>198483034</v>
      </c>
      <c r="D150" s="593">
        <v>3857709785</v>
      </c>
      <c r="E150" s="731" t="s">
        <v>513</v>
      </c>
      <c r="F150" s="731" t="s">
        <v>1199</v>
      </c>
      <c r="G150" s="731" t="s">
        <v>509</v>
      </c>
      <c r="I150" s="1004"/>
    </row>
    <row r="151" spans="1:9" ht="14.25" customHeight="1">
      <c r="A151" s="197" t="s">
        <v>1375</v>
      </c>
      <c r="B151" s="593" t="s">
        <v>1376</v>
      </c>
      <c r="C151" s="593">
        <v>218820032</v>
      </c>
      <c r="D151" s="593">
        <v>3857874254</v>
      </c>
      <c r="E151" s="731" t="s">
        <v>522</v>
      </c>
      <c r="F151" s="731" t="s">
        <v>1199</v>
      </c>
      <c r="G151" s="731" t="s">
        <v>509</v>
      </c>
      <c r="H151" s="731" t="s">
        <v>509</v>
      </c>
      <c r="I151" s="1004" t="s">
        <v>858</v>
      </c>
    </row>
    <row r="152" spans="1:9" ht="14.25" customHeight="1">
      <c r="A152" s="197" t="s">
        <v>1377</v>
      </c>
      <c r="B152" s="593" t="s">
        <v>889</v>
      </c>
      <c r="C152" s="593">
        <v>134728013</v>
      </c>
      <c r="D152" s="593">
        <v>3855306349</v>
      </c>
      <c r="E152" s="731" t="s">
        <v>522</v>
      </c>
      <c r="F152" s="731" t="s">
        <v>1199</v>
      </c>
      <c r="G152" s="731" t="s">
        <v>509</v>
      </c>
      <c r="I152" s="1004"/>
    </row>
    <row r="153" spans="1:9" ht="14.25" customHeight="1">
      <c r="A153" s="197" t="s">
        <v>1378</v>
      </c>
      <c r="B153" s="593" t="s">
        <v>917</v>
      </c>
      <c r="C153" s="593">
        <v>161284558</v>
      </c>
      <c r="D153" s="593">
        <v>7867992591</v>
      </c>
      <c r="E153" s="731" t="s">
        <v>1379</v>
      </c>
      <c r="F153" s="731" t="s">
        <v>1199</v>
      </c>
      <c r="G153" s="731" t="s">
        <v>509</v>
      </c>
      <c r="I153" s="1004" t="s">
        <v>1380</v>
      </c>
    </row>
    <row r="154" spans="1:9" ht="14.25" customHeight="1">
      <c r="A154" s="197" t="s">
        <v>1381</v>
      </c>
      <c r="B154" s="593" t="s">
        <v>887</v>
      </c>
      <c r="C154" s="593">
        <v>230683960</v>
      </c>
      <c r="D154" s="593">
        <v>3855568744</v>
      </c>
      <c r="E154" s="804" t="s">
        <v>522</v>
      </c>
      <c r="F154" s="804" t="s">
        <v>1199</v>
      </c>
      <c r="G154" s="804" t="s">
        <v>509</v>
      </c>
      <c r="H154" s="804" t="s">
        <v>509</v>
      </c>
      <c r="I154" s="1004" t="s">
        <v>858</v>
      </c>
    </row>
    <row r="155" spans="1:9" ht="14.25" customHeight="1">
      <c r="A155" s="197" t="s">
        <v>1382</v>
      </c>
      <c r="B155" s="1008" t="s">
        <v>1187</v>
      </c>
      <c r="C155" s="784" t="s">
        <v>1188</v>
      </c>
      <c r="D155" s="1009" t="s">
        <v>1189</v>
      </c>
      <c r="E155" s="786"/>
      <c r="F155" s="787"/>
      <c r="G155" s="787"/>
      <c r="H155" s="787"/>
      <c r="I155" s="1010"/>
    </row>
    <row r="156" spans="1:9" ht="14.25" customHeight="1">
      <c r="A156" s="197" t="s">
        <v>1190</v>
      </c>
      <c r="B156" s="1054" t="s">
        <v>1191</v>
      </c>
      <c r="C156" s="1055" t="s">
        <v>1192</v>
      </c>
      <c r="D156" s="1056" t="s">
        <v>1193</v>
      </c>
      <c r="E156" s="1056" t="s">
        <v>498</v>
      </c>
      <c r="F156" s="1006" t="s">
        <v>1194</v>
      </c>
      <c r="G156" s="1006" t="s">
        <v>1195</v>
      </c>
      <c r="H156" s="1006" t="s">
        <v>1196</v>
      </c>
      <c r="I156" s="1007" t="s">
        <v>455</v>
      </c>
    </row>
    <row r="157" spans="1:9" ht="14.25" customHeight="1">
      <c r="A157" s="197" t="s">
        <v>1383</v>
      </c>
      <c r="B157" s="1001" t="s">
        <v>888</v>
      </c>
      <c r="C157" s="1001">
        <v>230680035</v>
      </c>
      <c r="D157" s="1001">
        <v>3852722316</v>
      </c>
      <c r="E157" s="1002" t="s">
        <v>513</v>
      </c>
      <c r="F157" s="1002" t="s">
        <v>1203</v>
      </c>
      <c r="G157" s="1002" t="s">
        <v>509</v>
      </c>
      <c r="H157" s="1002"/>
      <c r="I157" s="1020"/>
    </row>
    <row r="158" spans="1:9" ht="14.25" customHeight="1">
      <c r="A158" s="197" t="s">
        <v>1384</v>
      </c>
      <c r="B158" s="593" t="s">
        <v>1385</v>
      </c>
      <c r="C158" s="593">
        <v>194468079</v>
      </c>
      <c r="D158" s="593">
        <v>3852850481</v>
      </c>
      <c r="E158" s="731" t="s">
        <v>506</v>
      </c>
      <c r="F158" s="731" t="s">
        <v>1199</v>
      </c>
      <c r="G158" s="731" t="s">
        <v>509</v>
      </c>
      <c r="I158" s="1004"/>
    </row>
    <row r="159" spans="1:9" ht="14.25" customHeight="1">
      <c r="B159" s="731" t="s">
        <v>891</v>
      </c>
      <c r="C159" s="593">
        <v>215378397</v>
      </c>
      <c r="D159" s="593">
        <v>3855980936</v>
      </c>
      <c r="E159" s="731" t="s">
        <v>528</v>
      </c>
      <c r="F159" s="731" t="s">
        <v>1203</v>
      </c>
      <c r="G159" s="731" t="s">
        <v>509</v>
      </c>
      <c r="I159" s="1004"/>
    </row>
    <row r="160" spans="1:9" ht="14.25" customHeight="1">
      <c r="A160" s="197" t="s">
        <v>1386</v>
      </c>
      <c r="B160" s="593" t="s">
        <v>892</v>
      </c>
      <c r="C160" s="593">
        <v>133759259</v>
      </c>
      <c r="D160" s="593">
        <v>8017501509</v>
      </c>
      <c r="E160" s="731" t="s">
        <v>522</v>
      </c>
      <c r="F160" s="731" t="s">
        <v>1199</v>
      </c>
      <c r="G160" s="731" t="s">
        <v>509</v>
      </c>
      <c r="I160" s="1004" t="s">
        <v>840</v>
      </c>
    </row>
    <row r="161" spans="1:9" ht="14.25" customHeight="1">
      <c r="A161" s="197" t="s">
        <v>1387</v>
      </c>
      <c r="B161" s="593" t="s">
        <v>893</v>
      </c>
      <c r="C161" s="593">
        <v>136202294</v>
      </c>
      <c r="D161" s="593">
        <v>3855626805</v>
      </c>
      <c r="E161" s="731" t="s">
        <v>513</v>
      </c>
      <c r="F161" s="731" t="s">
        <v>1203</v>
      </c>
      <c r="G161" s="731" t="s">
        <v>509</v>
      </c>
      <c r="I161" s="1004"/>
    </row>
    <row r="162" spans="1:9" ht="14.25" customHeight="1">
      <c r="A162" s="197" t="s">
        <v>1388</v>
      </c>
      <c r="B162" s="593" t="s">
        <v>894</v>
      </c>
      <c r="C162" s="593">
        <v>220894063</v>
      </c>
      <c r="D162" s="593">
        <v>3855676958</v>
      </c>
      <c r="E162" s="731" t="s">
        <v>506</v>
      </c>
      <c r="F162" s="731" t="s">
        <v>1199</v>
      </c>
      <c r="G162" s="731" t="s">
        <v>509</v>
      </c>
      <c r="I162" s="1004"/>
    </row>
    <row r="163" spans="1:9" ht="14.25" customHeight="1">
      <c r="B163" s="593" t="s">
        <v>897</v>
      </c>
      <c r="C163" s="593">
        <v>219954549</v>
      </c>
      <c r="D163" s="593">
        <v>3854162835</v>
      </c>
      <c r="E163" s="731" t="s">
        <v>528</v>
      </c>
      <c r="F163" s="731" t="s">
        <v>1199</v>
      </c>
      <c r="I163" s="1004"/>
    </row>
    <row r="164" spans="1:9" ht="14.25" customHeight="1">
      <c r="A164" s="197" t="s">
        <v>1389</v>
      </c>
      <c r="B164" s="593" t="s">
        <v>895</v>
      </c>
      <c r="C164" s="593">
        <v>119129137</v>
      </c>
      <c r="D164" s="593" t="s">
        <v>896</v>
      </c>
      <c r="E164" s="731" t="s">
        <v>513</v>
      </c>
      <c r="F164" s="731" t="s">
        <v>1203</v>
      </c>
      <c r="G164" s="731" t="s">
        <v>509</v>
      </c>
      <c r="I164" s="1004"/>
    </row>
    <row r="165" spans="1:9" ht="14.25" customHeight="1">
      <c r="A165" s="197">
        <v>261367741</v>
      </c>
      <c r="B165" s="593" t="s">
        <v>1390</v>
      </c>
      <c r="C165" s="593">
        <v>230688754</v>
      </c>
      <c r="D165" s="593" t="s">
        <v>1391</v>
      </c>
      <c r="E165" s="731" t="s">
        <v>817</v>
      </c>
      <c r="F165" s="731" t="s">
        <v>1256</v>
      </c>
      <c r="I165" s="1004" t="s">
        <v>858</v>
      </c>
    </row>
    <row r="166" spans="1:9" ht="14.25" customHeight="1">
      <c r="B166" s="593" t="s">
        <v>1392</v>
      </c>
      <c r="C166" s="593">
        <v>222950954</v>
      </c>
      <c r="D166" s="593">
        <v>3854007870</v>
      </c>
      <c r="E166" s="593" t="s">
        <v>528</v>
      </c>
      <c r="F166" s="731" t="s">
        <v>266</v>
      </c>
      <c r="G166" s="731" t="s">
        <v>509</v>
      </c>
      <c r="H166" s="731" t="s">
        <v>509</v>
      </c>
      <c r="I166" s="1004" t="s">
        <v>877</v>
      </c>
    </row>
    <row r="167" spans="1:9" ht="14.25" customHeight="1">
      <c r="B167" s="731" t="s">
        <v>1393</v>
      </c>
      <c r="C167" s="593">
        <v>223904253</v>
      </c>
      <c r="D167" s="593">
        <v>4355134558</v>
      </c>
      <c r="E167" s="731" t="s">
        <v>906</v>
      </c>
      <c r="F167" s="731" t="s">
        <v>1203</v>
      </c>
      <c r="G167" s="731" t="s">
        <v>509</v>
      </c>
      <c r="I167" s="1004"/>
    </row>
    <row r="168" spans="1:9" ht="14.25" customHeight="1">
      <c r="A168" s="197">
        <v>852223104</v>
      </c>
      <c r="B168" s="593" t="s">
        <v>1394</v>
      </c>
      <c r="C168" s="593">
        <v>230568678</v>
      </c>
      <c r="D168" s="593">
        <v>8018357759</v>
      </c>
      <c r="E168" s="731" t="s">
        <v>802</v>
      </c>
      <c r="F168" s="731" t="s">
        <v>266</v>
      </c>
      <c r="I168" s="1004" t="s">
        <v>1296</v>
      </c>
    </row>
    <row r="169" spans="1:9" ht="14.25" customHeight="1">
      <c r="B169" s="593" t="s">
        <v>900</v>
      </c>
      <c r="C169" s="593">
        <v>180366945</v>
      </c>
      <c r="D169" s="593">
        <v>3853387157</v>
      </c>
      <c r="E169" s="731" t="s">
        <v>522</v>
      </c>
      <c r="F169" s="731" t="s">
        <v>1199</v>
      </c>
      <c r="I169" s="1004"/>
    </row>
    <row r="170" spans="1:9" ht="14.25" customHeight="1">
      <c r="B170" s="593" t="s">
        <v>1395</v>
      </c>
      <c r="C170" s="593">
        <v>127763315</v>
      </c>
      <c r="D170" s="593">
        <v>3854889389</v>
      </c>
      <c r="E170" s="731" t="s">
        <v>522</v>
      </c>
      <c r="F170" s="731" t="s">
        <v>367</v>
      </c>
      <c r="G170" s="731" t="s">
        <v>509</v>
      </c>
      <c r="I170" s="1004" t="s">
        <v>1396</v>
      </c>
    </row>
    <row r="171" spans="1:9" ht="14.25" customHeight="1">
      <c r="B171" s="593" t="s">
        <v>901</v>
      </c>
      <c r="C171" s="593">
        <v>121767865</v>
      </c>
      <c r="D171" s="593">
        <v>3853493323</v>
      </c>
      <c r="E171" s="731" t="s">
        <v>513</v>
      </c>
      <c r="F171" s="731" t="s">
        <v>266</v>
      </c>
      <c r="G171" s="731" t="s">
        <v>509</v>
      </c>
      <c r="I171" s="1004" t="s">
        <v>902</v>
      </c>
    </row>
    <row r="172" spans="1:9" ht="14.25" customHeight="1">
      <c r="B172" s="593" t="s">
        <v>1397</v>
      </c>
      <c r="C172" s="593">
        <v>128553631</v>
      </c>
      <c r="D172" s="593" t="s">
        <v>903</v>
      </c>
      <c r="E172" s="731" t="s">
        <v>513</v>
      </c>
      <c r="F172" s="731" t="s">
        <v>1256</v>
      </c>
      <c r="G172" s="731" t="s">
        <v>509</v>
      </c>
      <c r="I172" s="1004" t="s">
        <v>904</v>
      </c>
    </row>
    <row r="173" spans="1:9" ht="14.25" customHeight="1">
      <c r="A173" s="197" t="s">
        <v>1398</v>
      </c>
      <c r="B173" s="593" t="s">
        <v>907</v>
      </c>
      <c r="C173" s="593">
        <v>133415185</v>
      </c>
      <c r="D173" s="593">
        <v>3853410407</v>
      </c>
      <c r="E173" s="731" t="s">
        <v>522</v>
      </c>
      <c r="F173" s="731" t="s">
        <v>1199</v>
      </c>
      <c r="G173" s="731" t="s">
        <v>509</v>
      </c>
      <c r="I173" s="1004"/>
    </row>
    <row r="174" spans="1:9" ht="14.25" customHeight="1">
      <c r="A174" s="197" t="s">
        <v>1399</v>
      </c>
      <c r="B174" s="593" t="s">
        <v>920</v>
      </c>
      <c r="C174" s="593">
        <v>230678782</v>
      </c>
      <c r="D174" s="593">
        <v>3852564608</v>
      </c>
      <c r="E174" s="731" t="s">
        <v>522</v>
      </c>
      <c r="F174" s="731" t="s">
        <v>1199</v>
      </c>
      <c r="I174" s="1004"/>
    </row>
    <row r="175" spans="1:9" ht="14.25" customHeight="1">
      <c r="B175" s="593" t="s">
        <v>967</v>
      </c>
      <c r="C175" s="593">
        <v>230680572</v>
      </c>
      <c r="D175" s="593">
        <v>3853019480</v>
      </c>
      <c r="E175" s="731" t="s">
        <v>1379</v>
      </c>
      <c r="F175" s="731" t="s">
        <v>1199</v>
      </c>
      <c r="G175" s="731" t="s">
        <v>509</v>
      </c>
      <c r="I175" s="1004"/>
    </row>
    <row r="176" spans="1:9" ht="14.25" customHeight="1">
      <c r="B176" s="593" t="s">
        <v>1400</v>
      </c>
      <c r="C176" s="593">
        <v>219128873</v>
      </c>
      <c r="D176" s="593">
        <v>8019401651</v>
      </c>
      <c r="E176" s="731" t="s">
        <v>906</v>
      </c>
      <c r="F176" s="731" t="s">
        <v>1203</v>
      </c>
      <c r="G176" s="731" t="s">
        <v>509</v>
      </c>
      <c r="I176" s="1004"/>
    </row>
    <row r="177" spans="1:9" ht="14.25" customHeight="1">
      <c r="A177" s="197" t="s">
        <v>1401</v>
      </c>
      <c r="B177" s="869" t="s">
        <v>911</v>
      </c>
      <c r="C177" s="869">
        <v>230682377</v>
      </c>
      <c r="D177" s="869">
        <v>4094337409</v>
      </c>
      <c r="E177" s="804" t="s">
        <v>522</v>
      </c>
      <c r="F177" s="804" t="s">
        <v>1203</v>
      </c>
      <c r="G177" s="804" t="s">
        <v>509</v>
      </c>
      <c r="H177" s="804"/>
      <c r="I177" s="1005" t="s">
        <v>1402</v>
      </c>
    </row>
    <row r="178" spans="1:9" ht="14.25" customHeight="1">
      <c r="A178" s="612" t="s">
        <v>1403</v>
      </c>
      <c r="B178" s="1014" t="s">
        <v>1291</v>
      </c>
      <c r="C178" s="1015" t="s">
        <v>1292</v>
      </c>
      <c r="D178" s="1009" t="s">
        <v>1189</v>
      </c>
      <c r="E178" s="1016"/>
      <c r="F178" s="1017"/>
      <c r="G178" s="1017"/>
      <c r="H178" s="1017"/>
      <c r="I178" s="1018"/>
    </row>
    <row r="179" spans="1:9" ht="14.25" customHeight="1">
      <c r="A179" s="612" t="s">
        <v>1190</v>
      </c>
      <c r="B179" s="1054" t="s">
        <v>1191</v>
      </c>
      <c r="C179" s="1055" t="s">
        <v>1192</v>
      </c>
      <c r="D179" s="1056" t="s">
        <v>1193</v>
      </c>
      <c r="E179" s="1056" t="s">
        <v>498</v>
      </c>
      <c r="F179" s="1006" t="s">
        <v>1194</v>
      </c>
      <c r="G179" s="1006" t="s">
        <v>1195</v>
      </c>
      <c r="H179" s="1006" t="s">
        <v>1196</v>
      </c>
      <c r="I179" s="1007" t="s">
        <v>455</v>
      </c>
    </row>
    <row r="180" spans="1:9" ht="14.25" customHeight="1">
      <c r="B180" s="1063" t="s">
        <v>871</v>
      </c>
      <c r="C180" s="1001">
        <v>217233983</v>
      </c>
      <c r="D180" s="1001">
        <v>3853541676</v>
      </c>
      <c r="E180" s="1002" t="s">
        <v>817</v>
      </c>
      <c r="F180" s="1063"/>
      <c r="G180" s="1001"/>
      <c r="H180" s="1001"/>
      <c r="I180" s="1003"/>
    </row>
    <row r="181" spans="1:9" ht="14.25" customHeight="1">
      <c r="B181" s="731" t="s">
        <v>914</v>
      </c>
      <c r="C181" s="731">
        <v>124766504</v>
      </c>
      <c r="D181" s="731" t="s">
        <v>915</v>
      </c>
      <c r="E181" s="731" t="s">
        <v>513</v>
      </c>
      <c r="F181" s="731" t="s">
        <v>1256</v>
      </c>
      <c r="G181" s="731" t="s">
        <v>509</v>
      </c>
      <c r="H181" s="988" t="s">
        <v>509</v>
      </c>
      <c r="I181" s="1004" t="s">
        <v>904</v>
      </c>
    </row>
    <row r="182" spans="1:9" ht="14.25" customHeight="1">
      <c r="B182" s="593" t="s">
        <v>929</v>
      </c>
      <c r="C182" s="731">
        <v>215060132</v>
      </c>
      <c r="D182" s="212">
        <v>8018893037</v>
      </c>
      <c r="E182" s="731" t="s">
        <v>522</v>
      </c>
      <c r="F182" s="731" t="s">
        <v>1203</v>
      </c>
      <c r="G182" s="988"/>
      <c r="H182" s="988"/>
      <c r="I182" s="1013"/>
    </row>
    <row r="183" spans="1:9" ht="14.25" customHeight="1">
      <c r="B183" s="753" t="s">
        <v>985</v>
      </c>
      <c r="C183" s="731">
        <v>230693926</v>
      </c>
      <c r="D183" s="593">
        <v>8016618763</v>
      </c>
      <c r="E183" s="731" t="s">
        <v>741</v>
      </c>
      <c r="F183" s="731" t="s">
        <v>1057</v>
      </c>
      <c r="G183" s="731" t="s">
        <v>509</v>
      </c>
      <c r="H183" s="988"/>
      <c r="I183" s="1004" t="s">
        <v>1404</v>
      </c>
    </row>
    <row r="184" spans="1:9" ht="14.25" customHeight="1">
      <c r="B184" s="593" t="s">
        <v>963</v>
      </c>
      <c r="C184" s="593">
        <v>229473437</v>
      </c>
      <c r="D184" s="593">
        <v>3855204321</v>
      </c>
      <c r="E184" s="731" t="s">
        <v>513</v>
      </c>
      <c r="F184" s="731" t="s">
        <v>1199</v>
      </c>
      <c r="I184" s="1004"/>
    </row>
    <row r="185" spans="1:9" ht="14.25" customHeight="1">
      <c r="B185" s="593" t="s">
        <v>968</v>
      </c>
      <c r="C185" s="593">
        <v>230553429</v>
      </c>
      <c r="D185" s="593">
        <v>3852962173</v>
      </c>
      <c r="E185" s="731" t="s">
        <v>522</v>
      </c>
      <c r="F185" s="731" t="s">
        <v>367</v>
      </c>
      <c r="G185" s="731" t="s">
        <v>509</v>
      </c>
      <c r="I185" s="1004" t="s">
        <v>1405</v>
      </c>
    </row>
    <row r="186" spans="1:9" ht="14.25" customHeight="1">
      <c r="B186" s="593" t="s">
        <v>959</v>
      </c>
      <c r="C186" s="593">
        <v>235103783</v>
      </c>
      <c r="D186" s="593">
        <v>4326643931</v>
      </c>
      <c r="E186" s="731" t="s">
        <v>522</v>
      </c>
      <c r="F186" s="731" t="s">
        <v>1199</v>
      </c>
      <c r="G186" s="731" t="s">
        <v>509</v>
      </c>
      <c r="H186" s="731" t="s">
        <v>509</v>
      </c>
      <c r="I186" s="1004"/>
    </row>
    <row r="187" spans="1:9" ht="14.25" customHeight="1">
      <c r="B187" s="593" t="s">
        <v>972</v>
      </c>
      <c r="C187" s="593">
        <v>230689060</v>
      </c>
      <c r="D187" s="593">
        <v>9513994392</v>
      </c>
      <c r="E187" s="731" t="s">
        <v>741</v>
      </c>
      <c r="F187" s="731" t="s">
        <v>266</v>
      </c>
      <c r="G187" s="731" t="s">
        <v>509</v>
      </c>
      <c r="I187" s="1004" t="s">
        <v>1406</v>
      </c>
    </row>
    <row r="188" spans="1:9" ht="14.25" customHeight="1">
      <c r="B188" s="731" t="s">
        <v>1407</v>
      </c>
      <c r="C188" s="731">
        <v>235337443</v>
      </c>
      <c r="D188" s="731">
        <v>8013479267</v>
      </c>
      <c r="E188" s="731" t="s">
        <v>741</v>
      </c>
      <c r="F188" s="731" t="s">
        <v>1057</v>
      </c>
      <c r="G188" s="731" t="s">
        <v>509</v>
      </c>
      <c r="H188" s="731" t="s">
        <v>509</v>
      </c>
      <c r="I188" s="1004" t="s">
        <v>1296</v>
      </c>
    </row>
    <row r="189" spans="1:9" ht="14.25" customHeight="1">
      <c r="B189" s="731" t="s">
        <v>974</v>
      </c>
      <c r="C189" s="731">
        <v>235113308</v>
      </c>
      <c r="D189" s="731">
        <v>3366189053</v>
      </c>
      <c r="E189" s="731" t="s">
        <v>817</v>
      </c>
      <c r="F189" s="731" t="s">
        <v>1256</v>
      </c>
      <c r="G189" s="731" t="s">
        <v>509</v>
      </c>
      <c r="I189" s="1004" t="s">
        <v>1408</v>
      </c>
    </row>
    <row r="190" spans="1:9" ht="14.25" customHeight="1">
      <c r="A190" s="197">
        <v>146599684</v>
      </c>
      <c r="B190" s="753" t="s">
        <v>1344</v>
      </c>
      <c r="C190" s="753">
        <v>149731745</v>
      </c>
      <c r="D190" s="731">
        <v>2176128184</v>
      </c>
      <c r="E190" s="731" t="s">
        <v>802</v>
      </c>
      <c r="F190" s="731" t="s">
        <v>1203</v>
      </c>
      <c r="G190" s="731" t="s">
        <v>509</v>
      </c>
      <c r="H190" s="731" t="s">
        <v>509</v>
      </c>
      <c r="I190" s="1004"/>
    </row>
    <row r="191" spans="1:9" ht="14.25" customHeight="1">
      <c r="B191" s="593" t="s">
        <v>976</v>
      </c>
      <c r="C191" s="593">
        <v>230749612</v>
      </c>
      <c r="D191" s="593">
        <v>7204212565</v>
      </c>
      <c r="E191" s="731" t="s">
        <v>741</v>
      </c>
      <c r="F191" s="731" t="s">
        <v>1203</v>
      </c>
      <c r="G191" s="731" t="s">
        <v>509</v>
      </c>
      <c r="H191" s="731" t="s">
        <v>509</v>
      </c>
      <c r="I191" s="1004" t="s">
        <v>1409</v>
      </c>
    </row>
    <row r="192" spans="1:9" ht="14.25" customHeight="1">
      <c r="B192" s="724" t="s">
        <v>1410</v>
      </c>
      <c r="C192" s="593">
        <v>114313745</v>
      </c>
      <c r="D192" s="593">
        <v>3853939363</v>
      </c>
      <c r="E192" s="731" t="s">
        <v>802</v>
      </c>
      <c r="F192" s="731" t="s">
        <v>1203</v>
      </c>
      <c r="I192" s="1004"/>
    </row>
    <row r="193" spans="1:9" ht="14.25" customHeight="1">
      <c r="B193" s="1057" t="s">
        <v>980</v>
      </c>
      <c r="C193" s="593">
        <v>235368222</v>
      </c>
      <c r="D193" s="593">
        <v>3855363844</v>
      </c>
      <c r="E193" s="731" t="s">
        <v>522</v>
      </c>
      <c r="F193" s="731" t="s">
        <v>1256</v>
      </c>
      <c r="G193" s="731" t="s">
        <v>509</v>
      </c>
      <c r="H193" s="731" t="s">
        <v>509</v>
      </c>
      <c r="I193" s="1004" t="s">
        <v>1411</v>
      </c>
    </row>
    <row r="194" spans="1:9" ht="14.25" customHeight="1">
      <c r="B194" s="731" t="s">
        <v>981</v>
      </c>
      <c r="C194" s="731">
        <v>191017674</v>
      </c>
      <c r="D194" s="731">
        <v>4044355328</v>
      </c>
      <c r="E194" s="731" t="s">
        <v>817</v>
      </c>
      <c r="F194" s="731" t="s">
        <v>367</v>
      </c>
      <c r="G194" s="731" t="s">
        <v>509</v>
      </c>
      <c r="I194" s="1004" t="s">
        <v>1412</v>
      </c>
    </row>
    <row r="195" spans="1:9" ht="14.25" customHeight="1">
      <c r="B195" s="731" t="s">
        <v>1413</v>
      </c>
      <c r="C195" s="731">
        <v>103409638</v>
      </c>
      <c r="D195" s="731">
        <v>3853714779</v>
      </c>
      <c r="E195" s="731" t="s">
        <v>1260</v>
      </c>
      <c r="F195" s="731" t="s">
        <v>1256</v>
      </c>
      <c r="G195" s="731" t="s">
        <v>509</v>
      </c>
      <c r="H195" s="731" t="s">
        <v>509</v>
      </c>
      <c r="I195" s="1004"/>
    </row>
    <row r="196" spans="1:9" ht="14.25" customHeight="1">
      <c r="B196" s="593" t="s">
        <v>991</v>
      </c>
      <c r="C196" s="593">
        <v>218238140</v>
      </c>
      <c r="D196" s="593" t="s">
        <v>992</v>
      </c>
      <c r="E196" s="731" t="s">
        <v>522</v>
      </c>
      <c r="F196" s="731" t="s">
        <v>1256</v>
      </c>
      <c r="G196" s="731" t="s">
        <v>509</v>
      </c>
      <c r="I196" s="1004" t="s">
        <v>1414</v>
      </c>
    </row>
    <row r="197" spans="1:9" ht="14.25" customHeight="1">
      <c r="A197" s="197" t="s">
        <v>1415</v>
      </c>
      <c r="B197" s="1067" t="s">
        <v>1416</v>
      </c>
      <c r="C197" s="731">
        <v>122489044</v>
      </c>
      <c r="D197" s="731">
        <v>3854843374</v>
      </c>
      <c r="E197" s="731" t="s">
        <v>506</v>
      </c>
      <c r="F197" s="731" t="s">
        <v>1203</v>
      </c>
      <c r="G197" s="731" t="s">
        <v>509</v>
      </c>
      <c r="I197" s="1004" t="s">
        <v>1414</v>
      </c>
    </row>
    <row r="198" spans="1:9" ht="14.25" customHeight="1">
      <c r="B198" s="731" t="s">
        <v>1005</v>
      </c>
      <c r="C198" s="731">
        <v>198267631</v>
      </c>
      <c r="D198" s="731">
        <v>7205720125</v>
      </c>
      <c r="E198" s="731" t="s">
        <v>522</v>
      </c>
      <c r="F198" s="731" t="s">
        <v>1203</v>
      </c>
      <c r="I198" s="1004"/>
    </row>
    <row r="199" spans="1:9" ht="14.25" customHeight="1">
      <c r="B199" s="593" t="s">
        <v>1417</v>
      </c>
      <c r="C199" s="593">
        <v>235381721</v>
      </c>
      <c r="D199" s="593">
        <v>3107291724</v>
      </c>
      <c r="F199" s="731" t="s">
        <v>1057</v>
      </c>
      <c r="G199" s="731" t="s">
        <v>509</v>
      </c>
      <c r="H199" s="731" t="s">
        <v>509</v>
      </c>
      <c r="I199" s="1004" t="s">
        <v>1414</v>
      </c>
    </row>
    <row r="200" spans="1:9" ht="14.25" customHeight="1">
      <c r="B200" s="1102" t="s">
        <v>1418</v>
      </c>
      <c r="C200" s="804">
        <v>191017640</v>
      </c>
      <c r="D200" s="804">
        <v>6783149281</v>
      </c>
      <c r="E200" s="804" t="s">
        <v>817</v>
      </c>
      <c r="F200" s="804" t="s">
        <v>1057</v>
      </c>
      <c r="G200" s="804" t="s">
        <v>509</v>
      </c>
      <c r="H200" s="804"/>
      <c r="I200" s="1005" t="s">
        <v>1419</v>
      </c>
    </row>
    <row r="201" spans="1:9" ht="14.25" customHeight="1">
      <c r="A201" s="612" t="s">
        <v>1420</v>
      </c>
      <c r="B201" s="1008" t="s">
        <v>1187</v>
      </c>
      <c r="C201" s="784" t="s">
        <v>1188</v>
      </c>
      <c r="D201" s="1009" t="s">
        <v>1189</v>
      </c>
      <c r="E201" s="786"/>
      <c r="F201" s="787"/>
      <c r="G201" s="787"/>
      <c r="H201" s="787"/>
      <c r="I201" s="1010"/>
    </row>
    <row r="202" spans="1:9" ht="14.25" customHeight="1">
      <c r="A202" s="612" t="s">
        <v>1190</v>
      </c>
      <c r="B202" s="1054" t="s">
        <v>1421</v>
      </c>
      <c r="C202" s="1055" t="s">
        <v>1192</v>
      </c>
      <c r="D202" s="1056" t="s">
        <v>1193</v>
      </c>
      <c r="E202" s="1056" t="s">
        <v>498</v>
      </c>
      <c r="F202" s="1006" t="s">
        <v>1194</v>
      </c>
      <c r="G202" s="1006" t="s">
        <v>1195</v>
      </c>
      <c r="H202" s="1006" t="s">
        <v>1196</v>
      </c>
      <c r="I202" s="1007" t="s">
        <v>455</v>
      </c>
    </row>
    <row r="203" spans="1:9" ht="14.25" customHeight="1">
      <c r="B203" s="593" t="s">
        <v>912</v>
      </c>
      <c r="C203" s="593">
        <v>160694935</v>
      </c>
      <c r="D203" s="593">
        <v>3465643262</v>
      </c>
      <c r="E203" s="1002" t="s">
        <v>522</v>
      </c>
      <c r="F203" s="1002" t="s">
        <v>1199</v>
      </c>
      <c r="G203" s="1002" t="s">
        <v>509</v>
      </c>
      <c r="H203" s="1002"/>
      <c r="I203" s="1003"/>
    </row>
    <row r="204" spans="1:9" ht="14.25" customHeight="1">
      <c r="B204" s="593" t="s">
        <v>1422</v>
      </c>
      <c r="C204" s="593">
        <v>230682475</v>
      </c>
      <c r="D204" s="923">
        <v>3465643793</v>
      </c>
      <c r="E204" s="731" t="s">
        <v>522</v>
      </c>
      <c r="F204" s="731" t="s">
        <v>1199</v>
      </c>
      <c r="G204" s="731" t="s">
        <v>509</v>
      </c>
      <c r="I204" s="1004"/>
    </row>
    <row r="205" spans="1:9" ht="14.25" customHeight="1">
      <c r="B205" s="593" t="s">
        <v>1423</v>
      </c>
      <c r="C205" s="593">
        <v>120171149</v>
      </c>
      <c r="D205" s="212">
        <v>8016615217</v>
      </c>
      <c r="E205" s="731" t="s">
        <v>906</v>
      </c>
      <c r="F205" s="731" t="s">
        <v>1199</v>
      </c>
      <c r="I205" s="1004"/>
    </row>
    <row r="206" spans="1:9" ht="14.25" customHeight="1">
      <c r="B206" s="593" t="s">
        <v>922</v>
      </c>
      <c r="C206" s="593">
        <v>230565555</v>
      </c>
      <c r="D206" s="593">
        <v>3853783387</v>
      </c>
      <c r="E206" s="731" t="s">
        <v>528</v>
      </c>
      <c r="F206" s="731" t="s">
        <v>1199</v>
      </c>
      <c r="G206" s="731" t="s">
        <v>509</v>
      </c>
      <c r="I206" s="1004"/>
    </row>
    <row r="207" spans="1:9" ht="14.25" customHeight="1">
      <c r="B207" s="593" t="s">
        <v>921</v>
      </c>
      <c r="C207" s="593">
        <v>129429839</v>
      </c>
      <c r="D207" s="593">
        <v>18058654890</v>
      </c>
      <c r="E207" s="731" t="s">
        <v>513</v>
      </c>
      <c r="F207" s="731" t="s">
        <v>1199</v>
      </c>
      <c r="G207" s="731" t="s">
        <v>509</v>
      </c>
      <c r="I207" s="1004" t="s">
        <v>1424</v>
      </c>
    </row>
    <row r="208" spans="1:9" ht="14.25" customHeight="1">
      <c r="B208" s="593" t="s">
        <v>919</v>
      </c>
      <c r="C208" s="593">
        <v>95654028</v>
      </c>
      <c r="D208" s="593">
        <v>8016660661</v>
      </c>
      <c r="E208" s="731" t="s">
        <v>522</v>
      </c>
      <c r="F208" s="731" t="s">
        <v>1203</v>
      </c>
      <c r="G208" s="731" t="s">
        <v>509</v>
      </c>
      <c r="I208" s="1004"/>
    </row>
    <row r="209" spans="1:9" ht="14.25" customHeight="1">
      <c r="B209" s="978" t="s">
        <v>923</v>
      </c>
      <c r="C209" s="593">
        <v>230691935</v>
      </c>
      <c r="D209" s="212">
        <v>3855869186</v>
      </c>
      <c r="E209" s="731" t="s">
        <v>513</v>
      </c>
      <c r="F209" s="731" t="s">
        <v>1057</v>
      </c>
      <c r="G209" s="731" t="s">
        <v>509</v>
      </c>
      <c r="I209" s="1004" t="s">
        <v>856</v>
      </c>
    </row>
    <row r="210" spans="1:9" ht="14.25" customHeight="1">
      <c r="A210" s="197" t="s">
        <v>1425</v>
      </c>
      <c r="B210" s="593" t="s">
        <v>925</v>
      </c>
      <c r="C210" s="593">
        <v>177619328</v>
      </c>
      <c r="D210" s="593">
        <v>3852994181</v>
      </c>
      <c r="E210" s="731" t="s">
        <v>522</v>
      </c>
      <c r="F210" s="731" t="s">
        <v>1203</v>
      </c>
      <c r="G210" s="731" t="s">
        <v>509</v>
      </c>
      <c r="I210" s="1004"/>
    </row>
    <row r="211" spans="1:9" ht="14.25" customHeight="1">
      <c r="A211" s="197">
        <v>822442612</v>
      </c>
      <c r="B211" s="593" t="s">
        <v>1426</v>
      </c>
      <c r="C211" s="593">
        <v>230689870</v>
      </c>
      <c r="D211" s="593">
        <v>3852522460</v>
      </c>
      <c r="E211" s="731" t="s">
        <v>802</v>
      </c>
      <c r="F211" s="731" t="s">
        <v>1256</v>
      </c>
      <c r="I211" s="1004" t="s">
        <v>1257</v>
      </c>
    </row>
    <row r="212" spans="1:9" ht="14.25" customHeight="1">
      <c r="B212" s="593" t="s">
        <v>930</v>
      </c>
      <c r="C212" s="593">
        <v>213123630</v>
      </c>
      <c r="D212" s="593">
        <v>3859779021</v>
      </c>
      <c r="E212" s="1028" t="s">
        <v>522</v>
      </c>
      <c r="F212" s="731" t="s">
        <v>367</v>
      </c>
      <c r="G212" s="731" t="s">
        <v>509</v>
      </c>
      <c r="I212" s="1004"/>
    </row>
    <row r="213" spans="1:9" ht="14.25" customHeight="1">
      <c r="B213" s="593" t="s">
        <v>933</v>
      </c>
      <c r="C213" s="593">
        <v>134063757</v>
      </c>
      <c r="D213" s="753" t="s">
        <v>934</v>
      </c>
      <c r="E213" s="731" t="s">
        <v>513</v>
      </c>
      <c r="F213" s="731" t="s">
        <v>1203</v>
      </c>
      <c r="I213" s="1004"/>
    </row>
    <row r="214" spans="1:9" ht="14.25" customHeight="1">
      <c r="B214" s="593" t="s">
        <v>942</v>
      </c>
      <c r="C214" s="593">
        <v>176312661</v>
      </c>
      <c r="D214" s="212">
        <v>3855567585</v>
      </c>
      <c r="E214" s="731" t="s">
        <v>513</v>
      </c>
      <c r="F214" s="731" t="s">
        <v>1199</v>
      </c>
      <c r="G214" s="731" t="s">
        <v>509</v>
      </c>
      <c r="I214" s="1004"/>
    </row>
    <row r="215" spans="1:9" ht="14.25" customHeight="1">
      <c r="B215" s="753" t="s">
        <v>937</v>
      </c>
      <c r="C215" s="753">
        <v>152251119</v>
      </c>
      <c r="D215" s="753">
        <v>3855766809</v>
      </c>
      <c r="E215" s="731" t="s">
        <v>522</v>
      </c>
      <c r="F215" s="731" t="s">
        <v>1057</v>
      </c>
      <c r="G215" s="731" t="s">
        <v>509</v>
      </c>
      <c r="H215" s="731" t="s">
        <v>509</v>
      </c>
      <c r="I215" s="1004" t="s">
        <v>1296</v>
      </c>
    </row>
    <row r="216" spans="1:9" ht="14.25" customHeight="1">
      <c r="A216" s="197" t="s">
        <v>1427</v>
      </c>
      <c r="B216" s="593" t="s">
        <v>940</v>
      </c>
      <c r="C216" s="593">
        <v>133464827</v>
      </c>
      <c r="D216" s="593">
        <v>3855478374</v>
      </c>
      <c r="E216" s="731" t="s">
        <v>522</v>
      </c>
      <c r="F216" s="731" t="s">
        <v>1199</v>
      </c>
      <c r="G216" s="731" t="s">
        <v>509</v>
      </c>
      <c r="I216" s="1004"/>
    </row>
    <row r="217" spans="1:9" ht="14.25" customHeight="1">
      <c r="B217" s="593" t="s">
        <v>1040</v>
      </c>
      <c r="C217" s="593">
        <v>148860351</v>
      </c>
      <c r="D217" s="593" t="s">
        <v>1428</v>
      </c>
      <c r="E217" s="731" t="s">
        <v>817</v>
      </c>
      <c r="F217" s="731" t="s">
        <v>1203</v>
      </c>
      <c r="G217" s="731" t="s">
        <v>509</v>
      </c>
      <c r="I217" s="1004" t="s">
        <v>856</v>
      </c>
    </row>
    <row r="218" spans="1:9" ht="14.25" customHeight="1">
      <c r="B218" s="593" t="s">
        <v>942</v>
      </c>
      <c r="C218" s="593">
        <v>176312661</v>
      </c>
      <c r="D218" s="593">
        <v>3855567585</v>
      </c>
      <c r="E218" s="731" t="s">
        <v>513</v>
      </c>
      <c r="F218" s="731" t="s">
        <v>1199</v>
      </c>
      <c r="I218" s="1004"/>
    </row>
    <row r="219" spans="1:9" ht="14.25" customHeight="1">
      <c r="B219" s="593" t="s">
        <v>1429</v>
      </c>
      <c r="C219" s="593">
        <v>123853392</v>
      </c>
      <c r="D219" s="593">
        <v>3855490972</v>
      </c>
      <c r="E219" s="731" t="s">
        <v>1260</v>
      </c>
      <c r="F219" s="731" t="s">
        <v>1199</v>
      </c>
      <c r="G219" s="731" t="s">
        <v>509</v>
      </c>
      <c r="I219" s="1004"/>
    </row>
    <row r="220" spans="1:9" ht="14.25" customHeight="1">
      <c r="A220" s="197" t="s">
        <v>1430</v>
      </c>
      <c r="B220" s="593" t="s">
        <v>943</v>
      </c>
      <c r="C220" s="212">
        <v>230744602</v>
      </c>
      <c r="D220" s="593">
        <v>3852673454</v>
      </c>
      <c r="E220" s="731" t="s">
        <v>522</v>
      </c>
      <c r="F220" s="731" t="s">
        <v>1203</v>
      </c>
      <c r="G220" s="731" t="s">
        <v>509</v>
      </c>
      <c r="I220" s="1004"/>
    </row>
    <row r="221" spans="1:9" ht="14.25" customHeight="1">
      <c r="B221" s="593" t="s">
        <v>1009</v>
      </c>
      <c r="C221" s="212">
        <v>213123335</v>
      </c>
      <c r="D221" s="593">
        <v>2087519559</v>
      </c>
      <c r="E221" s="1075" t="s">
        <v>513</v>
      </c>
      <c r="F221" s="731" t="s">
        <v>367</v>
      </c>
      <c r="G221" s="731" t="s">
        <v>509</v>
      </c>
      <c r="I221" s="1004"/>
    </row>
    <row r="222" spans="1:9" ht="14.25" customHeight="1">
      <c r="B222" s="593" t="s">
        <v>1030</v>
      </c>
      <c r="C222" s="212">
        <v>177691648</v>
      </c>
      <c r="D222" s="593">
        <v>3853782163</v>
      </c>
      <c r="E222" s="1075" t="s">
        <v>522</v>
      </c>
      <c r="F222" s="731" t="s">
        <v>1199</v>
      </c>
      <c r="G222" s="731" t="s">
        <v>509</v>
      </c>
      <c r="I222" s="1004"/>
    </row>
    <row r="223" spans="1:9" ht="14.25" customHeight="1">
      <c r="B223" s="593" t="s">
        <v>944</v>
      </c>
      <c r="C223" s="593">
        <v>218398919</v>
      </c>
      <c r="D223" s="593" t="s">
        <v>945</v>
      </c>
      <c r="E223" s="804" t="s">
        <v>522</v>
      </c>
      <c r="F223" s="804" t="s">
        <v>1199</v>
      </c>
      <c r="G223" s="804"/>
      <c r="H223" s="804"/>
      <c r="I223" s="1005"/>
    </row>
    <row r="224" spans="1:9" ht="14.25" customHeight="1">
      <c r="A224" s="612" t="s">
        <v>1431</v>
      </c>
      <c r="B224" s="1008" t="s">
        <v>1187</v>
      </c>
      <c r="C224" s="784" t="s">
        <v>1188</v>
      </c>
      <c r="D224" s="1009" t="s">
        <v>1189</v>
      </c>
      <c r="E224" s="786"/>
      <c r="F224" s="787"/>
      <c r="G224" s="787"/>
      <c r="H224" s="787"/>
      <c r="I224" s="1010"/>
    </row>
    <row r="225" spans="1:9" ht="14.25" customHeight="1">
      <c r="A225" s="612" t="s">
        <v>1190</v>
      </c>
      <c r="B225" s="1054" t="s">
        <v>1191</v>
      </c>
      <c r="C225" s="1055" t="s">
        <v>1192</v>
      </c>
      <c r="D225" s="1056" t="s">
        <v>1193</v>
      </c>
      <c r="E225" s="1056" t="s">
        <v>498</v>
      </c>
      <c r="F225" s="1006" t="s">
        <v>1194</v>
      </c>
      <c r="G225" s="1006" t="s">
        <v>1195</v>
      </c>
      <c r="H225" s="1006" t="s">
        <v>1196</v>
      </c>
      <c r="I225" s="1007" t="s">
        <v>455</v>
      </c>
    </row>
    <row r="226" spans="1:9" ht="14.25" customHeight="1">
      <c r="A226" s="197" t="s">
        <v>1432</v>
      </c>
      <c r="B226" s="593" t="s">
        <v>918</v>
      </c>
      <c r="C226" s="593">
        <v>230680555</v>
      </c>
      <c r="D226" s="593">
        <v>7722066737</v>
      </c>
      <c r="E226" s="1002" t="s">
        <v>522</v>
      </c>
      <c r="F226" s="1002" t="s">
        <v>1199</v>
      </c>
      <c r="G226" s="1002"/>
      <c r="H226" s="1002"/>
      <c r="I226" s="1020" t="s">
        <v>1433</v>
      </c>
    </row>
    <row r="227" spans="1:9" ht="14.25" customHeight="1">
      <c r="A227" s="197" t="s">
        <v>1434</v>
      </c>
      <c r="B227" s="593" t="s">
        <v>949</v>
      </c>
      <c r="C227" s="593">
        <v>230752878</v>
      </c>
      <c r="D227" s="593">
        <v>2109657128</v>
      </c>
      <c r="E227" s="731" t="s">
        <v>522</v>
      </c>
      <c r="F227" s="731" t="s">
        <v>1199</v>
      </c>
      <c r="G227" s="731" t="s">
        <v>509</v>
      </c>
      <c r="I227" s="1004"/>
    </row>
    <row r="228" spans="1:9" ht="14.25" customHeight="1">
      <c r="A228" s="197">
        <v>64836664</v>
      </c>
      <c r="B228" s="731" t="s">
        <v>950</v>
      </c>
      <c r="C228" s="593">
        <v>227080668</v>
      </c>
      <c r="D228" s="593">
        <v>3855623060</v>
      </c>
      <c r="E228" s="731" t="s">
        <v>802</v>
      </c>
      <c r="F228" s="731" t="s">
        <v>266</v>
      </c>
      <c r="G228" s="731" t="s">
        <v>509</v>
      </c>
      <c r="I228" s="1004" t="s">
        <v>951</v>
      </c>
    </row>
    <row r="229" spans="1:9" ht="14.25" customHeight="1">
      <c r="A229" s="197" t="s">
        <v>1435</v>
      </c>
      <c r="B229" s="593" t="s">
        <v>952</v>
      </c>
      <c r="C229" s="593">
        <v>217473091</v>
      </c>
      <c r="D229" s="593">
        <v>3855889982</v>
      </c>
      <c r="E229" s="731" t="s">
        <v>513</v>
      </c>
      <c r="F229" s="731" t="s">
        <v>1199</v>
      </c>
      <c r="G229" s="731" t="s">
        <v>509</v>
      </c>
      <c r="I229" s="1004"/>
    </row>
    <row r="230" spans="1:9" ht="14.25" customHeight="1">
      <c r="A230" s="197">
        <v>941719150</v>
      </c>
      <c r="B230" s="593" t="s">
        <v>1436</v>
      </c>
      <c r="C230" s="593">
        <v>182809296</v>
      </c>
      <c r="D230" s="593">
        <v>3856126738</v>
      </c>
      <c r="E230" s="731" t="s">
        <v>741</v>
      </c>
      <c r="F230" s="731" t="s">
        <v>1199</v>
      </c>
      <c r="I230" s="1004"/>
    </row>
    <row r="231" spans="1:9" ht="14.25" customHeight="1">
      <c r="B231" s="593" t="s">
        <v>1437</v>
      </c>
      <c r="C231" s="731">
        <v>221045047</v>
      </c>
      <c r="D231" s="593">
        <v>7126386003</v>
      </c>
      <c r="E231" s="731" t="s">
        <v>1260</v>
      </c>
      <c r="F231" s="731" t="s">
        <v>1199</v>
      </c>
      <c r="G231" s="731" t="s">
        <v>509</v>
      </c>
      <c r="I231" s="1004"/>
    </row>
    <row r="232" spans="1:9" ht="14.25" customHeight="1">
      <c r="A232" s="197" t="s">
        <v>1438</v>
      </c>
      <c r="B232" s="593" t="s">
        <v>953</v>
      </c>
      <c r="C232" s="593">
        <v>228723906</v>
      </c>
      <c r="D232" s="593">
        <v>9292299277</v>
      </c>
      <c r="E232" s="731" t="s">
        <v>522</v>
      </c>
      <c r="F232" s="731" t="s">
        <v>1203</v>
      </c>
      <c r="I232" s="1004"/>
    </row>
    <row r="233" spans="1:9" ht="14.25" customHeight="1">
      <c r="B233" s="593" t="s">
        <v>954</v>
      </c>
      <c r="C233" s="593">
        <v>202179153</v>
      </c>
      <c r="D233" s="593">
        <v>3858319211</v>
      </c>
      <c r="E233" s="731" t="s">
        <v>528</v>
      </c>
      <c r="F233" s="731" t="s">
        <v>1203</v>
      </c>
      <c r="I233" s="1004"/>
    </row>
    <row r="234" spans="1:9" ht="14.25" customHeight="1">
      <c r="B234" s="593" t="s">
        <v>1017</v>
      </c>
      <c r="C234" s="593">
        <v>221049156</v>
      </c>
      <c r="D234" s="593"/>
      <c r="E234" s="731" t="s">
        <v>522</v>
      </c>
      <c r="I234" s="1004"/>
    </row>
    <row r="235" spans="1:9" ht="14.25" customHeight="1">
      <c r="B235" s="593" t="s">
        <v>955</v>
      </c>
      <c r="C235" s="593">
        <v>235105593</v>
      </c>
      <c r="D235" s="593">
        <v>3853436566</v>
      </c>
      <c r="E235" s="593" t="s">
        <v>513</v>
      </c>
      <c r="F235" s="731" t="s">
        <v>1199</v>
      </c>
      <c r="G235" s="731" t="s">
        <v>509</v>
      </c>
      <c r="I235" s="1004"/>
    </row>
    <row r="236" spans="1:9" ht="14.25" customHeight="1">
      <c r="B236" s="731" t="s">
        <v>1439</v>
      </c>
      <c r="C236" s="593">
        <v>225319346</v>
      </c>
      <c r="D236" s="212">
        <v>3856127453</v>
      </c>
      <c r="E236" s="731" t="s">
        <v>1260</v>
      </c>
      <c r="F236" s="731" t="s">
        <v>1199</v>
      </c>
      <c r="I236" s="1004"/>
    </row>
    <row r="237" spans="1:9" ht="14.25" customHeight="1">
      <c r="B237" s="593" t="s">
        <v>1440</v>
      </c>
      <c r="C237" s="593">
        <v>142654006</v>
      </c>
      <c r="D237" s="212">
        <v>7739468807</v>
      </c>
      <c r="E237" s="731" t="s">
        <v>528</v>
      </c>
      <c r="F237" s="731" t="s">
        <v>1256</v>
      </c>
      <c r="G237" s="731" t="s">
        <v>509</v>
      </c>
      <c r="I237" s="1004" t="s">
        <v>1257</v>
      </c>
    </row>
    <row r="238" spans="1:9" ht="14.25" customHeight="1">
      <c r="B238" s="593" t="s">
        <v>1441</v>
      </c>
      <c r="C238" s="593">
        <v>134428610</v>
      </c>
      <c r="D238" s="593">
        <v>8018353409</v>
      </c>
      <c r="E238" s="731" t="s">
        <v>802</v>
      </c>
      <c r="F238" s="731" t="s">
        <v>1199</v>
      </c>
      <c r="I238" s="1004"/>
    </row>
    <row r="239" spans="1:9" ht="14.25" customHeight="1">
      <c r="B239" s="593" t="s">
        <v>960</v>
      </c>
      <c r="C239" s="593">
        <v>198511675</v>
      </c>
      <c r="D239" s="593" t="s">
        <v>961</v>
      </c>
      <c r="E239" s="731" t="s">
        <v>513</v>
      </c>
      <c r="F239" s="731" t="s">
        <v>1199</v>
      </c>
      <c r="G239" s="731" t="s">
        <v>509</v>
      </c>
      <c r="I239" s="1004"/>
    </row>
    <row r="240" spans="1:9" ht="14.25" customHeight="1">
      <c r="B240" s="593" t="s">
        <v>962</v>
      </c>
      <c r="C240" s="593">
        <v>183353645</v>
      </c>
      <c r="D240" s="593">
        <v>4356317742</v>
      </c>
      <c r="E240" s="731" t="s">
        <v>522</v>
      </c>
      <c r="F240" s="731" t="s">
        <v>1199</v>
      </c>
      <c r="I240" s="1004"/>
    </row>
    <row r="241" spans="1:9" ht="14.25" customHeight="1">
      <c r="B241" s="593" t="s">
        <v>964</v>
      </c>
      <c r="C241" s="593">
        <v>230693948</v>
      </c>
      <c r="D241" s="593">
        <v>3855427812</v>
      </c>
      <c r="E241" s="731" t="s">
        <v>513</v>
      </c>
      <c r="F241" s="731" t="s">
        <v>1256</v>
      </c>
      <c r="G241" s="731" t="s">
        <v>509</v>
      </c>
      <c r="I241" s="1004" t="s">
        <v>1442</v>
      </c>
    </row>
    <row r="242" spans="1:9" ht="14.25" customHeight="1">
      <c r="B242" s="593" t="s">
        <v>966</v>
      </c>
      <c r="C242" s="593">
        <v>230756189</v>
      </c>
      <c r="D242" s="593">
        <v>8016080878</v>
      </c>
      <c r="E242" s="731" t="s">
        <v>522</v>
      </c>
      <c r="F242" s="731" t="s">
        <v>1199</v>
      </c>
      <c r="G242" s="731" t="s">
        <v>509</v>
      </c>
      <c r="I242" s="1004"/>
    </row>
    <row r="243" spans="1:9" ht="14.25" customHeight="1">
      <c r="B243" s="593" t="s">
        <v>969</v>
      </c>
      <c r="C243" s="593">
        <v>235113580</v>
      </c>
      <c r="D243" s="593">
        <v>3852971403</v>
      </c>
      <c r="E243" s="731" t="s">
        <v>522</v>
      </c>
      <c r="F243" s="731" t="s">
        <v>1203</v>
      </c>
      <c r="G243" s="731" t="s">
        <v>509</v>
      </c>
      <c r="I243" s="1004"/>
    </row>
    <row r="244" spans="1:9" ht="14.25" customHeight="1">
      <c r="B244" s="593" t="s">
        <v>1008</v>
      </c>
      <c r="C244" s="593">
        <v>230564899</v>
      </c>
      <c r="D244" s="593">
        <v>3854576673</v>
      </c>
      <c r="E244" s="731" t="s">
        <v>522</v>
      </c>
      <c r="F244" s="731" t="s">
        <v>1203</v>
      </c>
      <c r="G244" s="731" t="s">
        <v>509</v>
      </c>
      <c r="I244" s="1004"/>
    </row>
    <row r="245" spans="1:9" ht="14.25" customHeight="1">
      <c r="B245" s="593" t="s">
        <v>970</v>
      </c>
      <c r="C245" s="593">
        <v>129963001</v>
      </c>
      <c r="D245" s="593">
        <v>3854906131</v>
      </c>
      <c r="E245" s="731" t="s">
        <v>522</v>
      </c>
      <c r="F245" s="731" t="s">
        <v>1199</v>
      </c>
      <c r="G245" s="731" t="s">
        <v>509</v>
      </c>
      <c r="I245" s="1004"/>
    </row>
    <row r="246" spans="1:9" ht="14.25" customHeight="1">
      <c r="B246" s="593" t="s">
        <v>971</v>
      </c>
      <c r="C246" s="593">
        <v>230752871</v>
      </c>
      <c r="D246" s="593">
        <v>2109684063</v>
      </c>
      <c r="E246" s="804" t="s">
        <v>522</v>
      </c>
      <c r="F246" s="804" t="s">
        <v>1203</v>
      </c>
      <c r="G246" s="804" t="s">
        <v>509</v>
      </c>
      <c r="H246" s="804"/>
      <c r="I246" s="1005"/>
    </row>
    <row r="247" spans="1:9" ht="14.25" customHeight="1">
      <c r="A247" s="612" t="s">
        <v>1443</v>
      </c>
      <c r="B247" s="1014" t="s">
        <v>1291</v>
      </c>
      <c r="C247" s="1015" t="s">
        <v>1292</v>
      </c>
      <c r="D247" s="1009" t="s">
        <v>1189</v>
      </c>
      <c r="E247" s="1016"/>
      <c r="F247" s="1017"/>
      <c r="G247" s="1017"/>
      <c r="H247" s="1017"/>
      <c r="I247" s="1018"/>
    </row>
    <row r="248" spans="1:9" ht="14.25" customHeight="1">
      <c r="A248" s="612" t="s">
        <v>1190</v>
      </c>
      <c r="B248" s="1054" t="s">
        <v>1191</v>
      </c>
      <c r="C248" s="1055" t="s">
        <v>1192</v>
      </c>
      <c r="D248" s="1056" t="s">
        <v>1193</v>
      </c>
      <c r="E248" s="1056" t="s">
        <v>498</v>
      </c>
      <c r="F248" s="1006" t="s">
        <v>1194</v>
      </c>
      <c r="G248" s="1006" t="s">
        <v>1195</v>
      </c>
      <c r="H248" s="1006" t="s">
        <v>1196</v>
      </c>
      <c r="I248" s="1007" t="s">
        <v>455</v>
      </c>
    </row>
    <row r="249" spans="1:9" ht="14.25" customHeight="1">
      <c r="A249" s="197" t="s">
        <v>1444</v>
      </c>
      <c r="B249" s="978" t="s">
        <v>1445</v>
      </c>
      <c r="C249" s="593">
        <v>95629297</v>
      </c>
      <c r="D249" s="593">
        <v>3855036893</v>
      </c>
      <c r="E249" s="731" t="s">
        <v>906</v>
      </c>
      <c r="F249" s="978" t="s">
        <v>1256</v>
      </c>
      <c r="G249" s="593" t="s">
        <v>1446</v>
      </c>
      <c r="H249" s="593"/>
      <c r="I249" s="731" t="s">
        <v>1447</v>
      </c>
    </row>
    <row r="250" spans="1:9" ht="14.25" customHeight="1">
      <c r="A250" s="197" t="s">
        <v>1448</v>
      </c>
      <c r="B250" s="731" t="s">
        <v>1023</v>
      </c>
      <c r="C250" s="731">
        <v>126814436</v>
      </c>
      <c r="D250" s="731">
        <v>3852674636</v>
      </c>
      <c r="E250" s="731" t="s">
        <v>552</v>
      </c>
      <c r="F250" s="731" t="s">
        <v>367</v>
      </c>
      <c r="G250" s="731" t="s">
        <v>509</v>
      </c>
      <c r="I250" s="731" t="s">
        <v>1449</v>
      </c>
    </row>
    <row r="251" spans="1:9" ht="14.25" customHeight="1">
      <c r="A251" s="197" t="s">
        <v>1450</v>
      </c>
      <c r="B251" s="593" t="s">
        <v>1451</v>
      </c>
      <c r="C251" s="731">
        <v>235353112</v>
      </c>
      <c r="D251" s="731" t="s">
        <v>1032</v>
      </c>
      <c r="E251" s="731" t="s">
        <v>552</v>
      </c>
      <c r="F251" s="731" t="s">
        <v>1203</v>
      </c>
      <c r="G251" s="731" t="s">
        <v>509</v>
      </c>
      <c r="I251" s="1004"/>
    </row>
    <row r="252" spans="1:9" ht="14.25" customHeight="1">
      <c r="A252" s="197" t="s">
        <v>1452</v>
      </c>
      <c r="B252" s="753" t="s">
        <v>1038</v>
      </c>
      <c r="C252" s="731">
        <v>235113932</v>
      </c>
      <c r="D252" s="731">
        <v>235113932</v>
      </c>
      <c r="E252" s="731" t="s">
        <v>552</v>
      </c>
      <c r="F252" s="731" t="s">
        <v>266</v>
      </c>
      <c r="G252" s="731" t="s">
        <v>509</v>
      </c>
      <c r="I252" s="1004" t="s">
        <v>1453</v>
      </c>
    </row>
    <row r="253" spans="1:9" ht="14.25" customHeight="1">
      <c r="A253" s="197" t="s">
        <v>1454</v>
      </c>
      <c r="B253" s="593" t="s">
        <v>1455</v>
      </c>
      <c r="C253" s="593">
        <v>235452364</v>
      </c>
      <c r="D253" s="593" t="s">
        <v>1043</v>
      </c>
      <c r="E253" s="731" t="s">
        <v>506</v>
      </c>
      <c r="F253" s="731" t="s">
        <v>1199</v>
      </c>
      <c r="G253" s="731" t="s">
        <v>509</v>
      </c>
      <c r="I253" s="1004"/>
    </row>
    <row r="254" spans="1:9" ht="14.25" customHeight="1">
      <c r="A254" s="197">
        <v>625501976</v>
      </c>
      <c r="B254" s="593" t="s">
        <v>1050</v>
      </c>
      <c r="C254" s="593">
        <v>120773004</v>
      </c>
      <c r="D254" s="593">
        <v>3853332952</v>
      </c>
      <c r="E254" s="731" t="s">
        <v>802</v>
      </c>
      <c r="F254" s="731" t="s">
        <v>367</v>
      </c>
      <c r="G254" s="731" t="s">
        <v>509</v>
      </c>
      <c r="I254" s="1004" t="s">
        <v>1456</v>
      </c>
    </row>
    <row r="255" spans="1:9" ht="14.25" customHeight="1">
      <c r="A255" s="197">
        <v>618431341</v>
      </c>
      <c r="B255" s="593" t="s">
        <v>1457</v>
      </c>
      <c r="C255" s="593">
        <v>235116892</v>
      </c>
      <c r="D255" s="593">
        <v>3855287052</v>
      </c>
      <c r="E255" s="731" t="s">
        <v>842</v>
      </c>
      <c r="F255" s="731" t="s">
        <v>1057</v>
      </c>
      <c r="G255" s="731" t="s">
        <v>509</v>
      </c>
      <c r="I255" s="1004" t="s">
        <v>1458</v>
      </c>
    </row>
    <row r="256" spans="1:9" ht="14.25" customHeight="1">
      <c r="A256" s="197">
        <v>835705282</v>
      </c>
      <c r="B256" s="593" t="s">
        <v>1459</v>
      </c>
      <c r="C256" s="593">
        <v>235467893</v>
      </c>
      <c r="D256" s="593">
        <v>8013857262</v>
      </c>
      <c r="E256" s="731" t="s">
        <v>802</v>
      </c>
      <c r="F256" s="731" t="s">
        <v>367</v>
      </c>
      <c r="G256" s="731" t="s">
        <v>509</v>
      </c>
      <c r="I256" s="1004" t="s">
        <v>1460</v>
      </c>
    </row>
    <row r="257" spans="1:9" ht="14.25" customHeight="1">
      <c r="A257" s="197" t="s">
        <v>1461</v>
      </c>
      <c r="B257" s="593" t="s">
        <v>1462</v>
      </c>
      <c r="C257" s="731">
        <v>180374830</v>
      </c>
      <c r="D257" s="731">
        <v>6692389554</v>
      </c>
      <c r="E257" s="731" t="s">
        <v>506</v>
      </c>
      <c r="F257" s="731" t="s">
        <v>266</v>
      </c>
      <c r="G257" s="731" t="s">
        <v>509</v>
      </c>
      <c r="I257" s="1004" t="s">
        <v>1463</v>
      </c>
    </row>
    <row r="258" spans="1:9" ht="14.25" customHeight="1">
      <c r="A258" s="197">
        <v>704514797</v>
      </c>
      <c r="B258" s="731" t="s">
        <v>1464</v>
      </c>
      <c r="C258" s="731">
        <v>235499527</v>
      </c>
      <c r="D258" s="731">
        <v>3855072816</v>
      </c>
      <c r="E258" s="731" t="s">
        <v>802</v>
      </c>
      <c r="F258" s="731" t="s">
        <v>367</v>
      </c>
      <c r="G258" s="731" t="s">
        <v>509</v>
      </c>
      <c r="I258" s="1004"/>
    </row>
    <row r="259" spans="1:9" ht="14.25" customHeight="1">
      <c r="A259" s="197" t="s">
        <v>1465</v>
      </c>
      <c r="B259" s="753" t="s">
        <v>1466</v>
      </c>
      <c r="C259" s="753">
        <v>201710794</v>
      </c>
      <c r="D259" s="731">
        <v>3853778168</v>
      </c>
      <c r="E259" s="731" t="s">
        <v>506</v>
      </c>
      <c r="F259" s="731" t="s">
        <v>1203</v>
      </c>
      <c r="G259" s="731" t="s">
        <v>509</v>
      </c>
      <c r="I259" s="1004"/>
    </row>
    <row r="260" spans="1:9" ht="14.25" customHeight="1">
      <c r="A260" s="197" t="s">
        <v>1467</v>
      </c>
      <c r="B260" s="593" t="s">
        <v>1088</v>
      </c>
      <c r="C260" s="593">
        <v>235426243</v>
      </c>
      <c r="D260" s="593" t="s">
        <v>1089</v>
      </c>
      <c r="E260" s="731" t="s">
        <v>552</v>
      </c>
      <c r="F260" s="731" t="s">
        <v>1203</v>
      </c>
      <c r="I260" s="1004"/>
    </row>
    <row r="261" spans="1:9" ht="14.25" customHeight="1">
      <c r="A261" s="197">
        <v>646188186</v>
      </c>
      <c r="B261" s="724" t="s">
        <v>1086</v>
      </c>
      <c r="C261" s="593">
        <v>95703420</v>
      </c>
      <c r="D261" s="593">
        <v>8014715727</v>
      </c>
      <c r="E261" s="731" t="s">
        <v>817</v>
      </c>
      <c r="F261" s="731" t="s">
        <v>367</v>
      </c>
      <c r="G261" s="731" t="s">
        <v>509</v>
      </c>
      <c r="I261" s="1004" t="s">
        <v>1468</v>
      </c>
    </row>
    <row r="262" spans="1:9" ht="14.25" customHeight="1">
      <c r="B262" s="731" t="s">
        <v>1045</v>
      </c>
      <c r="C262" s="731">
        <v>109088014</v>
      </c>
      <c r="D262" s="731" t="s">
        <v>1469</v>
      </c>
      <c r="E262" s="731" t="s">
        <v>522</v>
      </c>
      <c r="F262" s="731" t="s">
        <v>266</v>
      </c>
      <c r="G262" s="731" t="s">
        <v>509</v>
      </c>
      <c r="I262" s="1004" t="s">
        <v>1470</v>
      </c>
    </row>
    <row r="263" spans="1:9" ht="14.25" customHeight="1">
      <c r="I263" s="1004"/>
    </row>
    <row r="264" spans="1:9" ht="14.25" customHeight="1">
      <c r="I264" s="1004"/>
    </row>
    <row r="265" spans="1:9" ht="14.25" customHeight="1">
      <c r="I265" s="1004"/>
    </row>
    <row r="266" spans="1:9" ht="14.25" customHeight="1">
      <c r="I266" s="1004"/>
    </row>
    <row r="267" spans="1:9" ht="14.25" customHeight="1">
      <c r="I267" s="1004"/>
    </row>
    <row r="268" spans="1:9" ht="14.25" customHeight="1">
      <c r="I268" s="1004"/>
    </row>
    <row r="269" spans="1:9" ht="14.25" customHeight="1">
      <c r="A269" s="1090" t="s">
        <v>1471</v>
      </c>
      <c r="B269" s="995" t="s">
        <v>1187</v>
      </c>
      <c r="C269" s="996" t="s">
        <v>1188</v>
      </c>
      <c r="D269" s="1000" t="s">
        <v>1189</v>
      </c>
      <c r="E269" s="997"/>
      <c r="F269" s="998"/>
      <c r="G269" s="998"/>
      <c r="H269" s="998"/>
      <c r="I269" s="999"/>
    </row>
    <row r="270" spans="1:9" ht="14.25" customHeight="1">
      <c r="A270" s="1091" t="s">
        <v>1190</v>
      </c>
      <c r="B270" s="1054" t="s">
        <v>1191</v>
      </c>
      <c r="C270" s="1055" t="s">
        <v>1192</v>
      </c>
      <c r="D270" s="1056" t="s">
        <v>1193</v>
      </c>
      <c r="E270" s="1056" t="s">
        <v>498</v>
      </c>
      <c r="F270" s="1006" t="s">
        <v>1194</v>
      </c>
      <c r="G270" s="1006" t="s">
        <v>1195</v>
      </c>
      <c r="H270" s="1006" t="s">
        <v>1196</v>
      </c>
      <c r="I270" s="1007" t="s">
        <v>455</v>
      </c>
    </row>
    <row r="271" spans="1:9" ht="14.25" customHeight="1">
      <c r="A271" s="1082" t="s">
        <v>1472</v>
      </c>
      <c r="B271" s="593" t="s">
        <v>1473</v>
      </c>
      <c r="C271" s="593">
        <v>220976169</v>
      </c>
      <c r="D271" s="593">
        <v>3854904989</v>
      </c>
      <c r="E271" s="1002" t="s">
        <v>528</v>
      </c>
      <c r="F271" s="1002" t="s">
        <v>1199</v>
      </c>
      <c r="G271" s="1002"/>
      <c r="H271" s="1002"/>
      <c r="I271" s="1003"/>
    </row>
    <row r="272" spans="1:9" ht="14.25" customHeight="1">
      <c r="A272" s="1082" t="s">
        <v>1474</v>
      </c>
      <c r="B272" s="593" t="s">
        <v>979</v>
      </c>
      <c r="C272" s="593">
        <v>133409736</v>
      </c>
      <c r="D272" s="593">
        <v>3852674628</v>
      </c>
      <c r="E272" s="731" t="s">
        <v>522</v>
      </c>
      <c r="F272" s="731" t="s">
        <v>367</v>
      </c>
      <c r="G272" s="731" t="s">
        <v>509</v>
      </c>
      <c r="I272" s="1004" t="s">
        <v>1475</v>
      </c>
    </row>
    <row r="273" spans="1:9" ht="14.25" customHeight="1">
      <c r="A273" s="1082" t="s">
        <v>1476</v>
      </c>
      <c r="B273" s="593" t="s">
        <v>1011</v>
      </c>
      <c r="C273" s="593">
        <v>119560478</v>
      </c>
      <c r="D273" s="593" t="s">
        <v>1012</v>
      </c>
      <c r="E273" s="731" t="s">
        <v>506</v>
      </c>
      <c r="F273" s="731" t="s">
        <v>266</v>
      </c>
      <c r="G273" s="731" t="s">
        <v>509</v>
      </c>
      <c r="I273" s="1004" t="s">
        <v>1477</v>
      </c>
    </row>
    <row r="274" spans="1:9" ht="14.25" customHeight="1">
      <c r="A274" s="1082"/>
      <c r="B274" s="593" t="s">
        <v>1478</v>
      </c>
      <c r="C274" s="593">
        <v>206246166</v>
      </c>
      <c r="D274" s="212" t="s">
        <v>1479</v>
      </c>
      <c r="E274" s="731" t="s">
        <v>906</v>
      </c>
      <c r="F274" s="731" t="s">
        <v>266</v>
      </c>
      <c r="G274" s="731" t="s">
        <v>509</v>
      </c>
      <c r="I274" s="1004" t="s">
        <v>1480</v>
      </c>
    </row>
    <row r="275" spans="1:9" ht="14.25" customHeight="1">
      <c r="A275" s="1082"/>
      <c r="B275" s="593" t="s">
        <v>1481</v>
      </c>
      <c r="C275" s="904">
        <v>176312644</v>
      </c>
      <c r="D275" s="647">
        <v>3854636039</v>
      </c>
      <c r="E275" s="731" t="s">
        <v>817</v>
      </c>
      <c r="F275" s="731" t="s">
        <v>1199</v>
      </c>
      <c r="G275" s="731" t="s">
        <v>509</v>
      </c>
      <c r="I275" s="1004" t="s">
        <v>1482</v>
      </c>
    </row>
    <row r="276" spans="1:9" ht="14.25" customHeight="1">
      <c r="A276" s="1082"/>
      <c r="B276" s="593" t="s">
        <v>984</v>
      </c>
      <c r="C276" s="593">
        <v>227786810</v>
      </c>
      <c r="D276" s="593">
        <v>8016808747</v>
      </c>
      <c r="E276" s="731" t="s">
        <v>522</v>
      </c>
      <c r="F276" s="731" t="s">
        <v>367</v>
      </c>
      <c r="G276" s="731" t="s">
        <v>509</v>
      </c>
      <c r="I276" s="1004" t="s">
        <v>1483</v>
      </c>
    </row>
    <row r="277" spans="1:9" ht="14.25" customHeight="1">
      <c r="A277" s="1082"/>
      <c r="B277" s="593" t="s">
        <v>983</v>
      </c>
      <c r="C277" s="593">
        <v>111777959</v>
      </c>
      <c r="D277" s="593">
        <v>3853387654</v>
      </c>
      <c r="E277" s="731" t="s">
        <v>522</v>
      </c>
      <c r="F277" s="731" t="s">
        <v>266</v>
      </c>
      <c r="I277" s="1004" t="s">
        <v>1468</v>
      </c>
    </row>
    <row r="278" spans="1:9" ht="14.25" customHeight="1">
      <c r="A278" s="1082"/>
      <c r="B278" s="978" t="s">
        <v>1484</v>
      </c>
      <c r="C278" s="593">
        <v>235332711</v>
      </c>
      <c r="D278" s="212">
        <v>7204181428</v>
      </c>
      <c r="E278" s="731" t="s">
        <v>906</v>
      </c>
      <c r="F278" s="731" t="s">
        <v>1203</v>
      </c>
      <c r="I278" s="1004"/>
    </row>
    <row r="279" spans="1:9" ht="14.25" customHeight="1">
      <c r="A279" s="1082"/>
      <c r="B279" s="593" t="s">
        <v>986</v>
      </c>
      <c r="C279" s="593">
        <v>217301435</v>
      </c>
      <c r="D279" s="593">
        <v>3855073216</v>
      </c>
      <c r="E279" s="731" t="s">
        <v>513</v>
      </c>
      <c r="F279" s="731" t="s">
        <v>1203</v>
      </c>
      <c r="G279" s="731" t="s">
        <v>509</v>
      </c>
      <c r="I279" s="1004" t="s">
        <v>1485</v>
      </c>
    </row>
    <row r="280" spans="1:9" ht="14.25" customHeight="1">
      <c r="A280" s="1082"/>
      <c r="B280" s="593" t="s">
        <v>1486</v>
      </c>
      <c r="C280" s="593">
        <v>157171547</v>
      </c>
      <c r="D280" s="593">
        <v>13854905344</v>
      </c>
      <c r="E280" s="731" t="s">
        <v>522</v>
      </c>
      <c r="F280" s="731" t="s">
        <v>1256</v>
      </c>
      <c r="G280" s="731" t="s">
        <v>509</v>
      </c>
      <c r="I280" s="1004" t="s">
        <v>1487</v>
      </c>
    </row>
    <row r="281" spans="1:9" ht="14.25" customHeight="1">
      <c r="A281" s="1082"/>
      <c r="B281" s="593" t="s">
        <v>1488</v>
      </c>
      <c r="C281" s="593">
        <v>230571525</v>
      </c>
      <c r="D281" s="593">
        <v>4352432156</v>
      </c>
      <c r="E281" s="731" t="s">
        <v>802</v>
      </c>
      <c r="F281" s="731" t="s">
        <v>1256</v>
      </c>
      <c r="I281" s="1004" t="s">
        <v>1257</v>
      </c>
    </row>
    <row r="282" spans="1:9" ht="14.25" customHeight="1">
      <c r="A282" s="1082"/>
      <c r="B282" s="1028" t="s">
        <v>1489</v>
      </c>
      <c r="C282" s="593">
        <v>169009684</v>
      </c>
      <c r="D282" s="212">
        <v>3853073984</v>
      </c>
      <c r="E282" s="1028" t="s">
        <v>906</v>
      </c>
      <c r="F282" s="1028" t="s">
        <v>1199</v>
      </c>
      <c r="G282" s="731" t="s">
        <v>509</v>
      </c>
      <c r="I282" s="1004" t="s">
        <v>1490</v>
      </c>
    </row>
    <row r="283" spans="1:9" ht="14.25" customHeight="1">
      <c r="A283" s="1082"/>
      <c r="B283" s="593" t="s">
        <v>990</v>
      </c>
      <c r="C283" s="593">
        <v>235108999</v>
      </c>
      <c r="D283" s="593">
        <v>3855907387</v>
      </c>
      <c r="E283" s="731" t="s">
        <v>522</v>
      </c>
      <c r="F283" s="731" t="s">
        <v>367</v>
      </c>
      <c r="G283" s="731" t="s">
        <v>509</v>
      </c>
      <c r="I283" s="1004" t="s">
        <v>1491</v>
      </c>
    </row>
    <row r="284" spans="1:9" ht="14.25" customHeight="1">
      <c r="A284" s="1082"/>
      <c r="B284" s="593" t="s">
        <v>989</v>
      </c>
      <c r="C284" s="593">
        <v>122780693</v>
      </c>
      <c r="D284" s="212">
        <v>8013018215</v>
      </c>
      <c r="E284" s="731" t="s">
        <v>513</v>
      </c>
      <c r="F284" s="731" t="s">
        <v>1199</v>
      </c>
      <c r="G284" s="731" t="s">
        <v>509</v>
      </c>
      <c r="I284" s="1004"/>
    </row>
    <row r="285" spans="1:9" ht="14.25" customHeight="1">
      <c r="A285" s="1082"/>
      <c r="B285" s="593" t="s">
        <v>994</v>
      </c>
      <c r="C285" s="593">
        <v>182841096</v>
      </c>
      <c r="D285" s="593">
        <v>6892693006</v>
      </c>
      <c r="E285" s="731" t="s">
        <v>522</v>
      </c>
      <c r="F285" s="731" t="s">
        <v>1199</v>
      </c>
      <c r="I285" s="1004"/>
    </row>
    <row r="286" spans="1:9" ht="14.25" customHeight="1">
      <c r="A286" s="1082"/>
      <c r="B286" s="593" t="s">
        <v>995</v>
      </c>
      <c r="C286" s="593">
        <v>116716943</v>
      </c>
      <c r="D286" s="593">
        <v>6892208499</v>
      </c>
      <c r="E286" s="731" t="s">
        <v>513</v>
      </c>
      <c r="F286" s="731" t="s">
        <v>1203</v>
      </c>
      <c r="I286" s="1004"/>
    </row>
    <row r="287" spans="1:9" ht="14.25" customHeight="1">
      <c r="A287" s="1082"/>
      <c r="B287" s="593" t="s">
        <v>996</v>
      </c>
      <c r="C287" s="593">
        <v>155397647</v>
      </c>
      <c r="D287" s="593" t="s">
        <v>997</v>
      </c>
      <c r="E287" s="731" t="s">
        <v>513</v>
      </c>
      <c r="F287" s="731" t="s">
        <v>1256</v>
      </c>
      <c r="G287" s="731" t="s">
        <v>509</v>
      </c>
      <c r="I287" s="1004" t="s">
        <v>1482</v>
      </c>
    </row>
    <row r="288" spans="1:9" ht="14.25" customHeight="1">
      <c r="A288" s="1082"/>
      <c r="B288" s="593" t="s">
        <v>998</v>
      </c>
      <c r="C288" s="593">
        <v>114596309</v>
      </c>
      <c r="D288" s="593">
        <v>3852105574</v>
      </c>
      <c r="E288" s="731" t="s">
        <v>522</v>
      </c>
      <c r="F288" s="731" t="s">
        <v>1199</v>
      </c>
      <c r="I288" s="1004"/>
    </row>
    <row r="289" spans="1:9" ht="14.25" customHeight="1">
      <c r="A289" s="1082"/>
      <c r="B289" s="593" t="s">
        <v>1000</v>
      </c>
      <c r="C289" s="593">
        <v>222972421</v>
      </c>
      <c r="D289" s="593">
        <v>3856096469</v>
      </c>
      <c r="E289" s="731" t="s">
        <v>513</v>
      </c>
      <c r="F289" s="731" t="s">
        <v>1256</v>
      </c>
      <c r="G289" s="731" t="s">
        <v>509</v>
      </c>
      <c r="I289" s="1004" t="s">
        <v>904</v>
      </c>
    </row>
    <row r="290" spans="1:9" ht="14.25" customHeight="1">
      <c r="A290" s="1082"/>
      <c r="B290" s="593" t="s">
        <v>1492</v>
      </c>
      <c r="C290" s="593">
        <v>185173351</v>
      </c>
      <c r="D290" s="212" t="s">
        <v>1493</v>
      </c>
      <c r="E290" s="731" t="s">
        <v>906</v>
      </c>
      <c r="F290" s="731" t="s">
        <v>1199</v>
      </c>
      <c r="G290" s="731" t="s">
        <v>509</v>
      </c>
      <c r="I290" s="1004" t="s">
        <v>1482</v>
      </c>
    </row>
    <row r="291" spans="1:9" ht="14.25" customHeight="1">
      <c r="A291" s="1082"/>
      <c r="B291" s="593" t="s">
        <v>1007</v>
      </c>
      <c r="C291" s="593">
        <v>235112264</v>
      </c>
      <c r="D291" s="593">
        <v>6892729889</v>
      </c>
      <c r="E291" s="731" t="s">
        <v>522</v>
      </c>
      <c r="F291" s="731" t="s">
        <v>1203</v>
      </c>
      <c r="I291" s="1004" t="s">
        <v>885</v>
      </c>
    </row>
    <row r="292" spans="1:9" ht="14.25" customHeight="1">
      <c r="A292" s="1082"/>
      <c r="B292" s="593" t="s">
        <v>1006</v>
      </c>
      <c r="C292" s="593">
        <v>154418577</v>
      </c>
      <c r="D292" s="212">
        <v>3854843322</v>
      </c>
      <c r="E292" s="731" t="s">
        <v>522</v>
      </c>
      <c r="F292" s="731" t="s">
        <v>367</v>
      </c>
      <c r="G292" s="731" t="s">
        <v>509</v>
      </c>
      <c r="I292" s="1004"/>
    </row>
    <row r="293" spans="1:9" ht="14.25" customHeight="1">
      <c r="A293" s="1083"/>
      <c r="B293" s="869" t="s">
        <v>1004</v>
      </c>
      <c r="C293" s="869">
        <v>235396230</v>
      </c>
      <c r="D293" s="869">
        <v>2149710607</v>
      </c>
      <c r="E293" s="804" t="s">
        <v>522</v>
      </c>
      <c r="F293" s="804" t="s">
        <v>1203</v>
      </c>
      <c r="G293" s="804" t="s">
        <v>509</v>
      </c>
      <c r="H293" s="804"/>
      <c r="I293" s="1005"/>
    </row>
    <row r="294" spans="1:9" ht="14.25" customHeight="1">
      <c r="A294" s="1091" t="s">
        <v>1494</v>
      </c>
      <c r="B294" s="1008" t="s">
        <v>1187</v>
      </c>
      <c r="C294" s="784" t="s">
        <v>1188</v>
      </c>
      <c r="D294" s="1009" t="s">
        <v>1189</v>
      </c>
      <c r="E294" s="786"/>
      <c r="F294" s="787"/>
      <c r="G294" s="787"/>
      <c r="H294" s="787"/>
      <c r="I294" s="1010"/>
    </row>
    <row r="295" spans="1:9" ht="14.25" customHeight="1">
      <c r="A295" s="1091" t="s">
        <v>1190</v>
      </c>
      <c r="B295" s="1054" t="s">
        <v>1191</v>
      </c>
      <c r="C295" s="1055" t="s">
        <v>1192</v>
      </c>
      <c r="D295" s="1056" t="s">
        <v>1193</v>
      </c>
      <c r="E295" s="1056" t="s">
        <v>498</v>
      </c>
      <c r="F295" s="1006" t="s">
        <v>1194</v>
      </c>
      <c r="G295" s="1006" t="s">
        <v>1195</v>
      </c>
      <c r="H295" s="1006" t="s">
        <v>1196</v>
      </c>
      <c r="I295" s="1007" t="s">
        <v>455</v>
      </c>
    </row>
    <row r="296" spans="1:9" ht="14.25" customHeight="1">
      <c r="A296" s="1082" t="s">
        <v>1495</v>
      </c>
      <c r="B296" s="593" t="s">
        <v>1017</v>
      </c>
      <c r="C296" s="593">
        <v>221049156</v>
      </c>
      <c r="D296" s="593">
        <v>8014038090</v>
      </c>
      <c r="E296" s="1002" t="s">
        <v>522</v>
      </c>
      <c r="F296" s="1002" t="s">
        <v>367</v>
      </c>
      <c r="G296" s="1002" t="s">
        <v>509</v>
      </c>
      <c r="H296" s="1002"/>
      <c r="I296" s="1020" t="s">
        <v>1496</v>
      </c>
    </row>
    <row r="297" spans="1:9" ht="14.25" customHeight="1">
      <c r="A297" s="1082" t="s">
        <v>1497</v>
      </c>
      <c r="B297" s="593" t="s">
        <v>956</v>
      </c>
      <c r="C297" s="593">
        <v>132955230</v>
      </c>
      <c r="D297" s="593">
        <v>4359622913</v>
      </c>
      <c r="E297" s="731" t="s">
        <v>522</v>
      </c>
      <c r="F297" s="731" t="s">
        <v>367</v>
      </c>
      <c r="G297" s="731" t="s">
        <v>509</v>
      </c>
      <c r="I297" s="1004" t="s">
        <v>885</v>
      </c>
    </row>
    <row r="298" spans="1:9" ht="14.25" customHeight="1">
      <c r="A298" s="1082" t="s">
        <v>1498</v>
      </c>
      <c r="B298" s="731" t="s">
        <v>1014</v>
      </c>
      <c r="C298" s="731">
        <v>235341968</v>
      </c>
      <c r="D298" s="593">
        <v>2108254374</v>
      </c>
      <c r="E298" s="731" t="s">
        <v>741</v>
      </c>
      <c r="F298" s="731" t="s">
        <v>367</v>
      </c>
      <c r="G298" s="731" t="s">
        <v>509</v>
      </c>
      <c r="I298" s="1004" t="s">
        <v>1499</v>
      </c>
    </row>
    <row r="299" spans="1:9" ht="14.25" customHeight="1">
      <c r="A299" s="1082" t="s">
        <v>1500</v>
      </c>
      <c r="B299" s="593" t="s">
        <v>1501</v>
      </c>
      <c r="C299" s="593">
        <v>235341977</v>
      </c>
      <c r="D299" s="593">
        <v>6789954442</v>
      </c>
      <c r="E299" s="731" t="s">
        <v>741</v>
      </c>
      <c r="F299" s="731" t="s">
        <v>367</v>
      </c>
      <c r="G299" s="731" t="s">
        <v>509</v>
      </c>
      <c r="I299" s="1004" t="s">
        <v>1499</v>
      </c>
    </row>
    <row r="300" spans="1:9" ht="15" customHeight="1">
      <c r="A300" s="1082">
        <v>87495642</v>
      </c>
      <c r="B300" s="593" t="s">
        <v>1502</v>
      </c>
      <c r="C300" s="731">
        <v>235424808</v>
      </c>
      <c r="D300" s="593">
        <v>9295194494</v>
      </c>
      <c r="E300" s="731" t="s">
        <v>802</v>
      </c>
      <c r="F300" s="731" t="s">
        <v>1199</v>
      </c>
      <c r="G300" s="731" t="s">
        <v>509</v>
      </c>
      <c r="I300" s="1004" t="s">
        <v>1503</v>
      </c>
    </row>
    <row r="301" spans="1:9" ht="14.25" customHeight="1">
      <c r="A301" s="1082" t="s">
        <v>1504</v>
      </c>
      <c r="B301" s="593" t="s">
        <v>1018</v>
      </c>
      <c r="C301" s="593">
        <v>235337772</v>
      </c>
      <c r="D301" s="593">
        <v>3855510692</v>
      </c>
      <c r="E301" s="731" t="s">
        <v>513</v>
      </c>
      <c r="F301" s="731" t="s">
        <v>1057</v>
      </c>
      <c r="G301" s="731" t="s">
        <v>509</v>
      </c>
      <c r="I301" s="1004" t="s">
        <v>1475</v>
      </c>
    </row>
    <row r="302" spans="1:9" ht="14.25" customHeight="1">
      <c r="A302" s="1082" t="s">
        <v>1505</v>
      </c>
      <c r="B302" s="593" t="s">
        <v>1020</v>
      </c>
      <c r="C302" s="593">
        <v>218825733</v>
      </c>
      <c r="D302" s="593">
        <v>8016803628</v>
      </c>
      <c r="E302" s="731" t="s">
        <v>513</v>
      </c>
      <c r="F302" s="731" t="s">
        <v>1057</v>
      </c>
      <c r="G302" s="731" t="s">
        <v>509</v>
      </c>
      <c r="I302" s="1004" t="s">
        <v>1506</v>
      </c>
    </row>
    <row r="303" spans="1:9" ht="14.25" customHeight="1">
      <c r="A303" s="1082" t="s">
        <v>1507</v>
      </c>
      <c r="B303" s="593" t="s">
        <v>1508</v>
      </c>
      <c r="C303" s="593">
        <v>235408555</v>
      </c>
      <c r="D303" s="593">
        <v>3854187762</v>
      </c>
      <c r="E303" s="731" t="s">
        <v>506</v>
      </c>
      <c r="F303" s="731" t="s">
        <v>1199</v>
      </c>
      <c r="G303" s="731" t="s">
        <v>509</v>
      </c>
      <c r="I303" s="1004"/>
    </row>
    <row r="304" spans="1:9" ht="14.25" customHeight="1">
      <c r="A304" s="1082" t="s">
        <v>1509</v>
      </c>
      <c r="B304" s="593" t="s">
        <v>1510</v>
      </c>
      <c r="C304" s="593">
        <v>235408535</v>
      </c>
      <c r="D304" s="593">
        <v>3854187761</v>
      </c>
      <c r="E304" s="731" t="s">
        <v>506</v>
      </c>
      <c r="F304" s="731" t="s">
        <v>1199</v>
      </c>
      <c r="G304" s="731" t="s">
        <v>509</v>
      </c>
      <c r="I304" s="1004"/>
    </row>
    <row r="305" spans="1:9" ht="14.25" customHeight="1">
      <c r="A305" s="1082" t="s">
        <v>1511</v>
      </c>
      <c r="B305" s="593" t="s">
        <v>1010</v>
      </c>
      <c r="C305" s="593">
        <v>185553773</v>
      </c>
      <c r="D305" s="593">
        <v>3855623513</v>
      </c>
      <c r="E305" s="593" t="s">
        <v>522</v>
      </c>
      <c r="F305" s="731" t="s">
        <v>1203</v>
      </c>
      <c r="I305" s="1004"/>
    </row>
    <row r="306" spans="1:9" ht="14.25" customHeight="1">
      <c r="A306" s="1082">
        <v>235874994</v>
      </c>
      <c r="B306" s="731" t="s">
        <v>1512</v>
      </c>
      <c r="C306" s="593">
        <v>235406041</v>
      </c>
      <c r="D306" s="212">
        <v>8015776434</v>
      </c>
      <c r="E306" s="731" t="s">
        <v>817</v>
      </c>
      <c r="F306" s="731" t="s">
        <v>1199</v>
      </c>
      <c r="I306" s="1004" t="s">
        <v>1513</v>
      </c>
    </row>
    <row r="307" spans="1:9" ht="14.25" customHeight="1">
      <c r="A307" s="1082" t="s">
        <v>1514</v>
      </c>
      <c r="B307" s="593" t="s">
        <v>1033</v>
      </c>
      <c r="C307" s="593">
        <v>167447197</v>
      </c>
      <c r="D307" s="212">
        <v>3855890585</v>
      </c>
      <c r="E307" s="731" t="s">
        <v>513</v>
      </c>
      <c r="F307" s="731" t="s">
        <v>1199</v>
      </c>
      <c r="G307" s="731" t="s">
        <v>509</v>
      </c>
      <c r="I307" s="1004"/>
    </row>
    <row r="308" spans="1:9" ht="14.25" customHeight="1">
      <c r="A308" s="1082">
        <v>199595913</v>
      </c>
      <c r="B308" s="593" t="s">
        <v>1048</v>
      </c>
      <c r="C308" s="593">
        <v>133447638</v>
      </c>
      <c r="D308" s="593">
        <v>8019300366</v>
      </c>
      <c r="E308" s="731" t="s">
        <v>802</v>
      </c>
      <c r="F308" s="731" t="s">
        <v>1199</v>
      </c>
      <c r="G308" s="731" t="s">
        <v>509</v>
      </c>
      <c r="I308" s="1004" t="s">
        <v>1513</v>
      </c>
    </row>
    <row r="309" spans="1:9" ht="14.25" customHeight="1">
      <c r="A309" s="1082" t="s">
        <v>1515</v>
      </c>
      <c r="B309" s="590" t="s">
        <v>1035</v>
      </c>
      <c r="C309" s="590">
        <v>221026763</v>
      </c>
      <c r="D309" s="156">
        <v>3854715918</v>
      </c>
      <c r="E309" s="731" t="s">
        <v>522</v>
      </c>
      <c r="F309" s="731" t="s">
        <v>1199</v>
      </c>
      <c r="G309" s="731" t="s">
        <v>509</v>
      </c>
      <c r="I309" s="1004" t="s">
        <v>1516</v>
      </c>
    </row>
    <row r="310" spans="1:9" ht="14.25" customHeight="1">
      <c r="A310" s="1082" t="s">
        <v>1517</v>
      </c>
      <c r="B310" s="590" t="s">
        <v>1036</v>
      </c>
      <c r="C310" s="590">
        <v>228647665</v>
      </c>
      <c r="D310" s="590" t="s">
        <v>1037</v>
      </c>
      <c r="E310" s="731" t="s">
        <v>522</v>
      </c>
      <c r="F310" s="731" t="s">
        <v>1199</v>
      </c>
      <c r="G310" s="731" t="s">
        <v>509</v>
      </c>
      <c r="I310" s="1004" t="s">
        <v>1518</v>
      </c>
    </row>
    <row r="311" spans="1:9" ht="14.25" customHeight="1">
      <c r="A311" s="1082" t="s">
        <v>1519</v>
      </c>
      <c r="B311" s="590" t="s">
        <v>1039</v>
      </c>
      <c r="C311" s="590">
        <v>136691398</v>
      </c>
      <c r="D311" s="590">
        <v>8016803565</v>
      </c>
      <c r="E311" s="731" t="s">
        <v>522</v>
      </c>
      <c r="F311" s="731" t="s">
        <v>1057</v>
      </c>
      <c r="G311" s="731" t="s">
        <v>509</v>
      </c>
      <c r="I311" s="1004" t="s">
        <v>1520</v>
      </c>
    </row>
    <row r="312" spans="1:9" ht="14.25" customHeight="1">
      <c r="A312" s="1082" t="s">
        <v>1521</v>
      </c>
      <c r="B312" s="593" t="s">
        <v>1522</v>
      </c>
      <c r="C312" s="593">
        <v>230129300</v>
      </c>
      <c r="D312" s="593">
        <v>3852141990</v>
      </c>
      <c r="E312" s="731" t="s">
        <v>506</v>
      </c>
      <c r="F312" s="731" t="s">
        <v>1203</v>
      </c>
      <c r="I312" s="1004"/>
    </row>
    <row r="313" spans="1:9" ht="14.25" customHeight="1">
      <c r="A313" s="1082"/>
      <c r="B313" s="593" t="s">
        <v>1523</v>
      </c>
      <c r="C313" s="593">
        <v>235341426</v>
      </c>
      <c r="D313" s="593">
        <v>3852550980</v>
      </c>
      <c r="E313" s="731" t="s">
        <v>506</v>
      </c>
      <c r="F313" s="731" t="s">
        <v>1203</v>
      </c>
      <c r="G313" s="731" t="s">
        <v>509</v>
      </c>
      <c r="I313" s="1004"/>
    </row>
    <row r="314" spans="1:9" ht="14.25" customHeight="1">
      <c r="A314" s="1082"/>
      <c r="B314" s="593" t="s">
        <v>1049</v>
      </c>
      <c r="C314" s="593">
        <v>235455544</v>
      </c>
      <c r="D314" s="593">
        <v>8015746699</v>
      </c>
      <c r="E314" s="731" t="s">
        <v>522</v>
      </c>
      <c r="F314" s="731" t="s">
        <v>1199</v>
      </c>
      <c r="G314" s="731" t="s">
        <v>509</v>
      </c>
      <c r="I314" s="1004" t="s">
        <v>1520</v>
      </c>
    </row>
    <row r="315" spans="1:9" ht="14.25" customHeight="1">
      <c r="B315" s="593" t="s">
        <v>1423</v>
      </c>
      <c r="C315" s="593">
        <v>120171149</v>
      </c>
      <c r="D315" s="212">
        <v>8016615217</v>
      </c>
      <c r="E315" s="731" t="s">
        <v>906</v>
      </c>
      <c r="F315" s="731" t="s">
        <v>1199</v>
      </c>
      <c r="G315" s="731" t="s">
        <v>509</v>
      </c>
      <c r="I315" s="1004" t="s">
        <v>1524</v>
      </c>
    </row>
    <row r="316" spans="1:9" ht="14.25" customHeight="1">
      <c r="B316" s="590" t="s">
        <v>941</v>
      </c>
      <c r="C316" s="590">
        <v>228809893</v>
      </c>
      <c r="D316" s="590">
        <v>4075351348</v>
      </c>
      <c r="E316" s="731" t="s">
        <v>522</v>
      </c>
      <c r="F316" s="731" t="s">
        <v>1199</v>
      </c>
      <c r="G316" s="731" t="s">
        <v>509</v>
      </c>
      <c r="I316" s="1004" t="s">
        <v>1525</v>
      </c>
    </row>
    <row r="317" spans="1:9" ht="14.25" customHeight="1">
      <c r="A317" s="1082"/>
      <c r="B317" s="593" t="s">
        <v>1052</v>
      </c>
      <c r="C317" s="731">
        <v>235116300</v>
      </c>
      <c r="D317" s="593">
        <v>3854439539</v>
      </c>
      <c r="E317" s="731" t="s">
        <v>1526</v>
      </c>
      <c r="F317" s="731" t="s">
        <v>1199</v>
      </c>
      <c r="G317" s="731" t="s">
        <v>509</v>
      </c>
      <c r="I317" s="1004"/>
    </row>
    <row r="318" spans="1:9" ht="14.25" customHeight="1">
      <c r="A318" s="1080" t="s">
        <v>1527</v>
      </c>
      <c r="B318" s="1084" t="s">
        <v>1291</v>
      </c>
      <c r="C318" s="1085" t="s">
        <v>1292</v>
      </c>
      <c r="D318" s="1000" t="s">
        <v>1189</v>
      </c>
      <c r="E318" s="1086"/>
      <c r="F318" s="1087"/>
      <c r="G318" s="1087"/>
      <c r="H318" s="1087"/>
      <c r="I318" s="1088"/>
    </row>
    <row r="319" spans="1:9" ht="14.25" customHeight="1">
      <c r="A319" s="1081" t="s">
        <v>1190</v>
      </c>
      <c r="B319" s="1096" t="s">
        <v>1191</v>
      </c>
      <c r="C319" s="1097" t="s">
        <v>1192</v>
      </c>
      <c r="D319" s="1098" t="s">
        <v>1193</v>
      </c>
      <c r="E319" s="1098" t="s">
        <v>498</v>
      </c>
      <c r="F319" s="1099" t="s">
        <v>1194</v>
      </c>
      <c r="G319" s="1099" t="s">
        <v>1195</v>
      </c>
      <c r="H319" s="1099" t="s">
        <v>1196</v>
      </c>
      <c r="I319" s="1100" t="s">
        <v>455</v>
      </c>
    </row>
    <row r="320" spans="1:9" ht="14.25" customHeight="1">
      <c r="A320" s="1082"/>
      <c r="B320" s="978" t="s">
        <v>1445</v>
      </c>
      <c r="C320" s="593">
        <v>95629297</v>
      </c>
      <c r="D320" s="593">
        <v>3855036893</v>
      </c>
      <c r="E320" s="731" t="s">
        <v>906</v>
      </c>
      <c r="F320" s="978" t="s">
        <v>1199</v>
      </c>
      <c r="G320" s="593"/>
      <c r="H320" s="593"/>
      <c r="I320" s="1004"/>
    </row>
    <row r="321" spans="1:9" ht="14.25" customHeight="1">
      <c r="A321" s="1082"/>
      <c r="B321" s="593" t="s">
        <v>1095</v>
      </c>
      <c r="C321" s="593">
        <v>194759620</v>
      </c>
      <c r="D321" s="593" t="s">
        <v>1096</v>
      </c>
      <c r="E321" s="731" t="s">
        <v>522</v>
      </c>
      <c r="F321" s="731" t="s">
        <v>1199</v>
      </c>
      <c r="G321" s="988"/>
      <c r="H321" s="988"/>
      <c r="I321" s="1004"/>
    </row>
    <row r="322" spans="1:9" ht="14.25" customHeight="1">
      <c r="A322" s="1082"/>
      <c r="B322" s="593" t="s">
        <v>1099</v>
      </c>
      <c r="C322" s="731">
        <v>216385358</v>
      </c>
      <c r="D322" s="212" t="s">
        <v>1100</v>
      </c>
      <c r="E322" s="731" t="s">
        <v>1526</v>
      </c>
      <c r="F322" s="731" t="s">
        <v>266</v>
      </c>
      <c r="G322" s="731" t="s">
        <v>509</v>
      </c>
      <c r="H322" s="988"/>
      <c r="I322" s="1013"/>
    </row>
    <row r="323" spans="1:9" ht="14.25" customHeight="1">
      <c r="A323" s="1082" t="s">
        <v>1528</v>
      </c>
      <c r="B323" s="593" t="s">
        <v>1114</v>
      </c>
      <c r="C323" s="593">
        <v>95705632</v>
      </c>
      <c r="D323" s="593">
        <v>8013901283</v>
      </c>
      <c r="E323" s="731" t="s">
        <v>552</v>
      </c>
      <c r="F323" s="731" t="s">
        <v>1256</v>
      </c>
      <c r="G323" s="731" t="s">
        <v>509</v>
      </c>
      <c r="I323" s="1004"/>
    </row>
    <row r="324" spans="1:9" ht="14.25" customHeight="1">
      <c r="A324" s="1082"/>
      <c r="B324" s="590" t="s">
        <v>1118</v>
      </c>
      <c r="C324" s="590">
        <v>153641483</v>
      </c>
      <c r="D324" s="590">
        <v>3853370978</v>
      </c>
      <c r="E324" s="731" t="s">
        <v>522</v>
      </c>
      <c r="F324" s="731" t="s">
        <v>266</v>
      </c>
      <c r="G324" s="731" t="s">
        <v>509</v>
      </c>
      <c r="I324" s="1004" t="s">
        <v>1529</v>
      </c>
    </row>
    <row r="325" spans="1:9" ht="14.25" customHeight="1">
      <c r="A325" s="1082"/>
      <c r="B325" s="590" t="s">
        <v>1530</v>
      </c>
      <c r="C325" s="590">
        <v>95704029</v>
      </c>
      <c r="D325" s="590">
        <v>3853370362</v>
      </c>
      <c r="E325" s="731" t="s">
        <v>522</v>
      </c>
      <c r="F325" s="731" t="s">
        <v>266</v>
      </c>
      <c r="G325" s="731" t="s">
        <v>509</v>
      </c>
      <c r="I325" s="1004" t="s">
        <v>1531</v>
      </c>
    </row>
    <row r="326" spans="1:9" ht="14.25" customHeight="1">
      <c r="A326" s="1082"/>
      <c r="B326" s="1075" t="s">
        <v>1532</v>
      </c>
      <c r="C326" s="731">
        <v>226473056</v>
      </c>
      <c r="D326" s="731">
        <v>8019070091</v>
      </c>
      <c r="E326" s="731" t="s">
        <v>817</v>
      </c>
      <c r="F326" s="731" t="s">
        <v>266</v>
      </c>
      <c r="G326" s="731" t="s">
        <v>509</v>
      </c>
      <c r="I326" s="1004" t="s">
        <v>1531</v>
      </c>
    </row>
    <row r="327" spans="1:9" ht="14.25" customHeight="1">
      <c r="A327" s="1082"/>
      <c r="B327" s="731" t="s">
        <v>1123</v>
      </c>
      <c r="C327" s="753">
        <v>235518922</v>
      </c>
      <c r="D327" s="593" t="s">
        <v>1124</v>
      </c>
      <c r="E327" s="731" t="s">
        <v>1526</v>
      </c>
      <c r="F327" s="731" t="s">
        <v>367</v>
      </c>
      <c r="G327" s="731" t="s">
        <v>509</v>
      </c>
      <c r="I327" s="1004"/>
    </row>
    <row r="328" spans="1:9" ht="14.25" customHeight="1">
      <c r="A328" s="1082"/>
      <c r="B328" s="590" t="s">
        <v>1127</v>
      </c>
      <c r="C328" s="590">
        <v>237792683</v>
      </c>
      <c r="D328" s="590">
        <v>3855298606</v>
      </c>
      <c r="E328" s="731" t="s">
        <v>522</v>
      </c>
      <c r="F328" s="731" t="s">
        <v>1057</v>
      </c>
      <c r="G328" s="731" t="s">
        <v>509</v>
      </c>
      <c r="I328" s="1004"/>
    </row>
    <row r="329" spans="1:9" ht="14.25" customHeight="1">
      <c r="A329" s="1082"/>
      <c r="B329" s="593" t="s">
        <v>1533</v>
      </c>
      <c r="C329" s="593">
        <v>95611630</v>
      </c>
      <c r="D329" s="593">
        <v>8019318899</v>
      </c>
      <c r="E329" s="731" t="s">
        <v>1534</v>
      </c>
      <c r="F329" s="731" t="s">
        <v>1199</v>
      </c>
      <c r="I329" s="1004"/>
    </row>
    <row r="330" spans="1:9" ht="14.25" customHeight="1">
      <c r="A330" s="1082"/>
      <c r="B330" s="593" t="s">
        <v>1135</v>
      </c>
      <c r="C330" s="593">
        <v>235407142</v>
      </c>
      <c r="D330" s="593">
        <v>3852854721</v>
      </c>
      <c r="E330" s="731" t="s">
        <v>1526</v>
      </c>
      <c r="F330" s="731" t="s">
        <v>1256</v>
      </c>
      <c r="G330" s="731" t="s">
        <v>509</v>
      </c>
      <c r="I330" s="1004" t="s">
        <v>1535</v>
      </c>
    </row>
    <row r="331" spans="1:9" ht="14.25" customHeight="1">
      <c r="A331" s="1082" t="s">
        <v>1536</v>
      </c>
      <c r="B331" s="731" t="s">
        <v>1139</v>
      </c>
      <c r="C331" s="731">
        <v>95679071</v>
      </c>
      <c r="D331" s="731" t="s">
        <v>1140</v>
      </c>
      <c r="E331" s="731" t="s">
        <v>506</v>
      </c>
      <c r="F331" s="731" t="s">
        <v>367</v>
      </c>
      <c r="G331" s="731" t="s">
        <v>509</v>
      </c>
      <c r="I331" s="1004"/>
    </row>
    <row r="332" spans="1:9" ht="14.25" customHeight="1">
      <c r="A332" s="1082"/>
      <c r="B332" s="731" t="s">
        <v>1144</v>
      </c>
      <c r="C332" s="731">
        <v>235453349</v>
      </c>
      <c r="D332" s="731" t="s">
        <v>1145</v>
      </c>
      <c r="E332" s="731" t="s">
        <v>1526</v>
      </c>
      <c r="F332" s="731" t="s">
        <v>1199</v>
      </c>
      <c r="G332" s="731" t="s">
        <v>509</v>
      </c>
      <c r="I332" s="1004"/>
    </row>
    <row r="333" spans="1:9" ht="14.25" customHeight="1">
      <c r="A333" s="1082"/>
      <c r="B333" s="590" t="s">
        <v>1150</v>
      </c>
      <c r="C333" s="590"/>
      <c r="D333" s="590">
        <v>2085399143</v>
      </c>
      <c r="E333" s="731" t="s">
        <v>522</v>
      </c>
      <c r="F333" s="731" t="s">
        <v>367</v>
      </c>
      <c r="G333" s="731" t="s">
        <v>509</v>
      </c>
      <c r="I333" s="1004" t="s">
        <v>1537</v>
      </c>
    </row>
    <row r="334" spans="1:9" ht="14.25" customHeight="1">
      <c r="A334" s="1082"/>
      <c r="I334" s="1004"/>
    </row>
    <row r="335" spans="1:9" ht="14.25" customHeight="1">
      <c r="A335" s="1082"/>
      <c r="I335" s="1004"/>
    </row>
    <row r="336" spans="1:9" ht="14.25" customHeight="1">
      <c r="A336" s="1082"/>
      <c r="I336" s="1004"/>
    </row>
    <row r="337" spans="1:9" ht="14.25" customHeight="1">
      <c r="A337" s="1082"/>
      <c r="I337" s="1004"/>
    </row>
    <row r="338" spans="1:9" ht="14.25" customHeight="1">
      <c r="A338" s="1080" t="s">
        <v>1538</v>
      </c>
      <c r="B338" s="1077" t="s">
        <v>1187</v>
      </c>
      <c r="C338" s="996" t="s">
        <v>1188</v>
      </c>
      <c r="D338" s="1000" t="s">
        <v>1189</v>
      </c>
      <c r="E338" s="997"/>
      <c r="F338" s="998"/>
      <c r="G338" s="998"/>
      <c r="H338" s="998"/>
      <c r="I338" s="999"/>
    </row>
    <row r="339" spans="1:9" ht="14.25" customHeight="1">
      <c r="A339" s="1089" t="s">
        <v>1190</v>
      </c>
      <c r="B339" s="1078" t="s">
        <v>1191</v>
      </c>
      <c r="C339" s="1055" t="s">
        <v>1192</v>
      </c>
      <c r="D339" s="1056" t="s">
        <v>1193</v>
      </c>
      <c r="E339" s="1056" t="s">
        <v>498</v>
      </c>
      <c r="F339" s="1006" t="s">
        <v>1194</v>
      </c>
      <c r="G339" s="1006" t="s">
        <v>1195</v>
      </c>
      <c r="H339" s="1006" t="s">
        <v>1196</v>
      </c>
      <c r="I339" s="1007" t="s">
        <v>455</v>
      </c>
    </row>
    <row r="340" spans="1:9" ht="14.25" customHeight="1">
      <c r="A340" s="1101"/>
      <c r="B340" s="1001" t="s">
        <v>1053</v>
      </c>
      <c r="C340" s="1001">
        <v>227794156</v>
      </c>
      <c r="D340" s="1001">
        <v>8018793874</v>
      </c>
      <c r="E340" s="1002" t="s">
        <v>1526</v>
      </c>
      <c r="F340" s="1002" t="s">
        <v>1203</v>
      </c>
      <c r="G340" s="1002" t="s">
        <v>509</v>
      </c>
      <c r="H340" s="1002"/>
      <c r="I340" s="1003"/>
    </row>
    <row r="341" spans="1:9" ht="14.25" customHeight="1">
      <c r="A341" s="1082"/>
      <c r="B341" s="590" t="s">
        <v>1054</v>
      </c>
      <c r="C341" s="590">
        <v>181329165</v>
      </c>
      <c r="D341" s="590">
        <v>3855075196</v>
      </c>
      <c r="E341" s="731" t="s">
        <v>522</v>
      </c>
      <c r="F341" s="731" t="s">
        <v>1203</v>
      </c>
      <c r="G341" s="731" t="s">
        <v>509</v>
      </c>
      <c r="I341" s="1004"/>
    </row>
    <row r="342" spans="1:9" ht="14.25" customHeight="1">
      <c r="A342" s="1082"/>
      <c r="B342" s="593" t="s">
        <v>1056</v>
      </c>
      <c r="C342" s="904">
        <v>227166599</v>
      </c>
      <c r="D342" s="212">
        <v>8016313686</v>
      </c>
      <c r="E342" s="731" t="s">
        <v>741</v>
      </c>
      <c r="F342" s="731" t="s">
        <v>1057</v>
      </c>
      <c r="G342" s="731" t="s">
        <v>509</v>
      </c>
      <c r="I342" s="1004"/>
    </row>
    <row r="343" spans="1:9" ht="14.25" customHeight="1">
      <c r="A343" s="1082"/>
      <c r="B343" s="590" t="s">
        <v>1055</v>
      </c>
      <c r="C343" s="590">
        <v>235350474</v>
      </c>
      <c r="D343" s="590">
        <v>3856258999</v>
      </c>
      <c r="E343" s="731" t="s">
        <v>522</v>
      </c>
      <c r="F343" s="731" t="s">
        <v>1199</v>
      </c>
      <c r="G343" s="731" t="s">
        <v>509</v>
      </c>
      <c r="I343" s="1004"/>
    </row>
    <row r="344" spans="1:9" ht="14.25" customHeight="1">
      <c r="A344" s="1082"/>
      <c r="B344" s="593" t="s">
        <v>1058</v>
      </c>
      <c r="C344" s="593">
        <v>227166643</v>
      </c>
      <c r="D344" s="593">
        <v>8125451246</v>
      </c>
      <c r="E344" s="731" t="s">
        <v>741</v>
      </c>
      <c r="F344" s="731" t="s">
        <v>1057</v>
      </c>
      <c r="G344" s="731" t="s">
        <v>509</v>
      </c>
      <c r="I344" s="1004"/>
    </row>
    <row r="345" spans="1:9" ht="14.25" customHeight="1">
      <c r="A345" s="1082"/>
      <c r="B345" s="590" t="s">
        <v>1059</v>
      </c>
      <c r="C345" s="590">
        <v>235369077</v>
      </c>
      <c r="D345" s="590">
        <v>3854631654</v>
      </c>
      <c r="E345" s="731" t="s">
        <v>522</v>
      </c>
      <c r="F345" s="731" t="s">
        <v>1203</v>
      </c>
      <c r="G345" s="731" t="s">
        <v>509</v>
      </c>
      <c r="I345" s="1004"/>
    </row>
    <row r="346" spans="1:9" ht="14.25" customHeight="1">
      <c r="A346" s="1082"/>
      <c r="B346" s="593" t="s">
        <v>1060</v>
      </c>
      <c r="C346" s="593">
        <v>199199921</v>
      </c>
      <c r="D346" s="593">
        <v>8019418711</v>
      </c>
      <c r="E346" s="731" t="s">
        <v>1526</v>
      </c>
      <c r="F346" s="731" t="s">
        <v>1203</v>
      </c>
      <c r="I346" s="1004"/>
    </row>
    <row r="347" spans="1:9" ht="14.25" customHeight="1">
      <c r="A347" s="1082" t="s">
        <v>1539</v>
      </c>
      <c r="B347" s="593" t="s">
        <v>1062</v>
      </c>
      <c r="C347" s="593">
        <v>235474567</v>
      </c>
      <c r="D347" s="593">
        <v>3852521888</v>
      </c>
      <c r="E347" s="731" t="s">
        <v>506</v>
      </c>
      <c r="F347" s="731" t="s">
        <v>1199</v>
      </c>
      <c r="G347" s="731" t="s">
        <v>509</v>
      </c>
      <c r="I347" s="1004"/>
    </row>
    <row r="348" spans="1:9" ht="14.25" customHeight="1">
      <c r="A348" s="1082"/>
      <c r="B348" s="1028" t="s">
        <v>1540</v>
      </c>
      <c r="C348" s="593">
        <v>230417539</v>
      </c>
      <c r="D348" s="212">
        <v>9863010191</v>
      </c>
      <c r="E348" s="1028" t="s">
        <v>906</v>
      </c>
      <c r="F348" s="1028" t="s">
        <v>1199</v>
      </c>
      <c r="I348" s="1004"/>
    </row>
    <row r="349" spans="1:9" ht="14.25" customHeight="1">
      <c r="A349" s="1082"/>
      <c r="B349" s="590" t="s">
        <v>1064</v>
      </c>
      <c r="C349" s="590">
        <v>235341515</v>
      </c>
      <c r="D349" s="590">
        <v>3854619680</v>
      </c>
      <c r="E349" s="731" t="s">
        <v>522</v>
      </c>
      <c r="F349" s="731" t="s">
        <v>1203</v>
      </c>
      <c r="G349" s="731" t="s">
        <v>509</v>
      </c>
      <c r="I349" s="1004"/>
    </row>
    <row r="350" spans="1:9" ht="14.25" customHeight="1">
      <c r="A350" s="1082"/>
      <c r="B350" s="590" t="s">
        <v>1065</v>
      </c>
      <c r="C350" s="590">
        <v>235341514</v>
      </c>
      <c r="D350" s="590">
        <v>3852668283</v>
      </c>
      <c r="E350" s="731" t="s">
        <v>522</v>
      </c>
      <c r="F350" s="731" t="s">
        <v>1203</v>
      </c>
      <c r="G350" s="731" t="s">
        <v>509</v>
      </c>
      <c r="I350" s="1004"/>
    </row>
    <row r="351" spans="1:9" ht="14.25" customHeight="1">
      <c r="A351" s="1082"/>
      <c r="B351" s="590" t="s">
        <v>1166</v>
      </c>
      <c r="C351" s="590">
        <v>164975070</v>
      </c>
      <c r="D351" s="590">
        <v>3853370291</v>
      </c>
      <c r="E351" s="731" t="s">
        <v>1526</v>
      </c>
      <c r="F351" s="731" t="s">
        <v>1203</v>
      </c>
      <c r="G351" s="731" t="s">
        <v>509</v>
      </c>
      <c r="I351" s="1004" t="s">
        <v>1167</v>
      </c>
    </row>
    <row r="352" spans="1:9" ht="14.25" customHeight="1">
      <c r="A352" s="1082"/>
      <c r="B352" s="593" t="s">
        <v>1541</v>
      </c>
      <c r="C352" s="593">
        <v>213124096</v>
      </c>
      <c r="D352" s="593">
        <v>3855630605</v>
      </c>
      <c r="E352" s="731" t="s">
        <v>906</v>
      </c>
      <c r="F352" s="731" t="s">
        <v>1199</v>
      </c>
      <c r="G352" s="731" t="s">
        <v>509</v>
      </c>
      <c r="I352" s="1004"/>
    </row>
    <row r="353" spans="1:9" ht="14.25" customHeight="1">
      <c r="A353" s="1082"/>
      <c r="B353" s="593" t="s">
        <v>1542</v>
      </c>
      <c r="C353" s="593">
        <v>199619132</v>
      </c>
      <c r="D353" s="593">
        <v>3852998500</v>
      </c>
      <c r="F353" s="731" t="s">
        <v>1199</v>
      </c>
      <c r="G353" s="731" t="s">
        <v>509</v>
      </c>
      <c r="I353" s="1004"/>
    </row>
    <row r="354" spans="1:9" ht="14.25" customHeight="1">
      <c r="A354" s="1082" t="s">
        <v>1543</v>
      </c>
      <c r="B354" s="593" t="s">
        <v>1068</v>
      </c>
      <c r="C354" s="593">
        <v>146200914</v>
      </c>
      <c r="D354" s="593">
        <v>3854366807</v>
      </c>
      <c r="E354" s="731" t="s">
        <v>506</v>
      </c>
      <c r="F354" s="731" t="s">
        <v>1199</v>
      </c>
      <c r="I354" s="1004"/>
    </row>
    <row r="355" spans="1:9" ht="14.25" customHeight="1">
      <c r="A355" s="1082" t="s">
        <v>1544</v>
      </c>
      <c r="B355" s="593" t="s">
        <v>1545</v>
      </c>
      <c r="C355" s="593">
        <v>235383052</v>
      </c>
      <c r="D355" s="593">
        <v>3854364515</v>
      </c>
      <c r="E355" s="731" t="s">
        <v>506</v>
      </c>
      <c r="F355" s="731" t="s">
        <v>1199</v>
      </c>
      <c r="I355" s="1004"/>
    </row>
    <row r="356" spans="1:9" ht="14.25" customHeight="1">
      <c r="A356" s="1082"/>
      <c r="B356" s="590" t="s">
        <v>1142</v>
      </c>
      <c r="C356" s="590">
        <v>235440775</v>
      </c>
      <c r="D356" s="590" t="s">
        <v>1143</v>
      </c>
      <c r="E356" s="731" t="s">
        <v>522</v>
      </c>
      <c r="F356" s="731" t="s">
        <v>1199</v>
      </c>
      <c r="G356" s="731" t="s">
        <v>509</v>
      </c>
      <c r="I356" s="1004"/>
    </row>
    <row r="357" spans="1:9" ht="14.25" customHeight="1">
      <c r="A357" s="1082"/>
      <c r="B357" s="593" t="s">
        <v>1546</v>
      </c>
      <c r="C357" s="593">
        <v>221143262</v>
      </c>
      <c r="D357" s="593">
        <v>3854576486</v>
      </c>
      <c r="E357" s="731" t="s">
        <v>528</v>
      </c>
      <c r="F357" s="731" t="s">
        <v>1199</v>
      </c>
      <c r="I357" s="1004"/>
    </row>
    <row r="358" spans="1:9" ht="14.25" customHeight="1">
      <c r="A358" s="1082"/>
      <c r="B358" s="593" t="s">
        <v>1547</v>
      </c>
      <c r="C358" s="593">
        <v>180287037</v>
      </c>
      <c r="D358" s="212" t="s">
        <v>1548</v>
      </c>
      <c r="E358" s="731" t="s">
        <v>906</v>
      </c>
      <c r="F358" s="731" t="s">
        <v>1199</v>
      </c>
      <c r="G358" s="731" t="s">
        <v>509</v>
      </c>
      <c r="I358" s="1004"/>
    </row>
    <row r="359" spans="1:9" ht="14.25" customHeight="1">
      <c r="A359" s="1082"/>
      <c r="B359" s="593" t="s">
        <v>1075</v>
      </c>
      <c r="C359" s="593">
        <v>173043499</v>
      </c>
      <c r="D359" s="212">
        <v>3855513821</v>
      </c>
      <c r="E359" s="731" t="s">
        <v>1526</v>
      </c>
      <c r="F359" s="731" t="s">
        <v>1199</v>
      </c>
      <c r="I359" s="1004"/>
    </row>
    <row r="360" spans="1:9" ht="14.25" customHeight="1">
      <c r="A360" s="1082"/>
      <c r="B360" s="593" t="s">
        <v>1113</v>
      </c>
      <c r="C360" s="593">
        <v>235421905</v>
      </c>
      <c r="D360" s="212">
        <v>3854859198</v>
      </c>
      <c r="E360" s="731" t="s">
        <v>522</v>
      </c>
      <c r="F360" s="731" t="s">
        <v>1199</v>
      </c>
      <c r="G360" s="731" t="s">
        <v>509</v>
      </c>
      <c r="I360" s="1004"/>
    </row>
    <row r="361" spans="1:9" ht="14.25" customHeight="1">
      <c r="A361" s="1083"/>
      <c r="B361" s="869" t="s">
        <v>1077</v>
      </c>
      <c r="C361" s="804">
        <v>215464740</v>
      </c>
      <c r="D361" s="869">
        <v>3855488807</v>
      </c>
      <c r="E361" s="804" t="s">
        <v>1526</v>
      </c>
      <c r="F361" s="804" t="s">
        <v>1199</v>
      </c>
      <c r="G361" s="804" t="s">
        <v>509</v>
      </c>
      <c r="H361" s="804"/>
      <c r="I361" s="1005"/>
    </row>
    <row r="362" spans="1:9" ht="14.25" customHeight="1">
      <c r="A362" s="1091" t="s">
        <v>1549</v>
      </c>
      <c r="B362" s="1008" t="s">
        <v>1187</v>
      </c>
      <c r="C362" s="784" t="s">
        <v>1188</v>
      </c>
      <c r="D362" s="1009" t="s">
        <v>1189</v>
      </c>
      <c r="E362" s="786"/>
      <c r="F362" s="787"/>
      <c r="G362" s="787"/>
      <c r="H362" s="787"/>
      <c r="I362" s="1010"/>
    </row>
    <row r="363" spans="1:9" ht="14.25" customHeight="1">
      <c r="A363" s="1091" t="s">
        <v>1190</v>
      </c>
      <c r="B363" s="1054" t="s">
        <v>1191</v>
      </c>
      <c r="C363" s="1055" t="s">
        <v>1192</v>
      </c>
      <c r="D363" s="1056" t="s">
        <v>1193</v>
      </c>
      <c r="E363" s="1056" t="s">
        <v>498</v>
      </c>
      <c r="F363" s="1006" t="s">
        <v>1194</v>
      </c>
      <c r="G363" s="1006" t="s">
        <v>1195</v>
      </c>
      <c r="H363" s="1006" t="s">
        <v>1196</v>
      </c>
      <c r="I363" s="1007" t="s">
        <v>455</v>
      </c>
    </row>
    <row r="364" spans="1:9" ht="14.25" customHeight="1">
      <c r="A364" s="1082">
        <v>889154420</v>
      </c>
      <c r="B364" s="593" t="s">
        <v>1550</v>
      </c>
      <c r="C364" s="593">
        <v>129468753</v>
      </c>
      <c r="D364" s="593">
        <v>7703346137</v>
      </c>
      <c r="E364" s="1002" t="s">
        <v>817</v>
      </c>
      <c r="F364" s="1002" t="s">
        <v>1199</v>
      </c>
      <c r="G364" s="1002" t="s">
        <v>509</v>
      </c>
      <c r="H364" s="1002"/>
      <c r="I364" s="1020"/>
    </row>
    <row r="365" spans="1:9" ht="14.25" customHeight="1">
      <c r="A365" s="1082"/>
      <c r="B365" s="593" t="s">
        <v>1083</v>
      </c>
      <c r="C365" s="593">
        <v>235456365</v>
      </c>
      <c r="D365" s="593">
        <v>3852672778</v>
      </c>
      <c r="E365" s="731" t="s">
        <v>802</v>
      </c>
      <c r="F365" s="731" t="s">
        <v>1199</v>
      </c>
      <c r="G365" s="731" t="s">
        <v>509</v>
      </c>
      <c r="I365" s="1004" t="s">
        <v>1084</v>
      </c>
    </row>
    <row r="366" spans="1:9" ht="14.25" customHeight="1">
      <c r="A366" s="1082"/>
      <c r="B366" s="731" t="s">
        <v>1551</v>
      </c>
      <c r="C366" s="731">
        <v>144219420</v>
      </c>
      <c r="D366" s="593">
        <v>3852673665</v>
      </c>
      <c r="E366" s="731" t="s">
        <v>817</v>
      </c>
      <c r="F366" s="731" t="s">
        <v>1199</v>
      </c>
      <c r="G366" s="731" t="s">
        <v>509</v>
      </c>
      <c r="I366" s="1004" t="s">
        <v>1552</v>
      </c>
    </row>
    <row r="367" spans="1:9" ht="14.25" customHeight="1">
      <c r="A367" s="1082"/>
      <c r="B367" s="593" t="s">
        <v>1553</v>
      </c>
      <c r="C367" s="593">
        <v>95713496</v>
      </c>
      <c r="D367" s="593">
        <v>8019061006</v>
      </c>
      <c r="E367" s="731" t="s">
        <v>741</v>
      </c>
      <c r="F367" s="731" t="s">
        <v>266</v>
      </c>
      <c r="I367" s="1004"/>
    </row>
    <row r="368" spans="1:9" ht="14.25" customHeight="1">
      <c r="A368" s="1082"/>
      <c r="B368" s="593" t="s">
        <v>1554</v>
      </c>
      <c r="C368" s="731">
        <v>235511583</v>
      </c>
      <c r="D368" s="593">
        <v>3854576754</v>
      </c>
      <c r="E368" s="731" t="s">
        <v>1260</v>
      </c>
      <c r="F368" s="731" t="s">
        <v>367</v>
      </c>
      <c r="I368" s="1004"/>
    </row>
    <row r="369" spans="1:9" ht="14.25" customHeight="1">
      <c r="A369" s="1082" t="s">
        <v>1511</v>
      </c>
      <c r="B369" s="593" t="s">
        <v>1555</v>
      </c>
      <c r="C369" s="731">
        <v>185553773</v>
      </c>
      <c r="D369" s="593">
        <v>3855623513</v>
      </c>
      <c r="E369" s="731" t="s">
        <v>506</v>
      </c>
      <c r="F369" s="731" t="s">
        <v>1199</v>
      </c>
      <c r="G369" s="731" t="s">
        <v>509</v>
      </c>
      <c r="I369" s="1004"/>
    </row>
    <row r="370" spans="1:9" ht="14.25" customHeight="1">
      <c r="A370" s="1082"/>
      <c r="B370" s="593" t="s">
        <v>1556</v>
      </c>
      <c r="C370" s="1127">
        <v>122713437</v>
      </c>
      <c r="D370" s="753">
        <v>3855882506</v>
      </c>
      <c r="E370" s="731" t="s">
        <v>1534</v>
      </c>
      <c r="F370" s="731" t="s">
        <v>1199</v>
      </c>
      <c r="G370" s="731" t="s">
        <v>509</v>
      </c>
      <c r="I370" s="1004"/>
    </row>
    <row r="371" spans="1:9" ht="14.25" customHeight="1">
      <c r="A371" s="1082"/>
      <c r="B371" s="593" t="s">
        <v>1557</v>
      </c>
      <c r="C371" s="753">
        <v>235479523</v>
      </c>
      <c r="D371" s="593">
        <v>3853025904</v>
      </c>
      <c r="E371" s="731" t="s">
        <v>1534</v>
      </c>
      <c r="F371" s="731" t="s">
        <v>1199</v>
      </c>
      <c r="G371" s="731" t="s">
        <v>509</v>
      </c>
      <c r="I371" s="1004"/>
    </row>
    <row r="372" spans="1:9" ht="14.25" customHeight="1">
      <c r="A372" s="1082"/>
      <c r="B372" s="593" t="s">
        <v>1558</v>
      </c>
      <c r="C372" s="593">
        <v>95706357</v>
      </c>
      <c r="D372" s="593">
        <v>3854647843</v>
      </c>
      <c r="E372" s="731" t="s">
        <v>817</v>
      </c>
      <c r="F372" s="731" t="s">
        <v>1199</v>
      </c>
      <c r="G372" s="731" t="s">
        <v>509</v>
      </c>
      <c r="I372" s="1004" t="s">
        <v>836</v>
      </c>
    </row>
    <row r="373" spans="1:9" ht="14.25" customHeight="1">
      <c r="A373" s="1082"/>
      <c r="B373" s="593" t="s">
        <v>1092</v>
      </c>
      <c r="C373" s="593">
        <v>237704234</v>
      </c>
      <c r="D373" s="593">
        <v>3852087029</v>
      </c>
      <c r="E373" s="593" t="s">
        <v>817</v>
      </c>
      <c r="F373" s="731" t="s">
        <v>1199</v>
      </c>
      <c r="I373" s="1004" t="s">
        <v>1091</v>
      </c>
    </row>
    <row r="374" spans="1:9" ht="14.25" customHeight="1">
      <c r="A374" s="1082"/>
      <c r="B374" s="731" t="s">
        <v>1093</v>
      </c>
      <c r="C374" s="593">
        <v>237704296</v>
      </c>
      <c r="D374" s="593">
        <v>9452643673</v>
      </c>
      <c r="E374" s="731" t="s">
        <v>802</v>
      </c>
      <c r="F374" s="731" t="s">
        <v>1199</v>
      </c>
      <c r="I374" s="1004"/>
    </row>
    <row r="375" spans="1:9" ht="14.25" customHeight="1">
      <c r="A375" s="1082"/>
      <c r="B375" s="593" t="s">
        <v>1094</v>
      </c>
      <c r="C375" s="593">
        <v>235392966</v>
      </c>
      <c r="D375" s="593">
        <v>3854889966</v>
      </c>
      <c r="E375" s="731" t="s">
        <v>1526</v>
      </c>
      <c r="F375" s="731" t="s">
        <v>1199</v>
      </c>
      <c r="G375" s="731" t="s">
        <v>509</v>
      </c>
      <c r="I375" s="1004"/>
    </row>
    <row r="376" spans="1:9" ht="14.25" customHeight="1">
      <c r="A376" s="1082"/>
      <c r="B376" s="1137"/>
      <c r="C376" s="593">
        <v>165776577</v>
      </c>
      <c r="D376" s="593">
        <v>3855897522</v>
      </c>
      <c r="E376" s="731" t="s">
        <v>741</v>
      </c>
      <c r="F376" s="731" t="s">
        <v>1199</v>
      </c>
      <c r="G376" s="731" t="s">
        <v>509</v>
      </c>
      <c r="I376" s="1004"/>
    </row>
    <row r="377" spans="1:9" ht="14.25" customHeight="1">
      <c r="A377" s="1082"/>
      <c r="B377" s="1137"/>
      <c r="C377" s="593">
        <v>235395696</v>
      </c>
      <c r="D377" s="593">
        <v>8013309594</v>
      </c>
      <c r="E377" s="731" t="s">
        <v>522</v>
      </c>
      <c r="F377" s="731" t="s">
        <v>1203</v>
      </c>
      <c r="G377" s="731" t="s">
        <v>509</v>
      </c>
      <c r="I377" s="1004"/>
    </row>
    <row r="378" spans="1:9" ht="14.25" customHeight="1">
      <c r="A378" s="1082"/>
      <c r="B378" s="1137"/>
      <c r="C378" s="593">
        <v>185015627</v>
      </c>
      <c r="D378" s="593">
        <v>5623874738</v>
      </c>
      <c r="E378" s="731" t="s">
        <v>1534</v>
      </c>
      <c r="F378" s="731" t="s">
        <v>1199</v>
      </c>
      <c r="G378" s="731" t="s">
        <v>509</v>
      </c>
      <c r="I378" s="1004"/>
    </row>
    <row r="379" spans="1:9" ht="14.25" customHeight="1">
      <c r="A379" s="1082"/>
      <c r="B379" s="593" t="s">
        <v>1559</v>
      </c>
      <c r="C379" s="593">
        <v>235516677</v>
      </c>
      <c r="D379" s="212">
        <v>3852673989</v>
      </c>
      <c r="E379" s="731" t="s">
        <v>528</v>
      </c>
      <c r="F379" s="731" t="s">
        <v>1199</v>
      </c>
      <c r="G379" s="731" t="s">
        <v>509</v>
      </c>
      <c r="I379" s="1004"/>
    </row>
    <row r="380" spans="1:9" ht="14.25" customHeight="1">
      <c r="A380" s="1082"/>
      <c r="B380" s="593" t="s">
        <v>1101</v>
      </c>
      <c r="C380" s="593">
        <v>128704181</v>
      </c>
      <c r="D380" s="593">
        <v>3853789776</v>
      </c>
      <c r="E380" s="731" t="s">
        <v>522</v>
      </c>
      <c r="F380" s="731" t="s">
        <v>1199</v>
      </c>
      <c r="G380" s="731" t="s">
        <v>509</v>
      </c>
      <c r="I380" s="1004"/>
    </row>
    <row r="381" spans="1:9" ht="14.25" customHeight="1">
      <c r="A381" s="1082"/>
      <c r="B381" s="593" t="s">
        <v>1560</v>
      </c>
      <c r="C381" s="593">
        <v>187401586</v>
      </c>
      <c r="D381" s="593">
        <v>9545995067</v>
      </c>
      <c r="E381" s="731" t="s">
        <v>1260</v>
      </c>
      <c r="F381" s="731" t="s">
        <v>1203</v>
      </c>
      <c r="G381" s="731" t="s">
        <v>509</v>
      </c>
      <c r="I381" s="1004"/>
    </row>
    <row r="382" spans="1:9" ht="14.25" customHeight="1">
      <c r="A382" s="1082"/>
      <c r="B382" s="593" t="s">
        <v>1102</v>
      </c>
      <c r="C382" s="593">
        <v>235384234</v>
      </c>
      <c r="D382" s="593">
        <v>3852678604</v>
      </c>
      <c r="E382" s="731" t="s">
        <v>1526</v>
      </c>
      <c r="F382" s="731" t="s">
        <v>1256</v>
      </c>
      <c r="G382" s="731" t="s">
        <v>509</v>
      </c>
      <c r="I382" s="1004"/>
    </row>
    <row r="383" spans="1:9" ht="14.25" customHeight="1">
      <c r="B383" s="593" t="s">
        <v>1104</v>
      </c>
      <c r="C383" s="593">
        <v>227058393</v>
      </c>
      <c r="D383" s="212" t="s">
        <v>1105</v>
      </c>
      <c r="E383" s="731" t="s">
        <v>1526</v>
      </c>
      <c r="F383" s="731" t="s">
        <v>1199</v>
      </c>
      <c r="I383" s="1004" t="s">
        <v>1091</v>
      </c>
    </row>
    <row r="384" spans="1:9" ht="14.25" customHeight="1">
      <c r="B384" s="593" t="s">
        <v>1107</v>
      </c>
      <c r="C384" s="593">
        <v>137903485</v>
      </c>
      <c r="D384" s="212">
        <v>3854904613</v>
      </c>
      <c r="E384" s="731" t="s">
        <v>522</v>
      </c>
      <c r="F384" s="731" t="s">
        <v>1199</v>
      </c>
      <c r="G384" s="731" t="s">
        <v>509</v>
      </c>
      <c r="I384" s="1004"/>
    </row>
    <row r="385" spans="1:9" ht="14.25" customHeight="1">
      <c r="B385" s="593" t="s">
        <v>1153</v>
      </c>
      <c r="C385" s="593">
        <v>235340040</v>
      </c>
      <c r="D385" s="212">
        <v>2065787447</v>
      </c>
      <c r="E385" s="731" t="s">
        <v>1526</v>
      </c>
      <c r="F385" s="731" t="s">
        <v>1199</v>
      </c>
      <c r="G385" s="731" t="s">
        <v>509</v>
      </c>
      <c r="I385" s="1004"/>
    </row>
    <row r="386" spans="1:9" ht="14.25" customHeight="1">
      <c r="A386" s="1082"/>
      <c r="B386" s="590" t="s">
        <v>1103</v>
      </c>
      <c r="C386" s="593">
        <v>237747968</v>
      </c>
      <c r="D386" s="590">
        <v>3853267120</v>
      </c>
      <c r="E386" s="731" t="s">
        <v>522</v>
      </c>
      <c r="F386" s="731" t="s">
        <v>1199</v>
      </c>
      <c r="G386" s="731" t="s">
        <v>509</v>
      </c>
      <c r="I386" s="1004"/>
    </row>
    <row r="387" spans="1:9" ht="14.25" customHeight="1">
      <c r="A387" s="1080" t="s">
        <v>1561</v>
      </c>
      <c r="B387" s="1084" t="s">
        <v>1291</v>
      </c>
      <c r="C387" s="1085" t="s">
        <v>1292</v>
      </c>
      <c r="D387" s="1000" t="s">
        <v>1189</v>
      </c>
      <c r="E387" s="1086"/>
      <c r="F387" s="1087"/>
      <c r="G387" s="1087"/>
      <c r="H387" s="1087"/>
      <c r="I387" s="1088"/>
    </row>
    <row r="388" spans="1:9" ht="14.25" customHeight="1">
      <c r="A388" s="1081" t="s">
        <v>1190</v>
      </c>
      <c r="B388" s="1096" t="s">
        <v>1191</v>
      </c>
      <c r="C388" s="1097" t="s">
        <v>1192</v>
      </c>
      <c r="D388" s="1098" t="s">
        <v>1193</v>
      </c>
      <c r="E388" s="1098" t="s">
        <v>498</v>
      </c>
      <c r="F388" s="1099" t="s">
        <v>1194</v>
      </c>
      <c r="G388" s="1099" t="s">
        <v>1195</v>
      </c>
      <c r="H388" s="1099" t="s">
        <v>1196</v>
      </c>
      <c r="I388" s="1100" t="s">
        <v>455</v>
      </c>
    </row>
    <row r="389" spans="1:9" ht="14.25" customHeight="1">
      <c r="A389" s="1082"/>
      <c r="B389" s="978" t="s">
        <v>1562</v>
      </c>
      <c r="C389" s="593">
        <v>237742375</v>
      </c>
      <c r="D389" s="593">
        <v>3853715206</v>
      </c>
      <c r="E389" s="731" t="s">
        <v>817</v>
      </c>
      <c r="F389" s="978" t="s">
        <v>1256</v>
      </c>
      <c r="G389" s="593"/>
      <c r="H389" s="593"/>
      <c r="I389" s="1004"/>
    </row>
    <row r="390" spans="1:9" ht="14.25" customHeight="1">
      <c r="A390" s="1082"/>
      <c r="B390" s="753" t="s">
        <v>1563</v>
      </c>
      <c r="C390" s="593">
        <v>201741486</v>
      </c>
      <c r="D390" s="212">
        <v>3855928166</v>
      </c>
      <c r="E390" s="731" t="s">
        <v>1260</v>
      </c>
      <c r="F390" s="731" t="s">
        <v>1203</v>
      </c>
      <c r="G390" s="731" t="s">
        <v>509</v>
      </c>
      <c r="H390" s="988"/>
      <c r="I390" s="1004" t="s">
        <v>1564</v>
      </c>
    </row>
    <row r="391" spans="1:9" ht="14.25" customHeight="1">
      <c r="A391" s="1082"/>
      <c r="B391" s="593" t="s">
        <v>1112</v>
      </c>
      <c r="C391" s="593">
        <v>216891687</v>
      </c>
      <c r="D391" s="593">
        <v>8016387737</v>
      </c>
      <c r="E391" s="731" t="s">
        <v>522</v>
      </c>
      <c r="F391" s="731" t="s">
        <v>1057</v>
      </c>
      <c r="G391" s="731" t="s">
        <v>509</v>
      </c>
      <c r="I391" s="1004"/>
    </row>
    <row r="392" spans="1:9" ht="14.25" customHeight="1">
      <c r="A392" s="1082"/>
      <c r="B392" s="590" t="s">
        <v>1565</v>
      </c>
      <c r="C392" s="590">
        <v>228673889</v>
      </c>
      <c r="D392" s="590">
        <v>3853671476</v>
      </c>
      <c r="E392" s="731" t="s">
        <v>522</v>
      </c>
      <c r="F392" s="731" t="s">
        <v>1203</v>
      </c>
      <c r="G392" s="988" t="s">
        <v>806</v>
      </c>
      <c r="H392" s="988"/>
      <c r="I392" s="1013"/>
    </row>
    <row r="393" spans="1:9" ht="14.25" customHeight="1">
      <c r="A393" s="1082"/>
      <c r="B393" s="593" t="s">
        <v>1566</v>
      </c>
      <c r="C393" s="593">
        <v>238789322</v>
      </c>
      <c r="D393" s="593" t="s">
        <v>1164</v>
      </c>
      <c r="E393" s="731" t="s">
        <v>522</v>
      </c>
      <c r="F393" s="731" t="s">
        <v>1057</v>
      </c>
      <c r="G393" s="731" t="s">
        <v>509</v>
      </c>
      <c r="I393" s="1004"/>
    </row>
    <row r="394" spans="1:9" ht="14.25" customHeight="1">
      <c r="A394" s="1082"/>
      <c r="B394" s="593" t="s">
        <v>1165</v>
      </c>
      <c r="C394" s="593">
        <v>238789304</v>
      </c>
      <c r="D394" s="593">
        <v>3853436922</v>
      </c>
      <c r="E394" s="731" t="s">
        <v>522</v>
      </c>
      <c r="F394" s="731" t="s">
        <v>1057</v>
      </c>
      <c r="G394" s="731" t="s">
        <v>509</v>
      </c>
      <c r="I394" s="1004"/>
    </row>
    <row r="395" spans="1:9" ht="14.25" customHeight="1">
      <c r="A395" s="1082"/>
      <c r="B395" s="590" t="s">
        <v>1169</v>
      </c>
      <c r="C395" s="590">
        <v>238807887</v>
      </c>
      <c r="D395" s="590" t="s">
        <v>1170</v>
      </c>
      <c r="E395" s="731" t="s">
        <v>522</v>
      </c>
      <c r="F395" s="731" t="s">
        <v>1057</v>
      </c>
      <c r="G395" s="731" t="s">
        <v>509</v>
      </c>
      <c r="I395" s="1004"/>
    </row>
    <row r="396" spans="1:9" ht="14.25" customHeight="1">
      <c r="A396" s="1082"/>
      <c r="B396" s="590" t="s">
        <v>1171</v>
      </c>
      <c r="C396" s="590">
        <v>238807955</v>
      </c>
      <c r="D396" s="590">
        <v>3854786045</v>
      </c>
      <c r="E396" s="731" t="s">
        <v>522</v>
      </c>
      <c r="F396" s="731" t="s">
        <v>1057</v>
      </c>
      <c r="G396" s="731" t="s">
        <v>509</v>
      </c>
      <c r="I396" s="1004"/>
    </row>
    <row r="397" spans="1:9" ht="14.25" customHeight="1">
      <c r="A397" s="1082"/>
      <c r="B397" s="593" t="s">
        <v>1175</v>
      </c>
      <c r="C397" s="593">
        <v>238816570</v>
      </c>
      <c r="D397" s="593">
        <v>8016660725</v>
      </c>
      <c r="E397" s="731" t="s">
        <v>522</v>
      </c>
      <c r="F397" s="731" t="s">
        <v>367</v>
      </c>
      <c r="G397" s="731" t="s">
        <v>509</v>
      </c>
      <c r="I397" s="1004"/>
    </row>
    <row r="398" spans="1:9" ht="14.25" customHeight="1">
      <c r="A398" s="1082"/>
      <c r="B398" s="731" t="s">
        <v>1177</v>
      </c>
      <c r="C398" s="753">
        <v>238817350</v>
      </c>
      <c r="D398" s="731">
        <v>3855482798</v>
      </c>
      <c r="E398" s="731" t="s">
        <v>1526</v>
      </c>
      <c r="F398" s="731" t="s">
        <v>1057</v>
      </c>
      <c r="G398" s="731" t="s">
        <v>509</v>
      </c>
      <c r="I398" s="1004"/>
    </row>
    <row r="399" spans="1:9" ht="14.25" customHeight="1">
      <c r="A399" s="1082" t="s">
        <v>1567</v>
      </c>
      <c r="B399" s="753" t="s">
        <v>1180</v>
      </c>
      <c r="C399" s="593">
        <v>235517686</v>
      </c>
      <c r="D399" s="731">
        <v>8014147726</v>
      </c>
      <c r="E399" s="731" t="s">
        <v>506</v>
      </c>
      <c r="F399" s="731" t="s">
        <v>266</v>
      </c>
      <c r="G399" s="731" t="s">
        <v>509</v>
      </c>
      <c r="I399" s="1004"/>
    </row>
    <row r="400" spans="1:9" ht="14.25" customHeight="1">
      <c r="B400" s="593" t="s">
        <v>1104</v>
      </c>
      <c r="C400" s="593">
        <v>227058393</v>
      </c>
      <c r="D400" s="212" t="s">
        <v>1105</v>
      </c>
      <c r="E400" s="731" t="s">
        <v>1526</v>
      </c>
      <c r="F400" s="731" t="s">
        <v>266</v>
      </c>
      <c r="G400" s="731" t="s">
        <v>509</v>
      </c>
      <c r="I400" s="1004"/>
    </row>
    <row r="401" spans="1:9" ht="14.25" customHeight="1">
      <c r="A401" s="1082" t="s">
        <v>1568</v>
      </c>
      <c r="B401" s="724" t="s">
        <v>1183</v>
      </c>
      <c r="C401" s="731">
        <v>237699426</v>
      </c>
      <c r="D401" s="593" t="s">
        <v>1184</v>
      </c>
      <c r="E401" s="731" t="s">
        <v>552</v>
      </c>
      <c r="F401" s="731" t="s">
        <v>266</v>
      </c>
      <c r="G401" s="731" t="s">
        <v>509</v>
      </c>
      <c r="I401" s="1004"/>
    </row>
    <row r="402" spans="1:9" ht="14.25" customHeight="1">
      <c r="A402" s="1082"/>
      <c r="I402" s="1004"/>
    </row>
    <row r="403" spans="1:9" ht="14.25" customHeight="1">
      <c r="A403" s="1082"/>
      <c r="I403" s="1004"/>
    </row>
    <row r="404" spans="1:9" ht="14.25" customHeight="1">
      <c r="A404" s="1082"/>
      <c r="I404" s="1004"/>
    </row>
    <row r="405" spans="1:9" ht="14.25" customHeight="1">
      <c r="A405" s="1082"/>
      <c r="I405" s="1004"/>
    </row>
    <row r="406" spans="1:9" ht="14.25" customHeight="1">
      <c r="A406" s="1082"/>
      <c r="I406" s="1004"/>
    </row>
    <row r="407" spans="1:9" ht="14.25" customHeight="1">
      <c r="A407" s="1082"/>
      <c r="I407" s="1004"/>
    </row>
    <row r="408" spans="1:9" ht="14.25" customHeight="1">
      <c r="A408" s="1082"/>
      <c r="I408" s="1004"/>
    </row>
    <row r="409" spans="1:9" ht="14.25" customHeight="1">
      <c r="A409" s="1080" t="s">
        <v>1569</v>
      </c>
      <c r="B409" s="1077" t="s">
        <v>1187</v>
      </c>
      <c r="C409" s="996" t="s">
        <v>1188</v>
      </c>
      <c r="D409" s="1000" t="s">
        <v>1189</v>
      </c>
      <c r="E409" s="997"/>
      <c r="F409" s="998"/>
      <c r="G409" s="998"/>
      <c r="H409" s="998"/>
      <c r="I409" s="999"/>
    </row>
    <row r="410" spans="1:9" ht="14.25" customHeight="1">
      <c r="A410" s="1089" t="s">
        <v>1190</v>
      </c>
      <c r="B410" s="1078" t="s">
        <v>1191</v>
      </c>
      <c r="C410" s="1055" t="s">
        <v>1192</v>
      </c>
      <c r="D410" s="1056" t="s">
        <v>1193</v>
      </c>
      <c r="E410" s="1056" t="s">
        <v>498</v>
      </c>
      <c r="F410" s="1006" t="s">
        <v>1194</v>
      </c>
      <c r="G410" s="1006" t="s">
        <v>1195</v>
      </c>
      <c r="H410" s="1006" t="s">
        <v>1196</v>
      </c>
      <c r="I410" s="1007" t="s">
        <v>455</v>
      </c>
    </row>
    <row r="411" spans="1:9" ht="14.25" customHeight="1">
      <c r="A411" s="1101"/>
      <c r="B411" s="978" t="s">
        <v>1570</v>
      </c>
      <c r="C411" s="593">
        <v>163810867</v>
      </c>
      <c r="D411" s="593" t="s">
        <v>1571</v>
      </c>
      <c r="E411" s="1002" t="s">
        <v>1534</v>
      </c>
      <c r="F411" s="1002" t="s">
        <v>1199</v>
      </c>
      <c r="G411" s="1002"/>
      <c r="H411" s="1002"/>
      <c r="I411" s="1003"/>
    </row>
    <row r="412" spans="1:9" ht="14.25" customHeight="1">
      <c r="A412" s="1082"/>
      <c r="B412" s="593" t="s">
        <v>1108</v>
      </c>
      <c r="C412" s="593">
        <v>96885919</v>
      </c>
      <c r="D412" s="593">
        <v>8018986710</v>
      </c>
      <c r="E412" s="731" t="s">
        <v>1526</v>
      </c>
      <c r="F412" s="731" t="s">
        <v>1203</v>
      </c>
      <c r="I412" s="1004"/>
    </row>
    <row r="413" spans="1:9" ht="14.25" customHeight="1">
      <c r="A413" s="1082"/>
      <c r="B413" s="593" t="s">
        <v>1110</v>
      </c>
      <c r="C413" s="904">
        <v>213115499</v>
      </c>
      <c r="D413" s="593">
        <v>8014106112</v>
      </c>
      <c r="E413" s="731" t="s">
        <v>1526</v>
      </c>
      <c r="F413" s="731" t="s">
        <v>1199</v>
      </c>
      <c r="I413" s="1004"/>
    </row>
    <row r="414" spans="1:9" ht="14.25" customHeight="1">
      <c r="A414" s="1082"/>
      <c r="B414" s="593" t="s">
        <v>1572</v>
      </c>
      <c r="C414" s="593">
        <v>218402641</v>
      </c>
      <c r="D414" s="593">
        <v>9453230647</v>
      </c>
      <c r="E414" s="731" t="s">
        <v>906</v>
      </c>
      <c r="F414" s="731" t="s">
        <v>1203</v>
      </c>
      <c r="I414" s="1004"/>
    </row>
    <row r="415" spans="1:9" ht="14.25" customHeight="1">
      <c r="A415" s="1082"/>
      <c r="B415" s="593" t="s">
        <v>1573</v>
      </c>
      <c r="C415" s="593">
        <v>227000358</v>
      </c>
      <c r="D415" s="593"/>
      <c r="E415" s="731" t="s">
        <v>906</v>
      </c>
      <c r="F415" s="731" t="s">
        <v>1203</v>
      </c>
      <c r="I415" s="1004"/>
    </row>
    <row r="416" spans="1:9" ht="14.25" customHeight="1">
      <c r="A416" s="1082"/>
      <c r="B416" s="593" t="s">
        <v>1117</v>
      </c>
      <c r="C416" s="593">
        <v>237772196</v>
      </c>
      <c r="D416" s="593">
        <v>8017932852</v>
      </c>
      <c r="E416" s="731" t="s">
        <v>1526</v>
      </c>
      <c r="F416" s="731" t="s">
        <v>1203</v>
      </c>
      <c r="I416" s="1004"/>
    </row>
    <row r="417" spans="1:9" ht="14.25" customHeight="1">
      <c r="A417" s="1082" t="s">
        <v>1574</v>
      </c>
      <c r="B417" s="978" t="s">
        <v>1575</v>
      </c>
      <c r="C417" s="593">
        <v>152254349</v>
      </c>
      <c r="D417" s="593">
        <v>3853068589</v>
      </c>
      <c r="E417" s="731" t="s">
        <v>506</v>
      </c>
      <c r="F417" s="731" t="s">
        <v>1199</v>
      </c>
      <c r="I417" s="1004"/>
    </row>
    <row r="418" spans="1:9" ht="14.25" customHeight="1">
      <c r="A418" s="1082"/>
      <c r="B418" s="593" t="s">
        <v>734</v>
      </c>
      <c r="C418" s="593">
        <v>221849117</v>
      </c>
      <c r="D418" s="593">
        <v>3853370602</v>
      </c>
      <c r="E418" s="731" t="s">
        <v>522</v>
      </c>
      <c r="F418" s="731" t="s">
        <v>1203</v>
      </c>
      <c r="I418" s="1004"/>
    </row>
    <row r="419" spans="1:9" ht="14.25" customHeight="1">
      <c r="A419" s="1082"/>
      <c r="B419" s="593" t="s">
        <v>1576</v>
      </c>
      <c r="C419" s="593">
        <v>230571526</v>
      </c>
      <c r="D419" s="593">
        <v>4352243563</v>
      </c>
      <c r="E419" s="731" t="s">
        <v>528</v>
      </c>
      <c r="F419" s="731" t="s">
        <v>1256</v>
      </c>
      <c r="I419" s="1004"/>
    </row>
    <row r="420" spans="1:9" ht="14.25" customHeight="1">
      <c r="A420" s="1082"/>
      <c r="B420" s="1028" t="s">
        <v>1122</v>
      </c>
      <c r="C420" s="593">
        <v>203347776</v>
      </c>
      <c r="D420" s="593">
        <v>3854630946</v>
      </c>
      <c r="E420" s="1028" t="s">
        <v>1526</v>
      </c>
      <c r="F420" s="731" t="s">
        <v>1199</v>
      </c>
      <c r="I420" s="1004"/>
    </row>
    <row r="421" spans="1:9" ht="14.25" customHeight="1">
      <c r="A421" s="1082" t="s">
        <v>1577</v>
      </c>
      <c r="B421" s="593" t="s">
        <v>1125</v>
      </c>
      <c r="C421" s="593">
        <v>237788798</v>
      </c>
      <c r="D421" s="593">
        <v>8013849812</v>
      </c>
      <c r="E421" s="731" t="s">
        <v>506</v>
      </c>
      <c r="F421" s="731" t="s">
        <v>1199</v>
      </c>
      <c r="I421" s="1004"/>
    </row>
    <row r="422" spans="1:9" ht="14.25" customHeight="1">
      <c r="A422" s="1082"/>
      <c r="B422" s="1046" t="s">
        <v>525</v>
      </c>
      <c r="C422" s="1046">
        <v>177626645</v>
      </c>
      <c r="D422" s="1135" t="s">
        <v>526</v>
      </c>
      <c r="E422" s="731" t="s">
        <v>522</v>
      </c>
      <c r="F422" s="731" t="s">
        <v>1199</v>
      </c>
      <c r="I422" s="1004"/>
    </row>
    <row r="423" spans="1:9" ht="14.25" customHeight="1">
      <c r="A423" s="1082"/>
      <c r="B423" s="593" t="s">
        <v>1126</v>
      </c>
      <c r="C423" s="593">
        <v>121354352</v>
      </c>
      <c r="D423" s="593">
        <v>4076863137</v>
      </c>
      <c r="E423" s="731" t="s">
        <v>1526</v>
      </c>
      <c r="F423" s="731" t="s">
        <v>1199</v>
      </c>
      <c r="I423" s="1004"/>
    </row>
    <row r="424" spans="1:9" ht="14.25" customHeight="1">
      <c r="A424" s="1082"/>
      <c r="B424" s="593" t="s">
        <v>1578</v>
      </c>
      <c r="C424" s="593">
        <v>235514482</v>
      </c>
      <c r="D424" s="593">
        <v>3855086148</v>
      </c>
      <c r="E424" s="731" t="s">
        <v>1534</v>
      </c>
      <c r="F424" s="731" t="s">
        <v>1203</v>
      </c>
      <c r="I424" s="1004"/>
    </row>
    <row r="425" spans="1:9" ht="14.25" customHeight="1">
      <c r="A425" s="1082"/>
      <c r="B425" s="593" t="s">
        <v>1130</v>
      </c>
      <c r="C425" s="593">
        <v>235431185</v>
      </c>
      <c r="D425" s="593">
        <v>9545499583</v>
      </c>
      <c r="E425" s="731" t="s">
        <v>1526</v>
      </c>
      <c r="F425" s="731" t="s">
        <v>1199</v>
      </c>
      <c r="I425" s="1004"/>
    </row>
    <row r="426" spans="1:9" ht="14.25" customHeight="1">
      <c r="A426" s="1082"/>
      <c r="B426" s="593" t="s">
        <v>1132</v>
      </c>
      <c r="C426" s="593">
        <v>226439233</v>
      </c>
      <c r="D426" s="593">
        <v>3856289553</v>
      </c>
      <c r="E426" s="731" t="s">
        <v>817</v>
      </c>
      <c r="F426" s="731" t="s">
        <v>1199</v>
      </c>
      <c r="I426" s="1004"/>
    </row>
    <row r="427" spans="1:9" ht="14.25" customHeight="1">
      <c r="A427" s="1082"/>
      <c r="B427" s="593" t="s">
        <v>1131</v>
      </c>
      <c r="C427" s="593">
        <v>227054599</v>
      </c>
      <c r="D427" s="593">
        <v>3854563547</v>
      </c>
      <c r="E427" s="731" t="s">
        <v>522</v>
      </c>
      <c r="F427" s="731" t="s">
        <v>1203</v>
      </c>
      <c r="I427" s="1004"/>
    </row>
    <row r="428" spans="1:9" ht="14.25" customHeight="1">
      <c r="A428" s="1082"/>
      <c r="B428" s="593" t="s">
        <v>1579</v>
      </c>
      <c r="C428" s="593">
        <v>182804122</v>
      </c>
      <c r="D428" s="212">
        <v>3854649791</v>
      </c>
      <c r="E428" s="731" t="s">
        <v>906</v>
      </c>
      <c r="F428" s="731" t="s">
        <v>1199</v>
      </c>
      <c r="I428" s="1004"/>
    </row>
    <row r="429" spans="1:9" ht="14.25" customHeight="1">
      <c r="A429" s="1082"/>
      <c r="B429" s="590" t="s">
        <v>1136</v>
      </c>
      <c r="C429" s="590">
        <v>237740283</v>
      </c>
      <c r="D429" s="590">
        <v>3854908742</v>
      </c>
      <c r="E429" s="731" t="s">
        <v>522</v>
      </c>
      <c r="F429" s="731" t="s">
        <v>1199</v>
      </c>
      <c r="I429" s="1004"/>
    </row>
    <row r="430" spans="1:9" ht="14.25" customHeight="1">
      <c r="A430" s="1082"/>
      <c r="B430" s="593" t="s">
        <v>1580</v>
      </c>
      <c r="C430" s="593">
        <v>238087024</v>
      </c>
      <c r="D430" s="212">
        <v>3314250807</v>
      </c>
      <c r="E430" s="731" t="s">
        <v>906</v>
      </c>
      <c r="F430" s="731" t="s">
        <v>1199</v>
      </c>
      <c r="I430" s="1004"/>
    </row>
    <row r="431" spans="1:9" ht="14.25" customHeight="1">
      <c r="A431" s="1083"/>
      <c r="B431" s="593" t="s">
        <v>1137</v>
      </c>
      <c r="C431" s="593">
        <v>223924025</v>
      </c>
      <c r="D431" s="593">
        <v>7206422223</v>
      </c>
      <c r="E431" s="804" t="s">
        <v>522</v>
      </c>
      <c r="F431" s="804" t="s">
        <v>1199</v>
      </c>
      <c r="G431" s="804"/>
      <c r="H431" s="804"/>
      <c r="I431" s="1005"/>
    </row>
    <row r="432" spans="1:9" ht="14.25" customHeight="1">
      <c r="A432" s="197">
        <v>76618501</v>
      </c>
      <c r="B432" s="731" t="s">
        <v>1141</v>
      </c>
      <c r="C432" s="731">
        <v>238053602</v>
      </c>
      <c r="D432" s="731">
        <v>8018828044</v>
      </c>
      <c r="E432" s="731" t="s">
        <v>802</v>
      </c>
      <c r="F432" s="731" t="s">
        <v>1199</v>
      </c>
    </row>
    <row r="433" spans="1:9" ht="14.25" customHeight="1">
      <c r="A433" s="1091" t="s">
        <v>1581</v>
      </c>
      <c r="B433" s="1008" t="s">
        <v>1187</v>
      </c>
      <c r="C433" s="784" t="s">
        <v>1188</v>
      </c>
      <c r="D433" s="1009" t="s">
        <v>1189</v>
      </c>
      <c r="E433" s="786"/>
      <c r="F433" s="787"/>
      <c r="G433" s="787"/>
      <c r="H433" s="787"/>
      <c r="I433" s="1010"/>
    </row>
    <row r="434" spans="1:9" ht="14.25" customHeight="1">
      <c r="A434" s="1091" t="s">
        <v>1190</v>
      </c>
      <c r="B434" s="1054" t="s">
        <v>1191</v>
      </c>
      <c r="C434" s="1055" t="s">
        <v>1192</v>
      </c>
      <c r="D434" s="1056" t="s">
        <v>1193</v>
      </c>
      <c r="E434" s="1056" t="s">
        <v>498</v>
      </c>
      <c r="F434" s="1006" t="s">
        <v>1194</v>
      </c>
      <c r="G434" s="1006" t="s">
        <v>1195</v>
      </c>
      <c r="H434" s="1006" t="s">
        <v>1196</v>
      </c>
      <c r="I434" s="1007" t="s">
        <v>455</v>
      </c>
    </row>
    <row r="435" spans="1:9" ht="14.25" customHeight="1">
      <c r="A435" s="1082" t="s">
        <v>1582</v>
      </c>
      <c r="B435" s="593" t="s">
        <v>1155</v>
      </c>
      <c r="C435" s="593">
        <v>122821379</v>
      </c>
      <c r="D435" s="593" t="s">
        <v>1156</v>
      </c>
      <c r="E435" s="1002" t="s">
        <v>506</v>
      </c>
      <c r="F435" s="1002" t="s">
        <v>1199</v>
      </c>
      <c r="G435" s="1002"/>
      <c r="H435" s="1002"/>
      <c r="I435" s="1020"/>
    </row>
    <row r="436" spans="1:9" ht="14.25" customHeight="1">
      <c r="A436" s="1082" t="s">
        <v>1583</v>
      </c>
      <c r="B436" s="593" t="s">
        <v>1584</v>
      </c>
      <c r="C436" s="593">
        <v>226435664</v>
      </c>
      <c r="D436" s="593">
        <v>3852991931</v>
      </c>
      <c r="E436" s="731" t="s">
        <v>506</v>
      </c>
      <c r="F436" s="731" t="s">
        <v>1199</v>
      </c>
      <c r="I436" s="1004"/>
    </row>
    <row r="437" spans="1:9" ht="14.25" customHeight="1">
      <c r="A437" s="1082"/>
      <c r="B437" s="731" t="s">
        <v>1157</v>
      </c>
      <c r="C437" s="731">
        <v>235457491</v>
      </c>
      <c r="D437" s="593">
        <v>3854766938</v>
      </c>
      <c r="E437" s="731" t="s">
        <v>1526</v>
      </c>
      <c r="F437" s="731" t="s">
        <v>1256</v>
      </c>
      <c r="I437" s="1004"/>
    </row>
    <row r="438" spans="1:9" ht="14.25" customHeight="1">
      <c r="A438" s="1082"/>
      <c r="B438" s="593" t="s">
        <v>1158</v>
      </c>
      <c r="C438" s="593">
        <v>160823267</v>
      </c>
      <c r="D438" s="593">
        <v>3855203317</v>
      </c>
      <c r="E438" s="731" t="s">
        <v>522</v>
      </c>
      <c r="F438" s="731" t="s">
        <v>1199</v>
      </c>
      <c r="I438" s="1004"/>
    </row>
    <row r="439" spans="1:9" ht="14.25" customHeight="1">
      <c r="A439" s="1082"/>
      <c r="B439" s="593" t="s">
        <v>1159</v>
      </c>
      <c r="C439" s="731">
        <v>160823267</v>
      </c>
      <c r="D439" s="593">
        <v>3855203316</v>
      </c>
      <c r="E439" s="731" t="s">
        <v>522</v>
      </c>
      <c r="F439" s="731" t="s">
        <v>1199</v>
      </c>
      <c r="I439" s="1004"/>
    </row>
    <row r="440" spans="1:9" ht="14.25" customHeight="1">
      <c r="A440" s="1082"/>
      <c r="B440" s="590" t="s">
        <v>1147</v>
      </c>
      <c r="C440" s="590">
        <v>204996125</v>
      </c>
      <c r="D440" s="590">
        <v>9542454258</v>
      </c>
      <c r="E440" s="731" t="s">
        <v>522</v>
      </c>
      <c r="F440" s="731" t="s">
        <v>1199</v>
      </c>
      <c r="I440" s="1004"/>
    </row>
    <row r="441" spans="1:9" ht="14.25" customHeight="1">
      <c r="A441" s="1082"/>
      <c r="B441" s="590" t="s">
        <v>1148</v>
      </c>
      <c r="C441" s="590">
        <v>204996221</v>
      </c>
      <c r="D441" s="590" t="s">
        <v>1149</v>
      </c>
      <c r="E441" s="731" t="s">
        <v>522</v>
      </c>
      <c r="F441" s="731" t="s">
        <v>1199</v>
      </c>
      <c r="I441" s="1004"/>
    </row>
    <row r="442" spans="1:9" ht="14.25" customHeight="1">
      <c r="A442" s="1082"/>
      <c r="B442" s="593" t="s">
        <v>1585</v>
      </c>
      <c r="C442" s="593">
        <v>235477056</v>
      </c>
      <c r="D442" s="597">
        <v>3854859780</v>
      </c>
      <c r="E442" s="731" t="s">
        <v>906</v>
      </c>
      <c r="F442" s="731" t="s">
        <v>1199</v>
      </c>
      <c r="I442" s="1004" t="s">
        <v>1586</v>
      </c>
    </row>
    <row r="443" spans="1:9" ht="14.25" customHeight="1">
      <c r="A443" s="1082"/>
      <c r="B443" s="593" t="s">
        <v>1587</v>
      </c>
      <c r="C443" s="593">
        <v>238104187</v>
      </c>
      <c r="D443" s="593">
        <v>7027419605</v>
      </c>
      <c r="E443" s="731" t="s">
        <v>528</v>
      </c>
      <c r="F443" s="731" t="s">
        <v>1199</v>
      </c>
      <c r="I443" s="1004"/>
    </row>
    <row r="444" spans="1:9" ht="14.25" customHeight="1">
      <c r="A444" s="1082"/>
      <c r="B444" s="593" t="s">
        <v>1160</v>
      </c>
      <c r="C444" s="593">
        <v>235468107</v>
      </c>
      <c r="D444" s="593" t="s">
        <v>1161</v>
      </c>
      <c r="E444" s="593" t="s">
        <v>1526</v>
      </c>
      <c r="F444" s="731" t="s">
        <v>1203</v>
      </c>
      <c r="I444" s="1004"/>
    </row>
    <row r="445" spans="1:9" ht="14.25" customHeight="1">
      <c r="A445" s="1082"/>
      <c r="B445" s="731" t="s">
        <v>1162</v>
      </c>
      <c r="C445" s="593">
        <v>235506791</v>
      </c>
      <c r="D445" s="593">
        <v>4359197943</v>
      </c>
      <c r="E445" s="731" t="s">
        <v>1526</v>
      </c>
      <c r="F445" s="731" t="s">
        <v>1199</v>
      </c>
      <c r="I445" s="1004"/>
    </row>
    <row r="446" spans="1:9" ht="14.25" customHeight="1">
      <c r="A446" s="1082"/>
      <c r="B446" s="590" t="s">
        <v>1168</v>
      </c>
      <c r="C446" s="590">
        <v>235112598</v>
      </c>
      <c r="D446" s="590">
        <v>3852301608</v>
      </c>
      <c r="E446" s="731" t="s">
        <v>522</v>
      </c>
      <c r="F446" s="731" t="s">
        <v>1199</v>
      </c>
      <c r="I446" s="1004"/>
    </row>
    <row r="447" spans="1:9" ht="14.25" customHeight="1">
      <c r="A447" s="1082"/>
      <c r="B447" s="593" t="s">
        <v>1172</v>
      </c>
      <c r="C447" s="593">
        <v>223070084</v>
      </c>
      <c r="D447" s="593">
        <v>3856013026</v>
      </c>
      <c r="E447" s="731" t="s">
        <v>1526</v>
      </c>
      <c r="F447" s="731" t="s">
        <v>1199</v>
      </c>
      <c r="I447" s="1004"/>
    </row>
    <row r="448" spans="1:9" ht="14.25" customHeight="1">
      <c r="A448" s="1082"/>
      <c r="B448" s="593" t="s">
        <v>1173</v>
      </c>
      <c r="C448" s="593">
        <v>235509438</v>
      </c>
      <c r="D448" s="593" t="s">
        <v>1174</v>
      </c>
      <c r="E448" s="731" t="s">
        <v>1526</v>
      </c>
      <c r="F448" s="731" t="s">
        <v>1203</v>
      </c>
      <c r="I448" s="1004"/>
    </row>
    <row r="449" spans="1:9" ht="14.25" customHeight="1">
      <c r="A449" s="1082"/>
      <c r="B449" s="731" t="s">
        <v>1176</v>
      </c>
      <c r="C449" s="593">
        <v>217221378</v>
      </c>
      <c r="D449" s="593">
        <v>9379778870</v>
      </c>
      <c r="E449" s="731" t="s">
        <v>802</v>
      </c>
      <c r="F449" s="731" t="s">
        <v>1199</v>
      </c>
      <c r="I449" s="1004"/>
    </row>
    <row r="450" spans="1:9" ht="14.25" customHeight="1">
      <c r="A450" s="1082" t="s">
        <v>1588</v>
      </c>
      <c r="B450" s="978" t="s">
        <v>1178</v>
      </c>
      <c r="C450" s="593">
        <v>203393790</v>
      </c>
      <c r="D450" s="593">
        <v>3852350632</v>
      </c>
      <c r="E450" s="731" t="s">
        <v>506</v>
      </c>
      <c r="F450" s="731" t="s">
        <v>1199</v>
      </c>
      <c r="I450" s="1004"/>
    </row>
    <row r="451" spans="1:9" ht="14.25" customHeight="1">
      <c r="A451" s="1082"/>
      <c r="B451" s="590" t="s">
        <v>1179</v>
      </c>
      <c r="C451" s="593">
        <v>115762767</v>
      </c>
      <c r="D451" s="590">
        <v>8013005097</v>
      </c>
      <c r="E451" s="731" t="s">
        <v>522</v>
      </c>
      <c r="F451" s="731" t="s">
        <v>1199</v>
      </c>
      <c r="I451" s="1004"/>
    </row>
    <row r="452" spans="1:9" ht="14.25" customHeight="1">
      <c r="A452" s="1082"/>
      <c r="B452" s="593" t="s">
        <v>1589</v>
      </c>
      <c r="C452" s="593">
        <v>219702459</v>
      </c>
      <c r="D452" s="590">
        <v>3854344976</v>
      </c>
      <c r="E452" s="731" t="s">
        <v>1534</v>
      </c>
      <c r="F452" s="731" t="s">
        <v>1256</v>
      </c>
      <c r="I452" s="1004" t="s">
        <v>1590</v>
      </c>
    </row>
    <row r="453" spans="1:9" ht="14.25" customHeight="1">
      <c r="A453" s="1082"/>
      <c r="B453" s="593" t="s">
        <v>1181</v>
      </c>
      <c r="C453" s="593">
        <v>237700311</v>
      </c>
      <c r="D453" s="593">
        <v>9516657989</v>
      </c>
      <c r="E453" s="731" t="s">
        <v>1526</v>
      </c>
      <c r="F453" s="731" t="s">
        <v>1203</v>
      </c>
      <c r="I453" s="1004"/>
    </row>
    <row r="454" spans="1:9" ht="14.25" customHeight="1">
      <c r="B454" s="593" t="s">
        <v>1182</v>
      </c>
      <c r="C454" s="593">
        <v>237700285</v>
      </c>
      <c r="D454" s="593">
        <v>9512913344</v>
      </c>
      <c r="E454" s="731" t="s">
        <v>1526</v>
      </c>
      <c r="F454" s="731" t="s">
        <v>1203</v>
      </c>
      <c r="I454" s="1004"/>
    </row>
    <row r="455" spans="1:9" ht="14.25" customHeight="1">
      <c r="B455" s="593" t="s">
        <v>1185</v>
      </c>
      <c r="C455" s="593">
        <v>133899689</v>
      </c>
      <c r="D455" s="593">
        <v>3855189137</v>
      </c>
      <c r="E455" s="731" t="s">
        <v>1534</v>
      </c>
      <c r="F455" s="731" t="s">
        <v>1203</v>
      </c>
      <c r="I455" s="1004"/>
    </row>
    <row r="456" spans="1:9" ht="14.25" customHeight="1">
      <c r="B456" s="593" t="s">
        <v>1591</v>
      </c>
      <c r="C456" s="593">
        <v>128605371</v>
      </c>
      <c r="D456" s="212">
        <v>6163810998</v>
      </c>
      <c r="E456" s="731" t="s">
        <v>1526</v>
      </c>
      <c r="F456" s="731" t="s">
        <v>1203</v>
      </c>
      <c r="I456" s="1004"/>
    </row>
    <row r="457" spans="1:9" ht="14.25" customHeight="1">
      <c r="A457" s="1082"/>
      <c r="B457" s="593" t="s">
        <v>1592</v>
      </c>
      <c r="C457" s="593">
        <v>218915802</v>
      </c>
      <c r="D457" s="156">
        <v>3852301204</v>
      </c>
      <c r="E457" s="731" t="s">
        <v>906</v>
      </c>
      <c r="F457" s="731" t="s">
        <v>1199</v>
      </c>
      <c r="I457" s="1004"/>
    </row>
    <row r="458" spans="1:9" ht="14.25" customHeight="1">
      <c r="A458" s="1080" t="s">
        <v>1593</v>
      </c>
      <c r="B458" s="1084" t="s">
        <v>1291</v>
      </c>
      <c r="C458" s="1085" t="s">
        <v>1292</v>
      </c>
      <c r="D458" s="1000" t="s">
        <v>1189</v>
      </c>
      <c r="E458" s="1086"/>
      <c r="F458" s="1087"/>
      <c r="G458" s="1087"/>
      <c r="H458" s="1087"/>
      <c r="I458" s="1088"/>
    </row>
    <row r="459" spans="1:9" ht="14.25" customHeight="1">
      <c r="A459" s="1081" t="s">
        <v>1190</v>
      </c>
      <c r="B459" s="1096" t="s">
        <v>1191</v>
      </c>
      <c r="C459" s="1097" t="s">
        <v>1192</v>
      </c>
      <c r="D459" s="1098" t="s">
        <v>1193</v>
      </c>
      <c r="E459" s="1098" t="s">
        <v>498</v>
      </c>
      <c r="F459" s="1099" t="s">
        <v>1194</v>
      </c>
      <c r="G459" s="1099" t="s">
        <v>1195</v>
      </c>
      <c r="H459" s="1099" t="s">
        <v>1196</v>
      </c>
      <c r="I459" s="1100" t="s">
        <v>455</v>
      </c>
    </row>
    <row r="460" spans="1:9" ht="14.25" customHeight="1">
      <c r="A460" s="1082"/>
      <c r="B460" s="978"/>
      <c r="C460" s="593"/>
      <c r="D460" s="593"/>
      <c r="F460" s="978"/>
      <c r="G460" s="593"/>
      <c r="H460" s="593"/>
      <c r="I460" s="1004"/>
    </row>
    <row r="461" spans="1:9" ht="14.25" customHeight="1">
      <c r="A461" s="1082"/>
      <c r="G461" s="988"/>
      <c r="H461" s="988"/>
      <c r="I461" s="1004"/>
    </row>
    <row r="462" spans="1:9" ht="14.25" customHeight="1">
      <c r="A462" s="1082"/>
      <c r="B462" s="593"/>
      <c r="D462" s="212"/>
      <c r="G462" s="988"/>
      <c r="H462" s="988"/>
      <c r="I462" s="1013"/>
    </row>
    <row r="463" spans="1:9" ht="14.25" customHeight="1">
      <c r="A463" s="1082"/>
      <c r="B463" s="753"/>
      <c r="C463" s="593"/>
      <c r="D463" s="212"/>
      <c r="G463" s="988"/>
      <c r="H463" s="988"/>
      <c r="I463" s="1013"/>
    </row>
    <row r="464" spans="1:9" ht="14.25" customHeight="1">
      <c r="A464" s="1082"/>
      <c r="B464" s="593"/>
      <c r="C464" s="593"/>
      <c r="D464" s="593"/>
      <c r="I464" s="1004"/>
    </row>
    <row r="465" spans="1:9" ht="14.25" customHeight="1">
      <c r="A465" s="1082"/>
      <c r="B465" s="593"/>
      <c r="C465" s="593"/>
      <c r="D465" s="593"/>
      <c r="I465" s="1004"/>
    </row>
    <row r="466" spans="1:9" ht="14.25" customHeight="1">
      <c r="A466" s="1082"/>
      <c r="B466" s="593"/>
      <c r="C466" s="593"/>
      <c r="D466" s="593"/>
      <c r="I466" s="1004"/>
    </row>
    <row r="467" spans="1:9" ht="14.25" customHeight="1">
      <c r="A467" s="1082"/>
      <c r="B467" s="593"/>
      <c r="D467" s="593"/>
      <c r="I467" s="1004"/>
    </row>
    <row r="468" spans="1:9" ht="14.25" customHeight="1">
      <c r="A468" s="1082"/>
      <c r="B468" s="1021"/>
      <c r="I468" s="1004"/>
    </row>
    <row r="469" spans="1:9" ht="14.25" customHeight="1">
      <c r="A469" s="1082"/>
      <c r="C469" s="753"/>
      <c r="I469" s="1004"/>
    </row>
    <row r="470" spans="1:9" ht="14.25" customHeight="1">
      <c r="A470" s="1082"/>
      <c r="B470" s="753"/>
      <c r="C470" s="593"/>
      <c r="I470" s="1004"/>
    </row>
    <row r="471" spans="1:9" ht="14.25" customHeight="1">
      <c r="A471" s="1082"/>
      <c r="B471" s="593"/>
      <c r="C471" s="593"/>
      <c r="D471" s="593"/>
      <c r="I471" s="1004"/>
    </row>
    <row r="472" spans="1:9" ht="14.25" customHeight="1">
      <c r="A472" s="1082"/>
      <c r="B472" s="724"/>
      <c r="D472" s="593"/>
      <c r="I472" s="1004"/>
    </row>
    <row r="473" spans="1:9" ht="14.25" customHeight="1">
      <c r="A473" s="1082"/>
      <c r="I473" s="1004"/>
    </row>
    <row r="474" spans="1:9" ht="14.25" customHeight="1">
      <c r="A474" s="1082"/>
      <c r="I474" s="1004"/>
    </row>
    <row r="475" spans="1:9" ht="14.25" customHeight="1">
      <c r="A475" s="1082"/>
      <c r="I475" s="1004"/>
    </row>
    <row r="476" spans="1:9" ht="14.25" customHeight="1">
      <c r="A476" s="1082"/>
      <c r="I476" s="1004"/>
    </row>
    <row r="477" spans="1:9" ht="14.25" customHeight="1">
      <c r="A477" s="1082"/>
      <c r="I477" s="1004"/>
    </row>
    <row r="478" spans="1:9" ht="14.25" customHeight="1">
      <c r="A478" s="1082"/>
      <c r="I478" s="1004"/>
    </row>
    <row r="479" spans="1:9" ht="14.25" customHeight="1">
      <c r="A479" s="1082"/>
      <c r="I479" s="1004"/>
    </row>
    <row r="480" spans="1:9" ht="14.25" customHeight="1">
      <c r="A480" s="1080" t="s">
        <v>1594</v>
      </c>
      <c r="B480" s="1077" t="s">
        <v>1187</v>
      </c>
      <c r="C480" s="996" t="s">
        <v>1188</v>
      </c>
      <c r="D480" s="1000" t="s">
        <v>1189</v>
      </c>
      <c r="E480" s="997"/>
      <c r="F480" s="998"/>
      <c r="G480" s="998"/>
      <c r="H480" s="998"/>
      <c r="I480" s="999"/>
    </row>
    <row r="481" spans="1:9" ht="14.25" customHeight="1">
      <c r="A481" s="1089" t="s">
        <v>1190</v>
      </c>
      <c r="B481" s="1078" t="s">
        <v>1191</v>
      </c>
      <c r="C481" s="1055" t="s">
        <v>1192</v>
      </c>
      <c r="D481" s="1056" t="s">
        <v>1193</v>
      </c>
      <c r="E481" s="1056" t="s">
        <v>498</v>
      </c>
      <c r="F481" s="1006" t="s">
        <v>1194</v>
      </c>
      <c r="G481" s="1006" t="s">
        <v>1195</v>
      </c>
      <c r="H481" s="1006" t="s">
        <v>1196</v>
      </c>
      <c r="I481" s="1007" t="s">
        <v>455</v>
      </c>
    </row>
    <row r="482" spans="1:9" ht="14.25" customHeight="1">
      <c r="A482" s="1101"/>
      <c r="B482" s="1063"/>
      <c r="C482" s="1001"/>
      <c r="D482" s="1001"/>
      <c r="E482" s="1002"/>
      <c r="F482" s="1002"/>
      <c r="G482" s="1002"/>
      <c r="H482" s="1002"/>
      <c r="I482" s="1003"/>
    </row>
    <row r="483" spans="1:9" ht="14.25" customHeight="1">
      <c r="A483" s="1082"/>
      <c r="B483" s="593"/>
      <c r="C483" s="593"/>
      <c r="D483" s="593"/>
      <c r="I483" s="1004"/>
    </row>
    <row r="484" spans="1:9" ht="14.25" customHeight="1">
      <c r="A484" s="1082"/>
      <c r="B484" s="593"/>
      <c r="C484" s="904"/>
      <c r="D484" s="593"/>
      <c r="I484" s="1004"/>
    </row>
    <row r="485" spans="1:9" ht="14.25" customHeight="1">
      <c r="A485" s="1082"/>
      <c r="B485" s="593"/>
      <c r="C485" s="593"/>
      <c r="D485" s="593"/>
      <c r="I485" s="1004"/>
    </row>
    <row r="486" spans="1:9" ht="14.25" customHeight="1">
      <c r="A486" s="1082"/>
      <c r="B486" s="593"/>
      <c r="C486" s="593"/>
      <c r="D486" s="593"/>
      <c r="I486" s="1004"/>
    </row>
    <row r="487" spans="1:9" ht="14.25" customHeight="1">
      <c r="A487" s="1082"/>
      <c r="B487" s="593"/>
      <c r="C487" s="593"/>
      <c r="D487" s="593"/>
      <c r="I487" s="1004"/>
    </row>
    <row r="488" spans="1:9" ht="14.25" customHeight="1">
      <c r="A488" s="1082"/>
      <c r="B488" s="978"/>
      <c r="C488" s="593"/>
      <c r="D488" s="593"/>
      <c r="I488" s="1004"/>
    </row>
    <row r="489" spans="1:9" ht="14.25" customHeight="1">
      <c r="A489" s="1082"/>
      <c r="B489" s="593"/>
      <c r="C489" s="593"/>
      <c r="D489" s="593"/>
      <c r="I489" s="1004"/>
    </row>
    <row r="490" spans="1:9" ht="14.25" customHeight="1">
      <c r="A490" s="1082"/>
      <c r="B490" s="593"/>
      <c r="C490" s="593"/>
      <c r="D490" s="593"/>
      <c r="I490" s="1004"/>
    </row>
    <row r="491" spans="1:9" ht="14.25" customHeight="1">
      <c r="A491" s="1082"/>
      <c r="B491" s="1028"/>
      <c r="C491" s="593"/>
      <c r="D491" s="593"/>
      <c r="E491" s="1028"/>
      <c r="I491" s="1004"/>
    </row>
    <row r="492" spans="1:9" ht="14.25" customHeight="1">
      <c r="A492" s="1082"/>
      <c r="B492" s="593"/>
      <c r="C492" s="593"/>
      <c r="D492" s="593"/>
      <c r="I492" s="1004"/>
    </row>
    <row r="493" spans="1:9" ht="14.25" customHeight="1">
      <c r="A493" s="1082"/>
      <c r="B493" s="1046"/>
      <c r="C493" s="1046"/>
      <c r="D493" s="1135"/>
      <c r="I493" s="1004"/>
    </row>
    <row r="494" spans="1:9" ht="14.25" customHeight="1">
      <c r="A494" s="1082"/>
      <c r="B494" s="593"/>
      <c r="C494" s="593"/>
      <c r="D494" s="593"/>
      <c r="I494" s="1004"/>
    </row>
    <row r="495" spans="1:9" ht="14.25" customHeight="1">
      <c r="A495" s="1082"/>
      <c r="B495" s="593"/>
      <c r="C495" s="593"/>
      <c r="D495" s="593"/>
      <c r="I495" s="1004"/>
    </row>
    <row r="496" spans="1:9" ht="14.25" customHeight="1">
      <c r="A496" s="1082"/>
      <c r="B496" s="593"/>
      <c r="C496" s="593"/>
      <c r="D496" s="593"/>
      <c r="I496" s="1004"/>
    </row>
    <row r="497" spans="1:9" ht="14.25" customHeight="1">
      <c r="A497" s="1082"/>
      <c r="B497" s="593"/>
      <c r="C497" s="593"/>
      <c r="D497" s="593"/>
      <c r="I497" s="1004"/>
    </row>
    <row r="498" spans="1:9" ht="14.25" customHeight="1">
      <c r="A498" s="1082"/>
      <c r="B498" s="593"/>
      <c r="C498" s="593"/>
      <c r="D498" s="593"/>
      <c r="I498" s="1004"/>
    </row>
    <row r="499" spans="1:9" ht="14.25" customHeight="1">
      <c r="A499" s="1082"/>
      <c r="B499" s="593"/>
      <c r="C499" s="593"/>
      <c r="D499" s="212"/>
      <c r="I499" s="1004"/>
    </row>
    <row r="500" spans="1:9" ht="14.25" customHeight="1">
      <c r="A500" s="1082"/>
      <c r="B500" s="593"/>
      <c r="C500" s="593"/>
      <c r="D500" s="593"/>
      <c r="I500" s="1004"/>
    </row>
    <row r="501" spans="1:9" ht="14.25" customHeight="1">
      <c r="A501" s="1082"/>
      <c r="B501" s="593"/>
      <c r="C501" s="593"/>
      <c r="D501" s="212"/>
      <c r="I501" s="1004"/>
    </row>
    <row r="502" spans="1:9" ht="14.25" customHeight="1">
      <c r="A502" s="1083"/>
      <c r="B502" s="869"/>
      <c r="C502" s="869"/>
      <c r="D502" s="869"/>
      <c r="E502" s="804"/>
      <c r="F502" s="804"/>
      <c r="G502" s="804"/>
      <c r="H502" s="804"/>
      <c r="I502" s="1005"/>
    </row>
    <row r="679" spans="2:2" ht="14.25" customHeight="1">
      <c r="B679" s="810">
        <v>215183668</v>
      </c>
    </row>
    <row r="878" spans="1:5" ht="14.25" customHeight="1">
      <c r="C878" t="s">
        <v>1595</v>
      </c>
    </row>
    <row r="879" spans="1:5" ht="14.25" customHeight="1">
      <c r="A879" s="197" t="s">
        <v>1596</v>
      </c>
      <c r="B879" t="s">
        <v>1597</v>
      </c>
      <c r="C879"/>
      <c r="D879" t="s">
        <v>1598</v>
      </c>
      <c r="E879" t="s">
        <v>1599</v>
      </c>
    </row>
    <row r="880" spans="1:5" ht="14.25" customHeight="1">
      <c r="A880" s="197" t="s">
        <v>1600</v>
      </c>
      <c r="B880"/>
      <c r="C880"/>
      <c r="D880"/>
      <c r="E880" t="s">
        <v>1601</v>
      </c>
    </row>
    <row r="881" spans="1:5" ht="14.25" customHeight="1">
      <c r="A881" s="197" t="s">
        <v>1600</v>
      </c>
      <c r="B881"/>
      <c r="C881"/>
      <c r="D881"/>
      <c r="E881" t="s">
        <v>1601</v>
      </c>
    </row>
    <row r="882" spans="1:5" ht="14.25" customHeight="1">
      <c r="A882" s="197" t="s">
        <v>1600</v>
      </c>
      <c r="B882"/>
      <c r="C882"/>
      <c r="D882"/>
      <c r="E882" t="s">
        <v>1601</v>
      </c>
    </row>
    <row r="883" spans="1:5" ht="14.25" customHeight="1">
      <c r="A883" s="197" t="s">
        <v>1600</v>
      </c>
      <c r="B883"/>
      <c r="C883" t="s">
        <v>1602</v>
      </c>
      <c r="D883"/>
      <c r="E883" t="s">
        <v>1601</v>
      </c>
    </row>
    <row r="884" spans="1:5" ht="14.25" customHeight="1">
      <c r="A884" s="197" t="s">
        <v>1603</v>
      </c>
      <c r="B884" t="s">
        <v>1604</v>
      </c>
      <c r="C884"/>
      <c r="D884" t="s">
        <v>1605</v>
      </c>
      <c r="E884" t="s">
        <v>1601</v>
      </c>
    </row>
    <row r="885" spans="1:5" ht="14.25" customHeight="1">
      <c r="A885" s="197" t="s">
        <v>1600</v>
      </c>
      <c r="B885"/>
      <c r="C885"/>
      <c r="D885"/>
      <c r="E885" t="s">
        <v>1601</v>
      </c>
    </row>
    <row r="886" spans="1:5" ht="14.25" customHeight="1">
      <c r="A886" s="197" t="s">
        <v>1600</v>
      </c>
      <c r="B886"/>
      <c r="C886"/>
      <c r="D886"/>
      <c r="E886" t="s">
        <v>1601</v>
      </c>
    </row>
    <row r="887" spans="1:5" ht="14.25" customHeight="1">
      <c r="A887" s="197" t="s">
        <v>1600</v>
      </c>
      <c r="B887"/>
      <c r="C887"/>
      <c r="D887"/>
      <c r="E887" t="s">
        <v>1601</v>
      </c>
    </row>
    <row r="888" spans="1:5" ht="14.25" customHeight="1">
      <c r="A888" s="197" t="s">
        <v>1600</v>
      </c>
      <c r="B888"/>
      <c r="C888"/>
      <c r="D888"/>
      <c r="E888" t="s">
        <v>1601</v>
      </c>
    </row>
    <row r="889" spans="1:5" ht="14.25" customHeight="1">
      <c r="A889" s="197" t="s">
        <v>1600</v>
      </c>
      <c r="B889"/>
      <c r="C889" t="s">
        <v>1606</v>
      </c>
      <c r="D889"/>
      <c r="E889" t="s">
        <v>1601</v>
      </c>
    </row>
    <row r="890" spans="1:5" ht="14.25" customHeight="1">
      <c r="A890" s="197" t="s">
        <v>1607</v>
      </c>
      <c r="B890" t="s">
        <v>1608</v>
      </c>
      <c r="C890"/>
      <c r="D890" t="s">
        <v>1605</v>
      </c>
      <c r="E890" t="s">
        <v>1601</v>
      </c>
    </row>
    <row r="891" spans="1:5" ht="14.25" customHeight="1">
      <c r="A891" s="197" t="s">
        <v>1600</v>
      </c>
      <c r="B891"/>
      <c r="C891"/>
      <c r="D891"/>
      <c r="E891" t="s">
        <v>1601</v>
      </c>
    </row>
    <row r="892" spans="1:5" ht="14.25" customHeight="1">
      <c r="A892" s="197" t="s">
        <v>1600</v>
      </c>
      <c r="B892"/>
      <c r="C892"/>
      <c r="D892"/>
      <c r="E892" t="s">
        <v>1601</v>
      </c>
    </row>
    <row r="893" spans="1:5" ht="14.25" customHeight="1">
      <c r="A893" s="197" t="s">
        <v>1600</v>
      </c>
      <c r="B893"/>
      <c r="C893"/>
      <c r="D893"/>
      <c r="E893" t="s">
        <v>1601</v>
      </c>
    </row>
    <row r="894" spans="1:5" ht="14.25" customHeight="1">
      <c r="A894" s="197" t="s">
        <v>1600</v>
      </c>
      <c r="B894"/>
      <c r="C894"/>
      <c r="D894"/>
      <c r="E894" t="s">
        <v>1601</v>
      </c>
    </row>
    <row r="895" spans="1:5" ht="14.25" customHeight="1">
      <c r="A895" s="197" t="s">
        <v>1600</v>
      </c>
      <c r="B895"/>
      <c r="C895"/>
      <c r="D895"/>
      <c r="E895" t="s">
        <v>1601</v>
      </c>
    </row>
    <row r="896" spans="1:5" ht="14.25" customHeight="1">
      <c r="A896" s="197" t="s">
        <v>1600</v>
      </c>
      <c r="B896"/>
      <c r="C896"/>
      <c r="D896"/>
      <c r="E896" t="s">
        <v>1601</v>
      </c>
    </row>
    <row r="897" spans="1:5" ht="14.25" customHeight="1">
      <c r="A897" s="197" t="s">
        <v>1600</v>
      </c>
      <c r="B897"/>
      <c r="C897"/>
      <c r="D897"/>
      <c r="E897" t="s">
        <v>1601</v>
      </c>
    </row>
    <row r="898" spans="1:5" ht="14.25" customHeight="1">
      <c r="A898" s="197" t="s">
        <v>1600</v>
      </c>
      <c r="B898"/>
      <c r="C898"/>
      <c r="D898"/>
      <c r="E898" t="s">
        <v>1601</v>
      </c>
    </row>
    <row r="899" spans="1:5" ht="14.25" customHeight="1">
      <c r="A899" s="197" t="s">
        <v>1600</v>
      </c>
      <c r="B899"/>
      <c r="C899"/>
      <c r="D899"/>
      <c r="E899" t="s">
        <v>1601</v>
      </c>
    </row>
    <row r="900" spans="1:5" ht="14.25" customHeight="1">
      <c r="B900"/>
      <c r="C900" t="s">
        <v>1595</v>
      </c>
      <c r="D900"/>
      <c r="E900"/>
    </row>
    <row r="901" spans="1:5" ht="14.25" customHeight="1">
      <c r="A901" s="197" t="s">
        <v>1596</v>
      </c>
      <c r="B901" t="s">
        <v>1597</v>
      </c>
      <c r="C901" t="s">
        <v>1602</v>
      </c>
      <c r="D901" t="s">
        <v>1598</v>
      </c>
      <c r="E901" t="s">
        <v>1599</v>
      </c>
    </row>
    <row r="902" spans="1:5" ht="14.25" customHeight="1">
      <c r="A902" s="197" t="s">
        <v>1603</v>
      </c>
      <c r="B902" t="s">
        <v>1604</v>
      </c>
      <c r="C902"/>
      <c r="D902" t="s">
        <v>1609</v>
      </c>
      <c r="E902" t="s">
        <v>1601</v>
      </c>
    </row>
    <row r="903" spans="1:5" ht="14.25" customHeight="1">
      <c r="A903" s="197" t="s">
        <v>1600</v>
      </c>
      <c r="B903"/>
      <c r="C903"/>
      <c r="D903"/>
      <c r="E903" t="s">
        <v>1601</v>
      </c>
    </row>
    <row r="904" spans="1:5" ht="14.25" customHeight="1">
      <c r="A904" s="197" t="s">
        <v>1600</v>
      </c>
      <c r="B904"/>
      <c r="C904"/>
      <c r="D904"/>
      <c r="E904" t="s">
        <v>1601</v>
      </c>
    </row>
    <row r="905" spans="1:5" ht="14.25" customHeight="1">
      <c r="A905" s="197" t="s">
        <v>1600</v>
      </c>
      <c r="B905"/>
      <c r="C905"/>
      <c r="D905"/>
      <c r="E905" t="s">
        <v>1601</v>
      </c>
    </row>
    <row r="906" spans="1:5" ht="14.25" customHeight="1">
      <c r="A906" s="197" t="s">
        <v>1600</v>
      </c>
      <c r="B906"/>
      <c r="C906"/>
      <c r="D906"/>
      <c r="E906" t="s">
        <v>1601</v>
      </c>
    </row>
    <row r="907" spans="1:5" ht="14.25" customHeight="1">
      <c r="A907" s="197" t="s">
        <v>1600</v>
      </c>
      <c r="B907"/>
      <c r="C907"/>
      <c r="D907"/>
      <c r="E907" t="s">
        <v>1601</v>
      </c>
    </row>
    <row r="908" spans="1:5" ht="14.25" customHeight="1">
      <c r="A908" s="197" t="s">
        <v>1600</v>
      </c>
      <c r="B908"/>
      <c r="C908"/>
      <c r="D908"/>
      <c r="E908" t="s">
        <v>1601</v>
      </c>
    </row>
    <row r="909" spans="1:5" ht="14.25" customHeight="1">
      <c r="A909" s="197" t="s">
        <v>1600</v>
      </c>
      <c r="B909"/>
      <c r="C909"/>
      <c r="D909"/>
      <c r="E909" t="s">
        <v>1601</v>
      </c>
    </row>
    <row r="910" spans="1:5" ht="14.25" customHeight="1">
      <c r="A910" s="197" t="s">
        <v>1600</v>
      </c>
      <c r="B910"/>
      <c r="C910"/>
      <c r="D910"/>
      <c r="E910" t="s">
        <v>1601</v>
      </c>
    </row>
    <row r="911" spans="1:5" ht="14.25" customHeight="1">
      <c r="A911" s="197" t="s">
        <v>1600</v>
      </c>
      <c r="B911"/>
      <c r="C911" t="s">
        <v>1602</v>
      </c>
      <c r="D911"/>
      <c r="E911" t="s">
        <v>1601</v>
      </c>
    </row>
    <row r="912" spans="1:5" ht="14.25" customHeight="1">
      <c r="A912" s="197" t="s">
        <v>1603</v>
      </c>
      <c r="B912" t="s">
        <v>1604</v>
      </c>
      <c r="C912"/>
      <c r="D912" t="s">
        <v>1609</v>
      </c>
      <c r="E912" t="s">
        <v>1601</v>
      </c>
    </row>
    <row r="913" spans="1:5" ht="14.25" customHeight="1">
      <c r="A913" s="197" t="s">
        <v>1600</v>
      </c>
      <c r="B913"/>
      <c r="C913" t="s">
        <v>1610</v>
      </c>
      <c r="D913"/>
      <c r="E913" t="s">
        <v>1601</v>
      </c>
    </row>
    <row r="914" spans="1:5" ht="14.25" customHeight="1">
      <c r="A914" s="197" t="s">
        <v>1603</v>
      </c>
      <c r="B914" t="s">
        <v>1604</v>
      </c>
      <c r="C914"/>
      <c r="D914" t="s">
        <v>1605</v>
      </c>
      <c r="E914" t="s">
        <v>1601</v>
      </c>
    </row>
    <row r="915" spans="1:5" ht="14.25" customHeight="1">
      <c r="A915" s="197" t="s">
        <v>1600</v>
      </c>
      <c r="B915"/>
      <c r="C915"/>
      <c r="D915"/>
      <c r="E915" t="s">
        <v>1601</v>
      </c>
    </row>
    <row r="916" spans="1:5" ht="14.25" customHeight="1">
      <c r="A916" s="197" t="s">
        <v>1600</v>
      </c>
      <c r="B916"/>
      <c r="C916"/>
      <c r="D916"/>
      <c r="E916" t="s">
        <v>1601</v>
      </c>
    </row>
    <row r="917" spans="1:5" ht="14.25" customHeight="1">
      <c r="A917" s="197" t="s">
        <v>1600</v>
      </c>
      <c r="B917"/>
      <c r="C917" t="s">
        <v>1602</v>
      </c>
      <c r="D917"/>
      <c r="E917" t="s">
        <v>1601</v>
      </c>
    </row>
    <row r="918" spans="1:5" ht="14.25" customHeight="1">
      <c r="A918" s="197" t="s">
        <v>1603</v>
      </c>
      <c r="B918" t="s">
        <v>1604</v>
      </c>
      <c r="C918"/>
      <c r="D918" t="s">
        <v>1611</v>
      </c>
      <c r="E918" t="s">
        <v>1601</v>
      </c>
    </row>
    <row r="919" spans="1:5" ht="14.25" customHeight="1">
      <c r="A919" s="197" t="s">
        <v>1600</v>
      </c>
      <c r="B919"/>
      <c r="C919" t="s">
        <v>1610</v>
      </c>
      <c r="D919"/>
      <c r="E919" t="s">
        <v>1601</v>
      </c>
    </row>
    <row r="920" spans="1:5" ht="14.25" customHeight="1">
      <c r="A920" s="197" t="s">
        <v>1603</v>
      </c>
      <c r="B920" t="s">
        <v>1604</v>
      </c>
      <c r="C920" t="s">
        <v>1612</v>
      </c>
      <c r="D920" t="s">
        <v>1605</v>
      </c>
      <c r="E920" t="s">
        <v>1601</v>
      </c>
    </row>
    <row r="921" spans="1:5" ht="14.25" customHeight="1">
      <c r="A921" s="197" t="s">
        <v>1603</v>
      </c>
      <c r="B921" t="s">
        <v>1604</v>
      </c>
      <c r="C921"/>
      <c r="D921" t="s">
        <v>1613</v>
      </c>
      <c r="E921" t="s">
        <v>1601</v>
      </c>
    </row>
    <row r="922" spans="1:5" ht="14.25" customHeight="1">
      <c r="A922" s="197" t="s">
        <v>1600</v>
      </c>
      <c r="B922"/>
      <c r="C922"/>
      <c r="D922"/>
      <c r="E922" t="s">
        <v>1601</v>
      </c>
    </row>
    <row r="923" spans="1:5" ht="14.25" customHeight="1">
      <c r="A923" s="197" t="s">
        <v>1600</v>
      </c>
      <c r="B923"/>
      <c r="C923" t="s">
        <v>1614</v>
      </c>
      <c r="D923"/>
      <c r="E923" t="s">
        <v>1601</v>
      </c>
    </row>
    <row r="924" spans="1:5" ht="14.25" customHeight="1">
      <c r="A924" s="197" t="s">
        <v>1603</v>
      </c>
      <c r="B924" t="s">
        <v>1604</v>
      </c>
      <c r="C924" t="s">
        <v>1610</v>
      </c>
      <c r="D924" t="s">
        <v>1613</v>
      </c>
      <c r="E924" t="s">
        <v>1601</v>
      </c>
    </row>
    <row r="925" spans="1:5" ht="14.25" customHeight="1">
      <c r="A925" s="197" t="s">
        <v>1603</v>
      </c>
      <c r="B925" t="s">
        <v>1604</v>
      </c>
      <c r="C925"/>
      <c r="D925" t="s">
        <v>1605</v>
      </c>
      <c r="E925" t="s">
        <v>1601</v>
      </c>
    </row>
    <row r="926" spans="1:5" ht="14.25" customHeight="1">
      <c r="B926"/>
      <c r="C926" t="s">
        <v>1595</v>
      </c>
      <c r="D926"/>
      <c r="E926"/>
    </row>
    <row r="927" spans="1:5" ht="14.25" customHeight="1">
      <c r="A927" s="197" t="s">
        <v>1596</v>
      </c>
      <c r="B927" t="s">
        <v>1597</v>
      </c>
      <c r="C927"/>
      <c r="D927" t="s">
        <v>1598</v>
      </c>
      <c r="E927" t="s">
        <v>1599</v>
      </c>
    </row>
    <row r="928" spans="1:5" ht="14.25" customHeight="1">
      <c r="A928" s="197" t="s">
        <v>1600</v>
      </c>
      <c r="B928"/>
      <c r="C928"/>
      <c r="D928"/>
      <c r="E928" t="s">
        <v>1601</v>
      </c>
    </row>
    <row r="929" spans="1:5" ht="14.25" customHeight="1">
      <c r="A929" s="197" t="s">
        <v>1600</v>
      </c>
      <c r="B929"/>
      <c r="C929"/>
      <c r="D929"/>
      <c r="E929" t="s">
        <v>1601</v>
      </c>
    </row>
    <row r="930" spans="1:5" ht="14.25" customHeight="1">
      <c r="A930" s="197" t="s">
        <v>1600</v>
      </c>
      <c r="B930"/>
      <c r="C930"/>
      <c r="D930"/>
      <c r="E930" t="s">
        <v>1601</v>
      </c>
    </row>
    <row r="931" spans="1:5" ht="14.25" customHeight="1">
      <c r="A931" s="197" t="s">
        <v>1600</v>
      </c>
      <c r="B931"/>
      <c r="C931"/>
      <c r="D931"/>
      <c r="E931" t="s">
        <v>1601</v>
      </c>
    </row>
    <row r="932" spans="1:5" ht="14.25" customHeight="1">
      <c r="A932" s="197" t="s">
        <v>1600</v>
      </c>
      <c r="B932"/>
      <c r="C932"/>
      <c r="D932"/>
      <c r="E932" t="s">
        <v>1601</v>
      </c>
    </row>
    <row r="933" spans="1:5" ht="14.25" customHeight="1">
      <c r="A933" s="197" t="s">
        <v>1600</v>
      </c>
      <c r="B933"/>
      <c r="C933"/>
      <c r="D933"/>
      <c r="E933" t="s">
        <v>1601</v>
      </c>
    </row>
    <row r="934" spans="1:5" ht="14.25" customHeight="1">
      <c r="A934" s="197" t="s">
        <v>1600</v>
      </c>
      <c r="B934"/>
      <c r="C934"/>
      <c r="D934"/>
      <c r="E934" t="s">
        <v>1601</v>
      </c>
    </row>
    <row r="935" spans="1:5" ht="14.25" customHeight="1">
      <c r="A935" s="197" t="s">
        <v>1600</v>
      </c>
      <c r="B935"/>
      <c r="C935"/>
      <c r="D935"/>
      <c r="E935" t="s">
        <v>1601</v>
      </c>
    </row>
    <row r="936" spans="1:5" ht="14.25" customHeight="1">
      <c r="A936" s="197" t="s">
        <v>1600</v>
      </c>
      <c r="B936"/>
      <c r="C936"/>
      <c r="D936"/>
      <c r="E936" t="s">
        <v>1601</v>
      </c>
    </row>
    <row r="937" spans="1:5" ht="14.25" customHeight="1">
      <c r="A937" s="197" t="s">
        <v>1600</v>
      </c>
      <c r="B937"/>
      <c r="C937"/>
      <c r="D937"/>
      <c r="E937" t="s">
        <v>1601</v>
      </c>
    </row>
    <row r="938" spans="1:5" ht="14.25" customHeight="1">
      <c r="A938" s="197" t="s">
        <v>1600</v>
      </c>
      <c r="B938"/>
      <c r="C938"/>
      <c r="D938"/>
      <c r="E938" t="s">
        <v>1601</v>
      </c>
    </row>
    <row r="939" spans="1:5" ht="14.25" customHeight="1">
      <c r="A939" s="197" t="s">
        <v>1600</v>
      </c>
      <c r="B939"/>
      <c r="C939"/>
      <c r="D939"/>
      <c r="E939" t="s">
        <v>1601</v>
      </c>
    </row>
    <row r="940" spans="1:5" ht="14.25" customHeight="1">
      <c r="A940" s="197" t="s">
        <v>1600</v>
      </c>
      <c r="B940"/>
      <c r="C940"/>
      <c r="D940"/>
      <c r="E940" t="s">
        <v>1601</v>
      </c>
    </row>
    <row r="941" spans="1:5" ht="14.25" customHeight="1">
      <c r="A941" s="197" t="s">
        <v>1600</v>
      </c>
      <c r="B941"/>
      <c r="C941"/>
      <c r="D941"/>
      <c r="E941" t="s">
        <v>1601</v>
      </c>
    </row>
    <row r="942" spans="1:5" ht="14.25" customHeight="1">
      <c r="A942" s="197" t="s">
        <v>1600</v>
      </c>
      <c r="B942"/>
      <c r="C942" t="s">
        <v>1614</v>
      </c>
      <c r="D942"/>
      <c r="E942" t="s">
        <v>1601</v>
      </c>
    </row>
    <row r="943" spans="1:5" ht="14.25" customHeight="1">
      <c r="A943" s="197" t="s">
        <v>1603</v>
      </c>
      <c r="B943" t="s">
        <v>1604</v>
      </c>
      <c r="C943"/>
      <c r="D943" t="s">
        <v>1613</v>
      </c>
      <c r="E943" t="s">
        <v>1601</v>
      </c>
    </row>
    <row r="944" spans="1:5" ht="14.25" customHeight="1">
      <c r="A944" s="197" t="s">
        <v>1600</v>
      </c>
      <c r="B944"/>
      <c r="C944" t="s">
        <v>1610</v>
      </c>
      <c r="D944"/>
      <c r="E944" t="s">
        <v>1601</v>
      </c>
    </row>
    <row r="945" spans="1:5" ht="14.25" customHeight="1">
      <c r="A945" s="197" t="s">
        <v>1603</v>
      </c>
      <c r="B945" t="s">
        <v>1604</v>
      </c>
      <c r="C945"/>
      <c r="D945" t="s">
        <v>1615</v>
      </c>
      <c r="E945" t="s">
        <v>1601</v>
      </c>
    </row>
    <row r="946" spans="1:5" ht="14.25" customHeight="1">
      <c r="A946" s="197" t="s">
        <v>1600</v>
      </c>
      <c r="B946"/>
      <c r="C946"/>
      <c r="D946"/>
      <c r="E946" t="s">
        <v>1601</v>
      </c>
    </row>
    <row r="947" spans="1:5" ht="14.25" customHeight="1">
      <c r="A947" s="197" t="s">
        <v>1600</v>
      </c>
      <c r="B947"/>
      <c r="C947"/>
      <c r="D947"/>
      <c r="E947" t="s">
        <v>1601</v>
      </c>
    </row>
    <row r="948" spans="1:5" ht="14.25" customHeight="1">
      <c r="A948" s="197" t="s">
        <v>1600</v>
      </c>
      <c r="B948"/>
      <c r="C948"/>
      <c r="D948"/>
      <c r="E948" t="s">
        <v>1601</v>
      </c>
    </row>
    <row r="949" spans="1:5" ht="15">
      <c r="A949" s="197" t="s">
        <v>1600</v>
      </c>
      <c r="B949"/>
      <c r="C949"/>
      <c r="D949"/>
      <c r="E949" t="s">
        <v>1601</v>
      </c>
    </row>
    <row r="950" spans="1:5" ht="14.25" customHeight="1">
      <c r="A950" s="197" t="s">
        <v>1600</v>
      </c>
      <c r="B950"/>
      <c r="C950" t="s">
        <v>1610</v>
      </c>
      <c r="D950"/>
      <c r="E950" t="s">
        <v>1601</v>
      </c>
    </row>
    <row r="951" spans="1:5" ht="14.25" customHeight="1">
      <c r="A951" s="197" t="s">
        <v>1603</v>
      </c>
      <c r="B951" t="s">
        <v>1604</v>
      </c>
      <c r="C951" t="s">
        <v>1616</v>
      </c>
      <c r="D951" t="s">
        <v>1615</v>
      </c>
      <c r="E951" t="s">
        <v>1601</v>
      </c>
    </row>
    <row r="952" spans="1:5" ht="14.25" customHeight="1">
      <c r="A952" s="197" t="s">
        <v>1607</v>
      </c>
      <c r="B952" t="s">
        <v>1617</v>
      </c>
      <c r="C952"/>
      <c r="D952" t="s">
        <v>1618</v>
      </c>
      <c r="E952" t="s">
        <v>1601</v>
      </c>
    </row>
    <row r="953" spans="1:5" ht="14.25" customHeight="1">
      <c r="A953" s="197" t="s">
        <v>1600</v>
      </c>
      <c r="B953"/>
      <c r="C953" t="s">
        <v>1619</v>
      </c>
      <c r="D953"/>
      <c r="E953" t="s">
        <v>1601</v>
      </c>
    </row>
    <row r="954" spans="1:5" ht="14.25" customHeight="1">
      <c r="A954" s="197" t="s">
        <v>1607</v>
      </c>
      <c r="B954" t="s">
        <v>1620</v>
      </c>
      <c r="C954" t="s">
        <v>1621</v>
      </c>
      <c r="D954" t="s">
        <v>1622</v>
      </c>
      <c r="E954" t="s">
        <v>1601</v>
      </c>
    </row>
    <row r="955" spans="1:5" ht="14.25" customHeight="1">
      <c r="A955" s="197" t="s">
        <v>1603</v>
      </c>
      <c r="B955" t="s">
        <v>1604</v>
      </c>
      <c r="C955"/>
      <c r="D955" t="s">
        <v>1623</v>
      </c>
      <c r="E955" t="s">
        <v>1601</v>
      </c>
    </row>
    <row r="956" spans="1:5" ht="14.25" customHeight="1">
      <c r="B956"/>
      <c r="C956" t="s">
        <v>1595</v>
      </c>
      <c r="D956"/>
      <c r="E956"/>
    </row>
    <row r="957" spans="1:5" ht="14.25" customHeight="1">
      <c r="A957" s="197" t="s">
        <v>1596</v>
      </c>
      <c r="B957" t="s">
        <v>1597</v>
      </c>
      <c r="C957" t="s">
        <v>1614</v>
      </c>
      <c r="D957" t="s">
        <v>1598</v>
      </c>
      <c r="E957" t="s">
        <v>1599</v>
      </c>
    </row>
    <row r="958" spans="1:5" ht="14.25" customHeight="1">
      <c r="A958" s="197" t="s">
        <v>1603</v>
      </c>
      <c r="B958" t="s">
        <v>1604</v>
      </c>
      <c r="C958" t="s">
        <v>1602</v>
      </c>
      <c r="D958" t="s">
        <v>1613</v>
      </c>
      <c r="E958" t="s">
        <v>1601</v>
      </c>
    </row>
    <row r="959" spans="1:5" ht="14.25" customHeight="1">
      <c r="A959" s="197" t="s">
        <v>1603</v>
      </c>
      <c r="B959" t="s">
        <v>1604</v>
      </c>
      <c r="C959" t="s">
        <v>1624</v>
      </c>
      <c r="D959" t="s">
        <v>1605</v>
      </c>
      <c r="E959" t="s">
        <v>1601</v>
      </c>
    </row>
    <row r="960" spans="1:5" ht="14.25" customHeight="1">
      <c r="A960" s="197" t="s">
        <v>1607</v>
      </c>
      <c r="B960" t="s">
        <v>1620</v>
      </c>
      <c r="C960"/>
      <c r="D960" t="s">
        <v>1625</v>
      </c>
      <c r="E960" t="s">
        <v>1601</v>
      </c>
    </row>
    <row r="961" spans="1:5" ht="14.25" customHeight="1">
      <c r="A961" s="197" t="s">
        <v>1600</v>
      </c>
      <c r="B961"/>
      <c r="C961"/>
      <c r="D961"/>
      <c r="E961" t="s">
        <v>1601</v>
      </c>
    </row>
    <row r="962" spans="1:5" ht="14.25" customHeight="1">
      <c r="A962" s="197" t="s">
        <v>1600</v>
      </c>
      <c r="B962"/>
      <c r="C962"/>
      <c r="D962"/>
      <c r="E962" t="s">
        <v>1601</v>
      </c>
    </row>
    <row r="963" spans="1:5" ht="14.25" customHeight="1">
      <c r="A963" s="197" t="s">
        <v>1600</v>
      </c>
      <c r="B963"/>
      <c r="C963"/>
      <c r="D963"/>
      <c r="E963" t="s">
        <v>1601</v>
      </c>
    </row>
    <row r="964" spans="1:5" ht="14.25" customHeight="1">
      <c r="A964" s="197" t="s">
        <v>1600</v>
      </c>
      <c r="B964"/>
      <c r="C964"/>
      <c r="D964"/>
      <c r="E964" t="s">
        <v>1601</v>
      </c>
    </row>
    <row r="965" spans="1:5" ht="14.25" customHeight="1">
      <c r="A965" s="197" t="s">
        <v>1600</v>
      </c>
      <c r="B965"/>
      <c r="C965"/>
      <c r="D965"/>
      <c r="E965" t="s">
        <v>1601</v>
      </c>
    </row>
    <row r="966" spans="1:5" ht="14.25" customHeight="1">
      <c r="A966" s="197" t="s">
        <v>1600</v>
      </c>
      <c r="B966"/>
      <c r="C966" t="s">
        <v>1626</v>
      </c>
      <c r="D966"/>
      <c r="E966" t="s">
        <v>1601</v>
      </c>
    </row>
    <row r="967" spans="1:5" ht="14.25" customHeight="1">
      <c r="A967" s="197" t="s">
        <v>1603</v>
      </c>
      <c r="B967" t="s">
        <v>1604</v>
      </c>
      <c r="C967"/>
      <c r="D967" t="s">
        <v>1627</v>
      </c>
      <c r="E967" t="s">
        <v>1601</v>
      </c>
    </row>
    <row r="968" spans="1:5" ht="14.25" customHeight="1">
      <c r="A968" s="197" t="s">
        <v>1600</v>
      </c>
      <c r="B968"/>
      <c r="C968"/>
      <c r="D968"/>
      <c r="E968" t="s">
        <v>1601</v>
      </c>
    </row>
    <row r="969" spans="1:5" ht="14.25" customHeight="1">
      <c r="A969" s="197" t="s">
        <v>1600</v>
      </c>
      <c r="B969"/>
      <c r="C969" t="s">
        <v>1619</v>
      </c>
      <c r="D969"/>
      <c r="E969" t="s">
        <v>1601</v>
      </c>
    </row>
    <row r="970" spans="1:5" ht="14.25" customHeight="1">
      <c r="A970" s="197" t="s">
        <v>1607</v>
      </c>
      <c r="B970" t="s">
        <v>1620</v>
      </c>
      <c r="C970"/>
      <c r="D970" t="s">
        <v>1622</v>
      </c>
      <c r="E970" t="s">
        <v>1601</v>
      </c>
    </row>
    <row r="971" spans="1:5" ht="14.25" customHeight="1">
      <c r="A971" s="197" t="s">
        <v>1600</v>
      </c>
      <c r="B971"/>
      <c r="C971"/>
      <c r="D971"/>
      <c r="E971" t="s">
        <v>1601</v>
      </c>
    </row>
    <row r="972" spans="1:5" ht="14.25" customHeight="1">
      <c r="A972" s="197" t="s">
        <v>1600</v>
      </c>
      <c r="B972"/>
      <c r="C972"/>
      <c r="D972"/>
      <c r="E972" t="s">
        <v>1601</v>
      </c>
    </row>
    <row r="973" spans="1:5" ht="14.25" customHeight="1">
      <c r="A973" s="197" t="s">
        <v>1600</v>
      </c>
      <c r="B973"/>
      <c r="C973" t="s">
        <v>1614</v>
      </c>
      <c r="D973"/>
      <c r="E973" t="s">
        <v>1601</v>
      </c>
    </row>
    <row r="974" spans="1:5" ht="14.25" customHeight="1">
      <c r="A974" s="197" t="s">
        <v>1603</v>
      </c>
      <c r="B974" t="s">
        <v>1604</v>
      </c>
      <c r="C974"/>
      <c r="D974" t="s">
        <v>1613</v>
      </c>
      <c r="E974" t="s">
        <v>1601</v>
      </c>
    </row>
    <row r="975" spans="1:5" ht="14.25" customHeight="1">
      <c r="A975" s="197" t="s">
        <v>1600</v>
      </c>
      <c r="B975"/>
      <c r="C975" t="s">
        <v>1602</v>
      </c>
      <c r="D975"/>
      <c r="E975" t="s">
        <v>1601</v>
      </c>
    </row>
    <row r="976" spans="1:5" ht="14.25" customHeight="1">
      <c r="A976" s="197" t="s">
        <v>1603</v>
      </c>
      <c r="B976" t="s">
        <v>1604</v>
      </c>
      <c r="C976"/>
      <c r="D976" t="s">
        <v>1605</v>
      </c>
      <c r="E976" t="s">
        <v>1601</v>
      </c>
    </row>
    <row r="977" spans="1:5" ht="14.25" customHeight="1">
      <c r="A977" s="197" t="s">
        <v>1600</v>
      </c>
      <c r="B977"/>
      <c r="C977"/>
      <c r="D977"/>
      <c r="E977" t="s">
        <v>1601</v>
      </c>
    </row>
    <row r="978" spans="1:5" ht="14.25" customHeight="1">
      <c r="A978" s="197" t="s">
        <v>1600</v>
      </c>
      <c r="B978"/>
      <c r="C978"/>
      <c r="D978"/>
      <c r="E978" t="s">
        <v>1601</v>
      </c>
    </row>
    <row r="979" spans="1:5" ht="14.25" customHeight="1">
      <c r="A979" s="197" t="s">
        <v>1600</v>
      </c>
      <c r="B979"/>
      <c r="C979"/>
      <c r="D979"/>
      <c r="E979" t="s">
        <v>1601</v>
      </c>
    </row>
    <row r="980" spans="1:5" ht="14.25" customHeight="1">
      <c r="A980" s="197" t="s">
        <v>1600</v>
      </c>
      <c r="B980"/>
      <c r="C980"/>
      <c r="D980"/>
      <c r="E980" t="s">
        <v>1601</v>
      </c>
    </row>
    <row r="981" spans="1:5" ht="14.25" customHeight="1">
      <c r="A981" s="197" t="s">
        <v>1600</v>
      </c>
      <c r="B981"/>
      <c r="C981"/>
      <c r="D981"/>
      <c r="E981" t="s">
        <v>1601</v>
      </c>
    </row>
    <row r="982" spans="1:5" ht="14.25" customHeight="1">
      <c r="A982" s="197" t="s">
        <v>1628</v>
      </c>
      <c r="B982"/>
      <c r="C982"/>
      <c r="D982"/>
      <c r="E982" t="s">
        <v>1629</v>
      </c>
    </row>
    <row r="983" spans="1:5" ht="14.25" customHeight="1">
      <c r="B983"/>
      <c r="C983" t="s">
        <v>1595</v>
      </c>
      <c r="D983"/>
      <c r="E983"/>
    </row>
    <row r="984" spans="1:5" ht="14.25" customHeight="1">
      <c r="A984" s="197" t="s">
        <v>1596</v>
      </c>
      <c r="B984" t="s">
        <v>1597</v>
      </c>
      <c r="C984" t="s">
        <v>1630</v>
      </c>
      <c r="D984" t="s">
        <v>1598</v>
      </c>
      <c r="E984" t="s">
        <v>1599</v>
      </c>
    </row>
    <row r="985" spans="1:5" ht="14.25" customHeight="1">
      <c r="A985" s="197" t="s">
        <v>1603</v>
      </c>
      <c r="B985" t="s">
        <v>1604</v>
      </c>
      <c r="C985" t="s">
        <v>1631</v>
      </c>
      <c r="D985" t="s">
        <v>1632</v>
      </c>
      <c r="E985" t="s">
        <v>1601</v>
      </c>
    </row>
    <row r="986" spans="1:5" ht="14.25" customHeight="1">
      <c r="A986" s="197" t="s">
        <v>1603</v>
      </c>
      <c r="B986" t="s">
        <v>1604</v>
      </c>
      <c r="C986"/>
      <c r="D986" t="s">
        <v>1633</v>
      </c>
      <c r="E986" t="s">
        <v>1601</v>
      </c>
    </row>
    <row r="987" spans="1:5" ht="14.25" customHeight="1">
      <c r="A987" s="197" t="s">
        <v>1600</v>
      </c>
      <c r="B987"/>
      <c r="C987"/>
      <c r="D987"/>
      <c r="E987" t="s">
        <v>1601</v>
      </c>
    </row>
    <row r="988" spans="1:5" ht="14.25" customHeight="1">
      <c r="A988" s="197" t="s">
        <v>1600</v>
      </c>
      <c r="B988"/>
      <c r="C988"/>
      <c r="D988"/>
      <c r="E988" t="s">
        <v>1601</v>
      </c>
    </row>
    <row r="989" spans="1:5" ht="14.25" customHeight="1">
      <c r="A989" s="197" t="s">
        <v>1600</v>
      </c>
      <c r="B989"/>
      <c r="C989"/>
      <c r="D989"/>
      <c r="E989" t="s">
        <v>1601</v>
      </c>
    </row>
    <row r="990" spans="1:5" ht="14.25" customHeight="1">
      <c r="A990" s="197" t="s">
        <v>1600</v>
      </c>
      <c r="B990"/>
      <c r="C990"/>
      <c r="D990"/>
      <c r="E990" t="s">
        <v>1601</v>
      </c>
    </row>
    <row r="991" spans="1:5" ht="14.25" customHeight="1">
      <c r="A991" s="197" t="s">
        <v>1600</v>
      </c>
      <c r="B991"/>
      <c r="C991"/>
      <c r="D991"/>
      <c r="E991" t="s">
        <v>1601</v>
      </c>
    </row>
    <row r="992" spans="1:5" ht="14.25" customHeight="1">
      <c r="A992" s="197" t="s">
        <v>1600</v>
      </c>
      <c r="B992"/>
      <c r="C992"/>
      <c r="D992"/>
      <c r="E992" t="s">
        <v>1601</v>
      </c>
    </row>
    <row r="993" spans="1:5" ht="14.25" customHeight="1">
      <c r="A993" s="197" t="s">
        <v>1600</v>
      </c>
      <c r="B993"/>
      <c r="C993"/>
      <c r="D993"/>
      <c r="E993" t="s">
        <v>1601</v>
      </c>
    </row>
    <row r="994" spans="1:5" ht="14.25" customHeight="1">
      <c r="A994" s="197" t="s">
        <v>1600</v>
      </c>
      <c r="B994"/>
      <c r="C994"/>
      <c r="D994"/>
      <c r="E994" t="s">
        <v>1601</v>
      </c>
    </row>
    <row r="995" spans="1:5" ht="14.25" customHeight="1">
      <c r="A995" s="197" t="s">
        <v>1600</v>
      </c>
      <c r="B995"/>
      <c r="C995"/>
      <c r="D995"/>
      <c r="E995" t="s">
        <v>1601</v>
      </c>
    </row>
    <row r="996" spans="1:5" ht="14.25" customHeight="1">
      <c r="A996" s="197" t="s">
        <v>1600</v>
      </c>
      <c r="B996"/>
      <c r="C996"/>
      <c r="D996"/>
      <c r="E996" t="s">
        <v>1601</v>
      </c>
    </row>
    <row r="997" spans="1:5" ht="14.25" customHeight="1">
      <c r="A997" s="197" t="s">
        <v>1600</v>
      </c>
      <c r="B997"/>
      <c r="C997" t="s">
        <v>1634</v>
      </c>
      <c r="D997"/>
      <c r="E997" t="s">
        <v>1601</v>
      </c>
    </row>
    <row r="998" spans="1:5" ht="14.25" customHeight="1">
      <c r="A998" s="197" t="s">
        <v>1603</v>
      </c>
      <c r="B998" t="s">
        <v>1604</v>
      </c>
      <c r="C998" t="s">
        <v>1614</v>
      </c>
      <c r="D998" t="s">
        <v>1635</v>
      </c>
      <c r="E998" t="s">
        <v>1601</v>
      </c>
    </row>
    <row r="999" spans="1:5" ht="14.25" customHeight="1">
      <c r="A999" s="197" t="s">
        <v>1603</v>
      </c>
      <c r="B999" t="s">
        <v>1604</v>
      </c>
      <c r="C999"/>
      <c r="D999" t="s">
        <v>1613</v>
      </c>
      <c r="E999" t="s">
        <v>1601</v>
      </c>
    </row>
    <row r="1000" spans="1:5" ht="14.25" customHeight="1">
      <c r="A1000" s="197" t="s">
        <v>1600</v>
      </c>
      <c r="B1000"/>
      <c r="C1000"/>
      <c r="D1000"/>
      <c r="E1000" t="s">
        <v>1601</v>
      </c>
    </row>
    <row r="1001" spans="1:5" ht="14.25" customHeight="1">
      <c r="A1001" s="197" t="s">
        <v>1600</v>
      </c>
      <c r="B1001"/>
      <c r="C1001" t="s">
        <v>1630</v>
      </c>
      <c r="D1001"/>
      <c r="E1001" t="s">
        <v>1601</v>
      </c>
    </row>
    <row r="1002" spans="1:5" ht="14.25" customHeight="1">
      <c r="A1002" s="197" t="s">
        <v>1603</v>
      </c>
      <c r="B1002" t="s">
        <v>1604</v>
      </c>
      <c r="C1002" t="s">
        <v>1630</v>
      </c>
      <c r="D1002" t="s">
        <v>1632</v>
      </c>
      <c r="E1002" t="s">
        <v>1601</v>
      </c>
    </row>
    <row r="1003" spans="1:5" ht="14.25" customHeight="1">
      <c r="A1003" s="197" t="s">
        <v>1603</v>
      </c>
      <c r="B1003" t="s">
        <v>1604</v>
      </c>
      <c r="C1003"/>
      <c r="D1003" t="s">
        <v>1632</v>
      </c>
      <c r="E1003" t="s">
        <v>1601</v>
      </c>
    </row>
    <row r="1004" spans="1:5" ht="14.25" customHeight="1">
      <c r="A1004" s="197" t="s">
        <v>1600</v>
      </c>
      <c r="B1004"/>
      <c r="C1004" t="s">
        <v>1636</v>
      </c>
      <c r="D1004"/>
      <c r="E1004" t="s">
        <v>1601</v>
      </c>
    </row>
    <row r="1005" spans="1:5" ht="14.25" customHeight="1">
      <c r="A1005" s="197" t="s">
        <v>1603</v>
      </c>
      <c r="B1005" t="s">
        <v>1604</v>
      </c>
      <c r="C1005"/>
      <c r="D1005" t="s">
        <v>1637</v>
      </c>
      <c r="E1005" t="s">
        <v>1601</v>
      </c>
    </row>
    <row r="1006" spans="1:5" ht="14.25" customHeight="1">
      <c r="A1006" s="197" t="s">
        <v>1600</v>
      </c>
      <c r="B1006"/>
      <c r="C1006"/>
      <c r="D1006"/>
      <c r="E1006" t="s">
        <v>1601</v>
      </c>
    </row>
    <row r="1007" spans="1:5" ht="14.25" customHeight="1">
      <c r="A1007" s="197" t="s">
        <v>1600</v>
      </c>
      <c r="B1007"/>
      <c r="C1007"/>
      <c r="D1007"/>
      <c r="E1007" t="s">
        <v>1601</v>
      </c>
    </row>
    <row r="1008" spans="1:5" ht="14.25" customHeight="1">
      <c r="A1008" s="197" t="s">
        <v>1600</v>
      </c>
      <c r="B1008"/>
      <c r="C1008"/>
      <c r="D1008"/>
      <c r="E1008" t="s">
        <v>1601</v>
      </c>
    </row>
    <row r="1009" spans="1:5" ht="14.25" customHeight="1">
      <c r="A1009" s="197" t="s">
        <v>1600</v>
      </c>
      <c r="B1009"/>
      <c r="C1009"/>
      <c r="D1009"/>
      <c r="E1009" t="s">
        <v>1601</v>
      </c>
    </row>
    <row r="1010" spans="1:5" ht="14.25" customHeight="1">
      <c r="A1010" s="197" t="s">
        <v>1600</v>
      </c>
      <c r="B1010"/>
      <c r="C1010" t="s">
        <v>1638</v>
      </c>
      <c r="D1010"/>
      <c r="E1010" t="s">
        <v>1601</v>
      </c>
    </row>
    <row r="1011" spans="1:5" ht="14.25" customHeight="1">
      <c r="A1011" s="197" t="s">
        <v>1603</v>
      </c>
      <c r="B1011" t="s">
        <v>1604</v>
      </c>
      <c r="C1011"/>
      <c r="D1011" t="s">
        <v>1639</v>
      </c>
      <c r="E1011" t="s">
        <v>1601</v>
      </c>
    </row>
    <row r="1012" spans="1:5" ht="14.25" customHeight="1">
      <c r="B1012"/>
      <c r="C1012" t="s">
        <v>1595</v>
      </c>
      <c r="D1012"/>
      <c r="E1012"/>
    </row>
    <row r="1013" spans="1:5" ht="14.25" customHeight="1">
      <c r="A1013" s="197" t="s">
        <v>1596</v>
      </c>
      <c r="B1013" t="s">
        <v>1597</v>
      </c>
      <c r="C1013"/>
      <c r="D1013" t="s">
        <v>1598</v>
      </c>
      <c r="E1013" t="s">
        <v>1599</v>
      </c>
    </row>
    <row r="1014" spans="1:5" ht="14.25" customHeight="1">
      <c r="A1014" s="197" t="s">
        <v>1600</v>
      </c>
      <c r="B1014"/>
      <c r="C1014" t="s">
        <v>1640</v>
      </c>
      <c r="D1014"/>
      <c r="E1014" t="s">
        <v>1601</v>
      </c>
    </row>
    <row r="1015" spans="1:5" ht="14.25" customHeight="1">
      <c r="A1015" s="197" t="s">
        <v>1603</v>
      </c>
      <c r="B1015" t="s">
        <v>1604</v>
      </c>
      <c r="C1015" t="s">
        <v>1641</v>
      </c>
      <c r="D1015" t="s">
        <v>1632</v>
      </c>
      <c r="E1015" t="s">
        <v>1601</v>
      </c>
    </row>
    <row r="1016" spans="1:5" ht="14.25" customHeight="1">
      <c r="A1016" s="197" t="s">
        <v>1603</v>
      </c>
      <c r="B1016" t="s">
        <v>1604</v>
      </c>
      <c r="C1016" t="s">
        <v>1640</v>
      </c>
      <c r="D1016" t="s">
        <v>1635</v>
      </c>
      <c r="E1016" t="s">
        <v>1601</v>
      </c>
    </row>
    <row r="1017" spans="1:5" ht="14.25" customHeight="1">
      <c r="A1017" s="197" t="s">
        <v>1603</v>
      </c>
      <c r="B1017" t="s">
        <v>1604</v>
      </c>
      <c r="C1017" t="s">
        <v>1642</v>
      </c>
      <c r="D1017" t="s">
        <v>1632</v>
      </c>
      <c r="E1017" t="s">
        <v>1601</v>
      </c>
    </row>
    <row r="1018" spans="1:5" ht="14.25" customHeight="1">
      <c r="A1018" s="197" t="s">
        <v>1603</v>
      </c>
      <c r="B1018" t="s">
        <v>1604</v>
      </c>
      <c r="C1018"/>
      <c r="D1018" t="s">
        <v>1627</v>
      </c>
      <c r="E1018" t="s">
        <v>1601</v>
      </c>
    </row>
    <row r="1019" spans="1:5" ht="14.25" customHeight="1">
      <c r="A1019" s="197" t="s">
        <v>1600</v>
      </c>
      <c r="B1019"/>
      <c r="C1019"/>
      <c r="D1019"/>
      <c r="E1019" t="s">
        <v>1601</v>
      </c>
    </row>
    <row r="1020" spans="1:5" ht="14.25" customHeight="1">
      <c r="A1020" s="197" t="s">
        <v>1600</v>
      </c>
      <c r="B1020"/>
      <c r="C1020" t="s">
        <v>1614</v>
      </c>
      <c r="D1020"/>
      <c r="E1020" t="s">
        <v>1601</v>
      </c>
    </row>
    <row r="1021" spans="1:5" ht="14.25" customHeight="1">
      <c r="A1021" s="197" t="s">
        <v>1603</v>
      </c>
      <c r="B1021" t="s">
        <v>1604</v>
      </c>
      <c r="C1021" t="s">
        <v>1614</v>
      </c>
      <c r="D1021" t="s">
        <v>1613</v>
      </c>
      <c r="E1021" t="s">
        <v>1601</v>
      </c>
    </row>
    <row r="1022" spans="1:5" ht="14.25" customHeight="1">
      <c r="A1022" s="197" t="s">
        <v>1603</v>
      </c>
      <c r="B1022" t="s">
        <v>1604</v>
      </c>
      <c r="C1022"/>
      <c r="D1022" t="s">
        <v>1613</v>
      </c>
      <c r="E1022" t="s">
        <v>1601</v>
      </c>
    </row>
    <row r="1023" spans="1:5" ht="14.25" customHeight="1">
      <c r="A1023" s="197" t="s">
        <v>1600</v>
      </c>
      <c r="B1023"/>
      <c r="C1023"/>
      <c r="D1023"/>
      <c r="E1023" t="s">
        <v>1601</v>
      </c>
    </row>
    <row r="1024" spans="1:5" ht="14.25" customHeight="1">
      <c r="A1024" s="197" t="s">
        <v>1600</v>
      </c>
      <c r="B1024"/>
      <c r="C1024"/>
      <c r="D1024"/>
      <c r="E1024" t="s">
        <v>1601</v>
      </c>
    </row>
    <row r="1025" spans="1:5" ht="14.25" customHeight="1">
      <c r="A1025" s="197" t="s">
        <v>1600</v>
      </c>
      <c r="B1025"/>
      <c r="C1025"/>
      <c r="D1025"/>
      <c r="E1025" t="s">
        <v>1601</v>
      </c>
    </row>
    <row r="1026" spans="1:5" ht="14.25" customHeight="1">
      <c r="A1026" s="197" t="s">
        <v>1600</v>
      </c>
      <c r="B1026"/>
      <c r="C1026"/>
      <c r="D1026"/>
      <c r="E1026" t="s">
        <v>1601</v>
      </c>
    </row>
    <row r="1027" spans="1:5" ht="14.25" customHeight="1">
      <c r="A1027" s="197" t="s">
        <v>1600</v>
      </c>
      <c r="B1027"/>
      <c r="C1027"/>
      <c r="D1027"/>
      <c r="E1027" t="s">
        <v>1601</v>
      </c>
    </row>
    <row r="1028" spans="1:5" ht="14.25" customHeight="1">
      <c r="A1028" s="197" t="s">
        <v>1600</v>
      </c>
      <c r="B1028"/>
      <c r="C1028" t="s">
        <v>1631</v>
      </c>
      <c r="D1028"/>
      <c r="E1028" t="s">
        <v>1601</v>
      </c>
    </row>
    <row r="1029" spans="1:5" ht="14.25" customHeight="1">
      <c r="A1029" s="197" t="s">
        <v>1603</v>
      </c>
      <c r="B1029" t="s">
        <v>1604</v>
      </c>
      <c r="C1029"/>
      <c r="D1029" t="s">
        <v>1633</v>
      </c>
      <c r="E1029" t="s">
        <v>1601</v>
      </c>
    </row>
    <row r="1030" spans="1:5" ht="14.25" customHeight="1">
      <c r="A1030" s="197" t="s">
        <v>1600</v>
      </c>
      <c r="B1030"/>
      <c r="C1030"/>
      <c r="D1030"/>
      <c r="E1030" t="s">
        <v>1601</v>
      </c>
    </row>
    <row r="1031" spans="1:5" ht="14.25" customHeight="1">
      <c r="A1031" s="197" t="s">
        <v>1600</v>
      </c>
      <c r="B1031"/>
      <c r="C1031"/>
      <c r="D1031"/>
      <c r="E1031" t="s">
        <v>1601</v>
      </c>
    </row>
    <row r="1032" spans="1:5" ht="14.25" customHeight="1">
      <c r="A1032" s="197" t="s">
        <v>1600</v>
      </c>
      <c r="B1032"/>
      <c r="C1032"/>
      <c r="D1032"/>
      <c r="E1032" t="s">
        <v>1601</v>
      </c>
    </row>
    <row r="1033" spans="1:5" ht="14.25" customHeight="1">
      <c r="A1033" s="197" t="s">
        <v>1600</v>
      </c>
      <c r="B1033"/>
      <c r="C1033"/>
      <c r="D1033"/>
      <c r="E1033" t="s">
        <v>1601</v>
      </c>
    </row>
    <row r="1034" spans="1:5" ht="14.25" customHeight="1">
      <c r="A1034" s="197" t="s">
        <v>1600</v>
      </c>
      <c r="B1034"/>
      <c r="C1034"/>
      <c r="D1034"/>
      <c r="E1034" t="s">
        <v>1601</v>
      </c>
    </row>
    <row r="1035" spans="1:5" ht="14.25" customHeight="1">
      <c r="A1035" s="197" t="s">
        <v>1600</v>
      </c>
      <c r="B1035"/>
      <c r="C1035"/>
      <c r="D1035"/>
      <c r="E1035" t="s">
        <v>1601</v>
      </c>
    </row>
    <row r="1036" spans="1:5" ht="14.25" customHeight="1">
      <c r="A1036" s="197" t="s">
        <v>1600</v>
      </c>
      <c r="B1036"/>
      <c r="C1036"/>
      <c r="D1036"/>
      <c r="E1036" t="s">
        <v>1601</v>
      </c>
    </row>
    <row r="1037" spans="1:5" ht="14.25" customHeight="1">
      <c r="B1037"/>
      <c r="C1037" t="s">
        <v>1595</v>
      </c>
      <c r="D1037"/>
      <c r="E1037"/>
    </row>
    <row r="1038" spans="1:5" ht="14.25" customHeight="1">
      <c r="A1038" s="197" t="s">
        <v>1596</v>
      </c>
      <c r="B1038" t="s">
        <v>1597</v>
      </c>
      <c r="C1038"/>
      <c r="D1038" t="s">
        <v>1598</v>
      </c>
      <c r="E1038" t="s">
        <v>1599</v>
      </c>
    </row>
    <row r="1039" spans="1:5" ht="14.25" customHeight="1">
      <c r="A1039" s="197" t="s">
        <v>1600</v>
      </c>
      <c r="B1039"/>
      <c r="C1039" t="s">
        <v>1614</v>
      </c>
      <c r="D1039"/>
      <c r="E1039" t="s">
        <v>1601</v>
      </c>
    </row>
    <row r="1040" spans="1:5" ht="14.25" customHeight="1">
      <c r="A1040" s="197" t="s">
        <v>1603</v>
      </c>
      <c r="B1040" t="s">
        <v>1604</v>
      </c>
      <c r="C1040"/>
      <c r="D1040" t="s">
        <v>1613</v>
      </c>
      <c r="E1040" t="s">
        <v>1601</v>
      </c>
    </row>
    <row r="1041" spans="1:9" ht="14.25" customHeight="1">
      <c r="A1041" s="197" t="s">
        <v>1600</v>
      </c>
      <c r="B1041"/>
      <c r="C1041"/>
      <c r="D1041"/>
      <c r="E1041" t="s">
        <v>1601</v>
      </c>
    </row>
    <row r="1042" spans="1:9" ht="14.25" customHeight="1">
      <c r="A1042" s="197" t="s">
        <v>1600</v>
      </c>
      <c r="B1042"/>
      <c r="C1042" t="s">
        <v>1619</v>
      </c>
      <c r="D1042"/>
      <c r="E1042" t="s">
        <v>1601</v>
      </c>
    </row>
    <row r="1043" spans="1:9" ht="14.25" customHeight="1">
      <c r="A1043" s="197" t="s">
        <v>1607</v>
      </c>
      <c r="B1043" t="s">
        <v>1620</v>
      </c>
      <c r="C1043"/>
      <c r="D1043" t="s">
        <v>1622</v>
      </c>
      <c r="E1043" t="s">
        <v>1601</v>
      </c>
    </row>
    <row r="1044" spans="1:9" s="796" customFormat="1" ht="14.25" customHeight="1">
      <c r="A1044" s="796" t="s">
        <v>1600</v>
      </c>
      <c r="B1044"/>
      <c r="C1044" t="s">
        <v>1643</v>
      </c>
      <c r="D1044"/>
      <c r="E1044" t="s">
        <v>1601</v>
      </c>
      <c r="F1044" s="731"/>
      <c r="G1044" s="731"/>
      <c r="H1044" s="731"/>
      <c r="I1044" s="731"/>
    </row>
    <row r="1045" spans="1:9" ht="14.25" customHeight="1">
      <c r="A1045" s="197" t="s">
        <v>1607</v>
      </c>
      <c r="B1045" t="s">
        <v>1644</v>
      </c>
      <c r="C1045"/>
      <c r="D1045" t="s">
        <v>1645</v>
      </c>
      <c r="E1045" t="s">
        <v>1601</v>
      </c>
    </row>
    <row r="1046" spans="1:9" ht="14.25" customHeight="1">
      <c r="A1046" s="197" t="s">
        <v>1600</v>
      </c>
      <c r="B1046"/>
      <c r="C1046"/>
      <c r="D1046"/>
      <c r="E1046" t="s">
        <v>1601</v>
      </c>
    </row>
    <row r="1047" spans="1:9" ht="14.25" customHeight="1">
      <c r="A1047" s="197" t="s">
        <v>1600</v>
      </c>
      <c r="B1047"/>
      <c r="C1047"/>
      <c r="D1047"/>
      <c r="E1047" t="s">
        <v>1601</v>
      </c>
    </row>
    <row r="1048" spans="1:9" ht="14.25" customHeight="1">
      <c r="A1048" s="197" t="s">
        <v>1600</v>
      </c>
      <c r="B1048"/>
      <c r="C1048"/>
      <c r="D1048"/>
      <c r="E1048" t="s">
        <v>1601</v>
      </c>
    </row>
    <row r="1049" spans="1:9" ht="14.25" customHeight="1">
      <c r="A1049" s="197" t="s">
        <v>1600</v>
      </c>
      <c r="B1049"/>
      <c r="C1049" t="s">
        <v>1642</v>
      </c>
      <c r="D1049"/>
      <c r="E1049" t="s">
        <v>1601</v>
      </c>
    </row>
    <row r="1050" spans="1:9" ht="14.25" customHeight="1">
      <c r="A1050" s="197" t="s">
        <v>1603</v>
      </c>
      <c r="B1050" t="s">
        <v>1604</v>
      </c>
      <c r="C1050"/>
      <c r="D1050" t="s">
        <v>1627</v>
      </c>
      <c r="E1050" t="s">
        <v>1601</v>
      </c>
    </row>
    <row r="1051" spans="1:9" ht="14.25" customHeight="1">
      <c r="A1051" s="197" t="s">
        <v>1600</v>
      </c>
      <c r="B1051"/>
      <c r="C1051"/>
      <c r="D1051"/>
      <c r="E1051" t="s">
        <v>1601</v>
      </c>
    </row>
    <row r="1052" spans="1:9" ht="14.25" customHeight="1">
      <c r="A1052" s="197" t="s">
        <v>1600</v>
      </c>
      <c r="B1052"/>
      <c r="C1052" t="s">
        <v>1619</v>
      </c>
      <c r="D1052"/>
      <c r="E1052" t="s">
        <v>1601</v>
      </c>
    </row>
    <row r="1053" spans="1:9" ht="14.25" customHeight="1">
      <c r="A1053" s="197" t="s">
        <v>1607</v>
      </c>
      <c r="B1053" t="s">
        <v>1620</v>
      </c>
      <c r="C1053"/>
      <c r="D1053" t="s">
        <v>1646</v>
      </c>
      <c r="E1053" t="s">
        <v>1601</v>
      </c>
    </row>
    <row r="1054" spans="1:9" ht="14.25" customHeight="1">
      <c r="A1054" s="197" t="s">
        <v>1600</v>
      </c>
      <c r="B1054"/>
      <c r="C1054"/>
      <c r="D1054"/>
      <c r="E1054" t="s">
        <v>1601</v>
      </c>
    </row>
    <row r="1055" spans="1:9" ht="14.25" customHeight="1">
      <c r="A1055" s="197" t="s">
        <v>1600</v>
      </c>
      <c r="B1055"/>
      <c r="C1055" t="s">
        <v>1610</v>
      </c>
      <c r="D1055"/>
      <c r="E1055" t="s">
        <v>1601</v>
      </c>
    </row>
    <row r="1056" spans="1:9" ht="14.25" customHeight="1">
      <c r="A1056" s="197" t="s">
        <v>1603</v>
      </c>
      <c r="B1056" t="s">
        <v>1604</v>
      </c>
      <c r="C1056"/>
      <c r="D1056" t="s">
        <v>1615</v>
      </c>
      <c r="E1056" t="s">
        <v>1601</v>
      </c>
    </row>
    <row r="1057" spans="1:5" ht="14.25" customHeight="1">
      <c r="A1057" s="197" t="s">
        <v>1600</v>
      </c>
      <c r="B1057"/>
      <c r="C1057"/>
      <c r="D1057"/>
      <c r="E1057" t="s">
        <v>1601</v>
      </c>
    </row>
    <row r="1058" spans="1:5" ht="14.25" customHeight="1">
      <c r="A1058" s="197" t="s">
        <v>1600</v>
      </c>
      <c r="B1058"/>
      <c r="C1058"/>
      <c r="D1058"/>
      <c r="E1058" t="s">
        <v>1601</v>
      </c>
    </row>
    <row r="1059" spans="1:5" ht="14.25" customHeight="1">
      <c r="A1059" s="197" t="s">
        <v>1600</v>
      </c>
      <c r="B1059"/>
      <c r="C1059"/>
      <c r="D1059"/>
      <c r="E1059" t="s">
        <v>1601</v>
      </c>
    </row>
    <row r="1060" spans="1:5" ht="14.25" customHeight="1">
      <c r="A1060" s="197" t="s">
        <v>1600</v>
      </c>
      <c r="B1060"/>
      <c r="C1060"/>
      <c r="D1060"/>
      <c r="E1060" t="s">
        <v>1601</v>
      </c>
    </row>
    <row r="1061" spans="1:5" ht="14.25" customHeight="1">
      <c r="A1061" s="197" t="s">
        <v>1600</v>
      </c>
      <c r="B1061"/>
      <c r="C1061"/>
      <c r="D1061"/>
      <c r="E1061" t="s">
        <v>1601</v>
      </c>
    </row>
    <row r="1062" spans="1:5" ht="14.25" customHeight="1">
      <c r="B1062"/>
      <c r="C1062" t="s">
        <v>1595</v>
      </c>
      <c r="D1062"/>
      <c r="E1062"/>
    </row>
    <row r="1063" spans="1:5" ht="14.25" customHeight="1">
      <c r="A1063" s="197" t="s">
        <v>1596</v>
      </c>
      <c r="B1063" t="s">
        <v>1597</v>
      </c>
      <c r="C1063"/>
      <c r="D1063" t="s">
        <v>1598</v>
      </c>
      <c r="E1063" t="s">
        <v>1599</v>
      </c>
    </row>
    <row r="1064" spans="1:5" ht="14.25" customHeight="1">
      <c r="A1064" s="197" t="s">
        <v>1600</v>
      </c>
      <c r="B1064"/>
      <c r="C1064"/>
      <c r="D1064"/>
      <c r="E1064" t="s">
        <v>1601</v>
      </c>
    </row>
    <row r="1065" spans="1:5" ht="14.25" customHeight="1">
      <c r="A1065" s="197" t="s">
        <v>1600</v>
      </c>
      <c r="B1065"/>
      <c r="C1065"/>
      <c r="D1065"/>
      <c r="E1065" t="s">
        <v>1601</v>
      </c>
    </row>
    <row r="1066" spans="1:5" ht="14.25" customHeight="1">
      <c r="A1066" s="197" t="s">
        <v>1600</v>
      </c>
      <c r="B1066"/>
      <c r="C1066"/>
      <c r="D1066"/>
      <c r="E1066" t="s">
        <v>1601</v>
      </c>
    </row>
    <row r="1067" spans="1:5" ht="14.25" customHeight="1">
      <c r="A1067" s="197" t="s">
        <v>1600</v>
      </c>
      <c r="B1067"/>
      <c r="C1067"/>
      <c r="D1067"/>
      <c r="E1067" t="s">
        <v>1601</v>
      </c>
    </row>
    <row r="1068" spans="1:5" ht="14.25" customHeight="1">
      <c r="A1068" s="197" t="s">
        <v>1600</v>
      </c>
      <c r="B1068"/>
      <c r="C1068"/>
      <c r="D1068"/>
      <c r="E1068" t="s">
        <v>1601</v>
      </c>
    </row>
    <row r="1069" spans="1:5" ht="14.25" customHeight="1">
      <c r="A1069" s="197" t="s">
        <v>1600</v>
      </c>
      <c r="B1069"/>
      <c r="C1069"/>
      <c r="D1069"/>
      <c r="E1069" t="s">
        <v>1601</v>
      </c>
    </row>
    <row r="1070" spans="1:5" ht="14.25" customHeight="1">
      <c r="A1070" s="197" t="s">
        <v>1600</v>
      </c>
      <c r="B1070"/>
      <c r="C1070"/>
      <c r="D1070"/>
      <c r="E1070" t="s">
        <v>1601</v>
      </c>
    </row>
    <row r="1071" spans="1:5" ht="14.25" customHeight="1">
      <c r="A1071" s="197" t="s">
        <v>1600</v>
      </c>
      <c r="B1071"/>
      <c r="C1071"/>
      <c r="D1071"/>
      <c r="E1071" t="s">
        <v>1601</v>
      </c>
    </row>
    <row r="1072" spans="1:5" ht="14.25" customHeight="1">
      <c r="A1072" s="197" t="s">
        <v>1600</v>
      </c>
      <c r="B1072"/>
      <c r="C1072"/>
      <c r="D1072"/>
      <c r="E1072" t="s">
        <v>1601</v>
      </c>
    </row>
    <row r="1073" spans="1:5" ht="14.25" customHeight="1">
      <c r="A1073" s="197" t="s">
        <v>1600</v>
      </c>
      <c r="B1073"/>
      <c r="C1073" t="s">
        <v>1612</v>
      </c>
      <c r="D1073"/>
      <c r="E1073" t="s">
        <v>1601</v>
      </c>
    </row>
    <row r="1074" spans="1:5" ht="14.25" customHeight="1">
      <c r="A1074" s="197" t="s">
        <v>1603</v>
      </c>
      <c r="B1074" t="s">
        <v>1604</v>
      </c>
      <c r="C1074"/>
      <c r="D1074" t="s">
        <v>1613</v>
      </c>
      <c r="E1074" t="s">
        <v>1601</v>
      </c>
    </row>
    <row r="1075" spans="1:5" ht="14.25" customHeight="1">
      <c r="A1075" s="197" t="s">
        <v>1600</v>
      </c>
      <c r="B1075"/>
      <c r="C1075" t="s">
        <v>1626</v>
      </c>
      <c r="D1075"/>
      <c r="E1075" t="s">
        <v>1601</v>
      </c>
    </row>
    <row r="1076" spans="1:5" ht="14.25" customHeight="1">
      <c r="A1076" s="197" t="s">
        <v>1603</v>
      </c>
      <c r="B1076" t="s">
        <v>1604</v>
      </c>
      <c r="C1076"/>
      <c r="D1076" t="s">
        <v>1627</v>
      </c>
      <c r="E1076" t="s">
        <v>1601</v>
      </c>
    </row>
    <row r="1077" spans="1:5" ht="14.25" customHeight="1">
      <c r="A1077" s="197" t="s">
        <v>1600</v>
      </c>
      <c r="B1077"/>
      <c r="C1077" t="s">
        <v>1612</v>
      </c>
      <c r="D1077"/>
      <c r="E1077" t="s">
        <v>1601</v>
      </c>
    </row>
    <row r="1078" spans="1:5" ht="14.25" customHeight="1">
      <c r="A1078" s="197" t="s">
        <v>1603</v>
      </c>
      <c r="B1078" t="s">
        <v>1604</v>
      </c>
      <c r="C1078"/>
      <c r="D1078" t="s">
        <v>1613</v>
      </c>
      <c r="E1078" t="s">
        <v>1601</v>
      </c>
    </row>
    <row r="1079" spans="1:5" ht="14.25" customHeight="1">
      <c r="A1079" s="197" t="s">
        <v>1600</v>
      </c>
      <c r="B1079"/>
      <c r="C1079"/>
      <c r="D1079"/>
      <c r="E1079" t="s">
        <v>1601</v>
      </c>
    </row>
    <row r="1080" spans="1:5" ht="14.25" customHeight="1">
      <c r="A1080" s="197" t="s">
        <v>1600</v>
      </c>
      <c r="B1080"/>
      <c r="C1080"/>
      <c r="D1080"/>
      <c r="E1080" t="s">
        <v>1647</v>
      </c>
    </row>
    <row r="1081" spans="1:5" ht="14.25" customHeight="1">
      <c r="A1081" s="197" t="s">
        <v>1600</v>
      </c>
      <c r="B1081"/>
      <c r="C1081"/>
      <c r="D1081"/>
      <c r="E1081" t="s">
        <v>1601</v>
      </c>
    </row>
    <row r="1082" spans="1:5" ht="14.25" customHeight="1">
      <c r="B1082"/>
      <c r="C1082"/>
      <c r="D1082"/>
      <c r="E1082"/>
    </row>
    <row r="1083" spans="1:5" ht="14.25" customHeight="1">
      <c r="B1083"/>
      <c r="C1083" t="s">
        <v>1595</v>
      </c>
      <c r="D1083"/>
      <c r="E1083"/>
    </row>
    <row r="1084" spans="1:5" ht="14.25" customHeight="1">
      <c r="A1084" s="197" t="s">
        <v>1596</v>
      </c>
      <c r="B1084" t="s">
        <v>1597</v>
      </c>
      <c r="C1084"/>
      <c r="D1084" t="s">
        <v>1598</v>
      </c>
      <c r="E1084" t="s">
        <v>1599</v>
      </c>
    </row>
    <row r="1085" spans="1:5" ht="14.25" customHeight="1">
      <c r="A1085" s="197" t="s">
        <v>1600</v>
      </c>
      <c r="B1085"/>
      <c r="C1085" t="s">
        <v>1648</v>
      </c>
      <c r="D1085"/>
      <c r="E1085" t="s">
        <v>1601</v>
      </c>
    </row>
    <row r="1086" spans="1:5" ht="14.25" customHeight="1">
      <c r="A1086" s="197" t="s">
        <v>1603</v>
      </c>
      <c r="B1086" t="s">
        <v>1604</v>
      </c>
      <c r="C1086"/>
      <c r="D1086" t="s">
        <v>1649</v>
      </c>
      <c r="E1086" t="s">
        <v>1601</v>
      </c>
    </row>
    <row r="1087" spans="1:5" ht="14.25" customHeight="1">
      <c r="A1087" s="197" t="s">
        <v>1600</v>
      </c>
      <c r="B1087"/>
      <c r="C1087" t="s">
        <v>1619</v>
      </c>
      <c r="D1087"/>
      <c r="E1087" t="s">
        <v>1601</v>
      </c>
    </row>
    <row r="1088" spans="1:5" ht="14.25" customHeight="1">
      <c r="A1088" s="197" t="s">
        <v>1607</v>
      </c>
      <c r="B1088" t="s">
        <v>1620</v>
      </c>
      <c r="C1088"/>
      <c r="D1088" t="s">
        <v>1622</v>
      </c>
      <c r="E1088" t="s">
        <v>1601</v>
      </c>
    </row>
    <row r="1089" spans="1:9" ht="14.25" customHeight="1">
      <c r="A1089" s="197" t="s">
        <v>1600</v>
      </c>
      <c r="B1089"/>
      <c r="C1089"/>
      <c r="D1089"/>
      <c r="E1089" t="s">
        <v>1601</v>
      </c>
    </row>
    <row r="1090" spans="1:9" ht="14.25" customHeight="1">
      <c r="A1090" s="197" t="s">
        <v>1600</v>
      </c>
      <c r="B1090"/>
      <c r="C1090" t="s">
        <v>1650</v>
      </c>
      <c r="D1090"/>
      <c r="E1090" t="s">
        <v>1601</v>
      </c>
    </row>
    <row r="1091" spans="1:9" ht="14.25" customHeight="1">
      <c r="A1091" s="197" t="s">
        <v>1603</v>
      </c>
      <c r="B1091" t="s">
        <v>1604</v>
      </c>
      <c r="C1091"/>
      <c r="D1091" t="s">
        <v>1651</v>
      </c>
      <c r="E1091" t="s">
        <v>1601</v>
      </c>
    </row>
    <row r="1092" spans="1:9" s="804" customFormat="1" ht="14.25" customHeight="1">
      <c r="A1092" s="804" t="s">
        <v>1600</v>
      </c>
      <c r="B1092"/>
      <c r="C1092"/>
      <c r="D1092"/>
      <c r="E1092" t="s">
        <v>1601</v>
      </c>
      <c r="F1092" s="731"/>
      <c r="G1092" s="731"/>
      <c r="H1092" s="731"/>
      <c r="I1092" s="731"/>
    </row>
    <row r="1093" spans="1:9" ht="14.25" customHeight="1">
      <c r="A1093" s="197" t="s">
        <v>1600</v>
      </c>
      <c r="B1093"/>
      <c r="C1093"/>
      <c r="D1093"/>
      <c r="E1093" t="s">
        <v>1601</v>
      </c>
    </row>
    <row r="1094" spans="1:9" ht="14.25" customHeight="1">
      <c r="A1094" s="197" t="s">
        <v>1600</v>
      </c>
      <c r="B1094"/>
      <c r="C1094"/>
      <c r="D1094"/>
      <c r="E1094" t="s">
        <v>1601</v>
      </c>
    </row>
    <row r="1095" spans="1:9" ht="14.25" customHeight="1">
      <c r="A1095" s="197" t="s">
        <v>1600</v>
      </c>
      <c r="B1095"/>
      <c r="C1095" t="s">
        <v>1652</v>
      </c>
      <c r="D1095"/>
      <c r="E1095" t="s">
        <v>1601</v>
      </c>
    </row>
    <row r="1096" spans="1:9" ht="14.25" customHeight="1">
      <c r="A1096" s="197" t="s">
        <v>1607</v>
      </c>
      <c r="B1096" t="s">
        <v>1653</v>
      </c>
      <c r="C1096"/>
      <c r="D1096" t="s">
        <v>1649</v>
      </c>
      <c r="E1096" t="s">
        <v>1601</v>
      </c>
    </row>
    <row r="1097" spans="1:9" ht="14.25" customHeight="1">
      <c r="A1097" s="197" t="s">
        <v>1600</v>
      </c>
      <c r="B1097"/>
      <c r="C1097"/>
      <c r="D1097"/>
      <c r="E1097" t="s">
        <v>1601</v>
      </c>
    </row>
    <row r="1098" spans="1:9" ht="14.25" customHeight="1">
      <c r="A1098" s="197" t="s">
        <v>1600</v>
      </c>
      <c r="B1098"/>
      <c r="C1098"/>
      <c r="D1098"/>
      <c r="E1098" t="s">
        <v>1601</v>
      </c>
    </row>
    <row r="1099" spans="1:9" ht="14.25" customHeight="1">
      <c r="A1099" s="197" t="s">
        <v>1600</v>
      </c>
      <c r="B1099"/>
      <c r="C1099"/>
      <c r="D1099"/>
      <c r="E1099" t="s">
        <v>1601</v>
      </c>
    </row>
    <row r="1100" spans="1:9" ht="14.25" customHeight="1">
      <c r="A1100" s="197" t="s">
        <v>1600</v>
      </c>
      <c r="B1100"/>
      <c r="C1100"/>
      <c r="D1100"/>
      <c r="E1100" t="s">
        <v>1601</v>
      </c>
    </row>
    <row r="1101" spans="1:9" ht="14.25" customHeight="1">
      <c r="A1101" s="197" t="s">
        <v>1600</v>
      </c>
      <c r="B1101"/>
      <c r="C1101" t="s">
        <v>1648</v>
      </c>
      <c r="D1101"/>
      <c r="E1101" t="s">
        <v>1601</v>
      </c>
    </row>
    <row r="1102" spans="1:9" ht="14.25" customHeight="1">
      <c r="A1102" s="197" t="s">
        <v>1603</v>
      </c>
      <c r="B1102" t="s">
        <v>1604</v>
      </c>
      <c r="C1102"/>
      <c r="D1102" t="s">
        <v>1649</v>
      </c>
      <c r="E1102" t="s">
        <v>1601</v>
      </c>
    </row>
    <row r="1103" spans="1:9" ht="14.25" customHeight="1">
      <c r="A1103" s="197" t="s">
        <v>1600</v>
      </c>
      <c r="B1103"/>
      <c r="C1103"/>
      <c r="D1103"/>
      <c r="E1103" t="s">
        <v>1601</v>
      </c>
    </row>
    <row r="1104" spans="1:9" ht="14.25" customHeight="1">
      <c r="A1104" s="197" t="s">
        <v>1600</v>
      </c>
      <c r="B1104"/>
      <c r="C1104"/>
      <c r="D1104"/>
      <c r="E1104" t="s">
        <v>1601</v>
      </c>
    </row>
    <row r="1105" spans="1:9" ht="14.25" customHeight="1">
      <c r="A1105" s="197" t="s">
        <v>1600</v>
      </c>
      <c r="B1105"/>
      <c r="C1105"/>
      <c r="D1105"/>
      <c r="E1105" t="s">
        <v>1601</v>
      </c>
    </row>
    <row r="1106" spans="1:9" ht="14.25" customHeight="1">
      <c r="A1106" s="197" t="s">
        <v>1600</v>
      </c>
      <c r="B1106"/>
      <c r="C1106"/>
      <c r="D1106"/>
      <c r="E1106" t="s">
        <v>1601</v>
      </c>
    </row>
    <row r="1107" spans="1:9" ht="14.25" customHeight="1">
      <c r="A1107" s="197" t="s">
        <v>1600</v>
      </c>
      <c r="B1107"/>
      <c r="C1107"/>
      <c r="D1107"/>
      <c r="E1107" t="s">
        <v>1601</v>
      </c>
    </row>
    <row r="1108" spans="1:9" ht="14.25" customHeight="1">
      <c r="A1108" s="197" t="s">
        <v>1600</v>
      </c>
      <c r="B1108"/>
      <c r="C1108"/>
      <c r="D1108"/>
      <c r="E1108" t="s">
        <v>1601</v>
      </c>
    </row>
    <row r="1109" spans="1:9" ht="14.25" customHeight="1">
      <c r="A1109" s="197" t="s">
        <v>1628</v>
      </c>
      <c r="B1109"/>
      <c r="C1109" t="s">
        <v>1595</v>
      </c>
      <c r="D1109"/>
      <c r="E1109" t="s">
        <v>1629</v>
      </c>
      <c r="F1109" s="796"/>
      <c r="G1109" s="796"/>
      <c r="H1109" s="796"/>
      <c r="I1109" s="796"/>
    </row>
    <row r="1110" spans="1:9" ht="14.25" customHeight="1">
      <c r="A1110" s="197" t="s">
        <v>1596</v>
      </c>
      <c r="B1110" t="s">
        <v>1597</v>
      </c>
      <c r="C1110"/>
      <c r="D1110" t="s">
        <v>1598</v>
      </c>
      <c r="E1110" t="s">
        <v>1599</v>
      </c>
    </row>
    <row r="1111" spans="1:9" ht="14.25" customHeight="1">
      <c r="A1111" s="197" t="s">
        <v>1600</v>
      </c>
      <c r="B1111"/>
      <c r="C1111"/>
      <c r="D1111"/>
      <c r="E1111" t="s">
        <v>1601</v>
      </c>
    </row>
    <row r="1112" spans="1:9" ht="14.25" customHeight="1">
      <c r="A1112" s="197" t="s">
        <v>1600</v>
      </c>
      <c r="B1112"/>
      <c r="C1112"/>
      <c r="D1112"/>
      <c r="E1112" t="s">
        <v>1601</v>
      </c>
    </row>
    <row r="1113" spans="1:9" ht="14.25" customHeight="1">
      <c r="A1113" s="197" t="s">
        <v>1600</v>
      </c>
      <c r="B1113"/>
      <c r="C1113" t="s">
        <v>1619</v>
      </c>
      <c r="D1113"/>
      <c r="E1113" t="s">
        <v>1601</v>
      </c>
    </row>
    <row r="1114" spans="1:9" ht="14.25" customHeight="1">
      <c r="A1114" s="197" t="s">
        <v>1607</v>
      </c>
      <c r="B1114" t="s">
        <v>1620</v>
      </c>
      <c r="C1114" t="s">
        <v>1619</v>
      </c>
      <c r="D1114" t="s">
        <v>1622</v>
      </c>
      <c r="E1114" t="s">
        <v>1601</v>
      </c>
    </row>
    <row r="1115" spans="1:9" ht="14.25" customHeight="1">
      <c r="A1115" s="197" t="s">
        <v>1607</v>
      </c>
      <c r="B1115" t="s">
        <v>1620</v>
      </c>
      <c r="C1115"/>
      <c r="D1115" t="s">
        <v>1654</v>
      </c>
      <c r="E1115" t="s">
        <v>1601</v>
      </c>
    </row>
    <row r="1116" spans="1:9" ht="14.25" customHeight="1">
      <c r="A1116" s="197" t="s">
        <v>1600</v>
      </c>
      <c r="B1116"/>
      <c r="C1116"/>
      <c r="D1116"/>
      <c r="E1116" t="s">
        <v>1601</v>
      </c>
    </row>
    <row r="1117" spans="1:9" ht="14.25" customHeight="1">
      <c r="A1117" s="197" t="s">
        <v>1600</v>
      </c>
      <c r="B1117"/>
      <c r="C1117"/>
      <c r="D1117"/>
      <c r="E1117" t="s">
        <v>1601</v>
      </c>
    </row>
    <row r="1118" spans="1:9" ht="14.25" customHeight="1">
      <c r="A1118" s="197" t="s">
        <v>1600</v>
      </c>
      <c r="B1118"/>
      <c r="C1118"/>
      <c r="D1118"/>
      <c r="E1118" t="s">
        <v>1601</v>
      </c>
    </row>
    <row r="1119" spans="1:9" ht="14.25" customHeight="1">
      <c r="A1119" s="197" t="s">
        <v>1600</v>
      </c>
      <c r="B1119"/>
      <c r="C1119" t="s">
        <v>1614</v>
      </c>
      <c r="D1119"/>
      <c r="E1119" t="s">
        <v>1601</v>
      </c>
    </row>
    <row r="1120" spans="1:9" ht="14.25" customHeight="1">
      <c r="A1120" s="197" t="s">
        <v>1603</v>
      </c>
      <c r="B1120" t="s">
        <v>1604</v>
      </c>
      <c r="C1120"/>
      <c r="D1120" t="s">
        <v>1613</v>
      </c>
      <c r="E1120" t="s">
        <v>1601</v>
      </c>
    </row>
    <row r="1121" spans="1:5" ht="14.25" customHeight="1">
      <c r="A1121" s="197" t="s">
        <v>1600</v>
      </c>
      <c r="B1121"/>
      <c r="C1121"/>
      <c r="D1121"/>
      <c r="E1121" t="s">
        <v>1601</v>
      </c>
    </row>
    <row r="1122" spans="1:5" ht="14.25" customHeight="1">
      <c r="A1122" s="197" t="s">
        <v>1600</v>
      </c>
      <c r="B1122"/>
      <c r="C1122" t="s">
        <v>1619</v>
      </c>
      <c r="D1122"/>
      <c r="E1122" t="s">
        <v>1601</v>
      </c>
    </row>
    <row r="1123" spans="1:5" ht="14.25" customHeight="1">
      <c r="A1123" s="197" t="s">
        <v>1607</v>
      </c>
      <c r="B1123" t="s">
        <v>1620</v>
      </c>
      <c r="C1123" t="s">
        <v>1612</v>
      </c>
      <c r="D1123" t="s">
        <v>1654</v>
      </c>
      <c r="E1123" t="s">
        <v>1601</v>
      </c>
    </row>
    <row r="1124" spans="1:5" ht="14.25" customHeight="1">
      <c r="A1124" s="197" t="s">
        <v>1603</v>
      </c>
      <c r="B1124" t="s">
        <v>1604</v>
      </c>
      <c r="C1124" t="s">
        <v>1631</v>
      </c>
      <c r="D1124" t="s">
        <v>1613</v>
      </c>
      <c r="E1124" t="s">
        <v>1601</v>
      </c>
    </row>
    <row r="1125" spans="1:5" ht="14.25" customHeight="1">
      <c r="A1125" s="197" t="s">
        <v>1603</v>
      </c>
      <c r="B1125" t="s">
        <v>1604</v>
      </c>
      <c r="C1125"/>
      <c r="D1125" t="s">
        <v>1633</v>
      </c>
      <c r="E1125" t="s">
        <v>1601</v>
      </c>
    </row>
    <row r="1126" spans="1:5" ht="14.25" customHeight="1">
      <c r="A1126" s="197" t="s">
        <v>1600</v>
      </c>
      <c r="B1126"/>
      <c r="C1126"/>
      <c r="D1126"/>
      <c r="E1126" t="s">
        <v>1601</v>
      </c>
    </row>
    <row r="1127" spans="1:5" ht="14.25" customHeight="1">
      <c r="A1127" s="197" t="s">
        <v>1600</v>
      </c>
      <c r="B1127"/>
      <c r="C1127"/>
      <c r="D1127"/>
      <c r="E1127" t="s">
        <v>1601</v>
      </c>
    </row>
    <row r="1128" spans="1:5" ht="14.25" customHeight="1">
      <c r="A1128" s="197" t="s">
        <v>1600</v>
      </c>
      <c r="B1128"/>
      <c r="C1128"/>
      <c r="D1128"/>
      <c r="E1128" t="s">
        <v>1601</v>
      </c>
    </row>
    <row r="1129" spans="1:5" ht="14.25" customHeight="1">
      <c r="A1129" s="197" t="s">
        <v>1600</v>
      </c>
      <c r="B1129"/>
      <c r="C1129"/>
      <c r="D1129"/>
      <c r="E1129" t="s">
        <v>1601</v>
      </c>
    </row>
    <row r="1130" spans="1:5" ht="14.25" customHeight="1">
      <c r="A1130" s="197" t="s">
        <v>1600</v>
      </c>
      <c r="B1130"/>
      <c r="C1130" t="s">
        <v>1634</v>
      </c>
      <c r="D1130"/>
      <c r="E1130" t="s">
        <v>1601</v>
      </c>
    </row>
    <row r="1131" spans="1:5" ht="14.25" customHeight="1">
      <c r="A1131" s="197" t="s">
        <v>1603</v>
      </c>
      <c r="B1131" t="s">
        <v>1604</v>
      </c>
      <c r="C1131" t="s">
        <v>1655</v>
      </c>
      <c r="D1131" t="s">
        <v>1635</v>
      </c>
      <c r="E1131" t="s">
        <v>1601</v>
      </c>
    </row>
    <row r="1132" spans="1:5" ht="14.25" customHeight="1">
      <c r="A1132" s="197" t="s">
        <v>1607</v>
      </c>
      <c r="B1132" t="s">
        <v>1608</v>
      </c>
      <c r="C1132"/>
      <c r="D1132" t="s">
        <v>1656</v>
      </c>
      <c r="E1132" t="s">
        <v>1601</v>
      </c>
    </row>
    <row r="1133" spans="1:5" ht="14.25" customHeight="1">
      <c r="A1133" s="197" t="s">
        <v>1628</v>
      </c>
      <c r="B1133"/>
      <c r="C1133" t="s">
        <v>1595</v>
      </c>
      <c r="D1133"/>
      <c r="E1133" t="s">
        <v>1629</v>
      </c>
    </row>
    <row r="1134" spans="1:5" ht="14.25" customHeight="1">
      <c r="A1134" s="197" t="s">
        <v>1596</v>
      </c>
      <c r="B1134" t="s">
        <v>1597</v>
      </c>
      <c r="C1134"/>
      <c r="D1134" t="s">
        <v>1598</v>
      </c>
      <c r="E1134" t="s">
        <v>1599</v>
      </c>
    </row>
    <row r="1135" spans="1:5" ht="14.25" customHeight="1">
      <c r="A1135" s="197" t="s">
        <v>1600</v>
      </c>
      <c r="B1135"/>
      <c r="C1135"/>
      <c r="D1135"/>
      <c r="E1135" t="s">
        <v>1601</v>
      </c>
    </row>
    <row r="1136" spans="1:5" ht="14.25" customHeight="1">
      <c r="A1136" s="197" t="s">
        <v>1600</v>
      </c>
      <c r="B1136"/>
      <c r="C1136"/>
      <c r="D1136"/>
      <c r="E1136" t="s">
        <v>1601</v>
      </c>
    </row>
    <row r="1137" spans="1:5" ht="14.25" customHeight="1">
      <c r="A1137" s="197" t="s">
        <v>1600</v>
      </c>
      <c r="B1137"/>
      <c r="C1137" t="s">
        <v>1630</v>
      </c>
      <c r="D1137"/>
      <c r="E1137" t="s">
        <v>1601</v>
      </c>
    </row>
    <row r="1138" spans="1:5" ht="14.25" customHeight="1">
      <c r="A1138" s="197" t="s">
        <v>1603</v>
      </c>
      <c r="B1138" t="s">
        <v>1604</v>
      </c>
      <c r="C1138" t="s">
        <v>1619</v>
      </c>
      <c r="D1138" t="s">
        <v>1632</v>
      </c>
      <c r="E1138" t="s">
        <v>1601</v>
      </c>
    </row>
    <row r="1139" spans="1:5" ht="14.25" customHeight="1">
      <c r="A1139" s="197" t="s">
        <v>1607</v>
      </c>
      <c r="B1139" t="s">
        <v>1620</v>
      </c>
      <c r="C1139" t="s">
        <v>1619</v>
      </c>
      <c r="D1139" t="s">
        <v>1654</v>
      </c>
      <c r="E1139" t="s">
        <v>1601</v>
      </c>
    </row>
    <row r="1140" spans="1:5" ht="14.25" customHeight="1">
      <c r="A1140" s="197" t="s">
        <v>1607</v>
      </c>
      <c r="B1140" t="s">
        <v>1620</v>
      </c>
      <c r="C1140"/>
      <c r="D1140" t="s">
        <v>1654</v>
      </c>
      <c r="E1140" t="s">
        <v>1601</v>
      </c>
    </row>
    <row r="1141" spans="1:5" ht="14.25" customHeight="1">
      <c r="A1141" s="197" t="s">
        <v>1600</v>
      </c>
      <c r="B1141"/>
      <c r="C1141"/>
      <c r="D1141"/>
      <c r="E1141" t="s">
        <v>1601</v>
      </c>
    </row>
    <row r="1142" spans="1:5" ht="14.25" customHeight="1">
      <c r="A1142" s="197" t="s">
        <v>1600</v>
      </c>
      <c r="B1142"/>
      <c r="C1142"/>
      <c r="D1142"/>
      <c r="E1142" t="s">
        <v>1601</v>
      </c>
    </row>
    <row r="1143" spans="1:5" ht="14.25" customHeight="1">
      <c r="A1143" s="197" t="s">
        <v>1600</v>
      </c>
      <c r="B1143"/>
      <c r="C1143" t="s">
        <v>1657</v>
      </c>
      <c r="D1143"/>
      <c r="E1143" t="s">
        <v>1601</v>
      </c>
    </row>
    <row r="1144" spans="1:5" ht="14.25" customHeight="1">
      <c r="A1144" s="197" t="s">
        <v>1603</v>
      </c>
      <c r="B1144" t="s">
        <v>1604</v>
      </c>
      <c r="C1144"/>
      <c r="D1144" t="s">
        <v>1633</v>
      </c>
      <c r="E1144" t="s">
        <v>1601</v>
      </c>
    </row>
    <row r="1145" spans="1:5" ht="14.25" customHeight="1">
      <c r="A1145" s="197" t="s">
        <v>1600</v>
      </c>
      <c r="B1145"/>
      <c r="C1145"/>
      <c r="D1145"/>
      <c r="E1145" t="s">
        <v>1601</v>
      </c>
    </row>
    <row r="1146" spans="1:5" ht="14.25" customHeight="1">
      <c r="A1146" s="197" t="s">
        <v>1600</v>
      </c>
      <c r="B1146"/>
      <c r="C1146"/>
      <c r="D1146"/>
      <c r="E1146" t="s">
        <v>1601</v>
      </c>
    </row>
    <row r="1147" spans="1:5" ht="14.25" customHeight="1">
      <c r="A1147" s="197" t="s">
        <v>1600</v>
      </c>
      <c r="B1147"/>
      <c r="C1147"/>
      <c r="D1147"/>
      <c r="E1147" t="s">
        <v>1601</v>
      </c>
    </row>
    <row r="1148" spans="1:5" ht="14.25" customHeight="1">
      <c r="A1148" s="197" t="s">
        <v>1600</v>
      </c>
      <c r="B1148"/>
      <c r="C1148"/>
      <c r="D1148"/>
      <c r="E1148" t="s">
        <v>1601</v>
      </c>
    </row>
    <row r="1149" spans="1:5" ht="14.25" customHeight="1">
      <c r="A1149" s="197" t="s">
        <v>1600</v>
      </c>
      <c r="B1149"/>
      <c r="C1149"/>
      <c r="D1149"/>
      <c r="E1149" t="s">
        <v>1601</v>
      </c>
    </row>
    <row r="1150" spans="1:5" ht="14.25" customHeight="1">
      <c r="A1150" s="197" t="s">
        <v>1600</v>
      </c>
      <c r="B1150"/>
      <c r="C1150"/>
      <c r="D1150"/>
      <c r="E1150" t="s">
        <v>1601</v>
      </c>
    </row>
    <row r="1151" spans="1:5" ht="14.25" customHeight="1">
      <c r="A1151" s="197" t="s">
        <v>1600</v>
      </c>
      <c r="B1151"/>
      <c r="C1151"/>
      <c r="D1151"/>
      <c r="E1151" t="s">
        <v>1601</v>
      </c>
    </row>
    <row r="1152" spans="1:5" ht="14.25" customHeight="1">
      <c r="A1152" s="197" t="s">
        <v>1600</v>
      </c>
      <c r="B1152"/>
      <c r="C1152"/>
      <c r="D1152"/>
      <c r="E1152" t="s">
        <v>1601</v>
      </c>
    </row>
    <row r="1153" spans="1:9" ht="14.25" customHeight="1">
      <c r="A1153" s="197" t="s">
        <v>1600</v>
      </c>
      <c r="B1153"/>
      <c r="C1153"/>
      <c r="D1153"/>
      <c r="E1153" t="s">
        <v>1601</v>
      </c>
    </row>
    <row r="1154" spans="1:9" ht="14.25" customHeight="1">
      <c r="A1154" s="197" t="s">
        <v>1600</v>
      </c>
      <c r="B1154"/>
      <c r="C1154"/>
      <c r="D1154"/>
      <c r="E1154" t="s">
        <v>1601</v>
      </c>
    </row>
    <row r="1155" spans="1:9" ht="14.25" customHeight="1">
      <c r="A1155" s="197" t="s">
        <v>1600</v>
      </c>
      <c r="B1155"/>
      <c r="C1155"/>
      <c r="D1155"/>
      <c r="E1155" t="s">
        <v>1601</v>
      </c>
    </row>
    <row r="1156" spans="1:9" ht="14.25" customHeight="1">
      <c r="A1156" s="197" t="s">
        <v>1628</v>
      </c>
      <c r="B1156"/>
      <c r="C1156"/>
      <c r="D1156"/>
      <c r="E1156" t="s">
        <v>1629</v>
      </c>
    </row>
    <row r="1157" spans="1:9" ht="14.25" customHeight="1">
      <c r="A1157" s="197" t="s">
        <v>1600</v>
      </c>
      <c r="B1157"/>
      <c r="C1157"/>
      <c r="D1157"/>
      <c r="E1157" t="s">
        <v>1601</v>
      </c>
      <c r="F1157" s="804"/>
      <c r="G1157" s="804"/>
      <c r="H1157" s="804"/>
      <c r="I1157" s="804"/>
    </row>
    <row r="1158" spans="1:9" ht="14.25" customHeight="1">
      <c r="A1158" s="197" t="s">
        <v>1628</v>
      </c>
      <c r="B1158"/>
      <c r="C1158" t="s">
        <v>1595</v>
      </c>
      <c r="D1158"/>
      <c r="E1158" t="s">
        <v>1629</v>
      </c>
    </row>
    <row r="1159" spans="1:9" ht="14.25" customHeight="1">
      <c r="A1159" s="197" t="s">
        <v>1596</v>
      </c>
      <c r="B1159" t="s">
        <v>1597</v>
      </c>
      <c r="C1159"/>
      <c r="D1159" t="s">
        <v>1598</v>
      </c>
      <c r="E1159" t="s">
        <v>1599</v>
      </c>
    </row>
    <row r="1160" spans="1:9" ht="14.25" customHeight="1">
      <c r="A1160" s="197" t="s">
        <v>1600</v>
      </c>
      <c r="B1160"/>
      <c r="C1160" t="s">
        <v>1631</v>
      </c>
      <c r="D1160"/>
      <c r="E1160" t="s">
        <v>1601</v>
      </c>
    </row>
    <row r="1161" spans="1:9" ht="14.25" customHeight="1">
      <c r="A1161" s="197" t="s">
        <v>1603</v>
      </c>
      <c r="B1161" t="s">
        <v>1604</v>
      </c>
      <c r="C1161"/>
      <c r="D1161" t="s">
        <v>1633</v>
      </c>
      <c r="E1161" t="s">
        <v>1601</v>
      </c>
    </row>
    <row r="1162" spans="1:9" s="804" customFormat="1" ht="14.25" customHeight="1">
      <c r="A1162" s="804" t="s">
        <v>1600</v>
      </c>
      <c r="B1162"/>
      <c r="C1162"/>
      <c r="D1162"/>
      <c r="E1162" t="s">
        <v>1601</v>
      </c>
      <c r="F1162" s="731"/>
      <c r="G1162" s="731"/>
      <c r="H1162" s="731"/>
      <c r="I1162" s="731"/>
    </row>
    <row r="1163" spans="1:9" ht="14.25" customHeight="1">
      <c r="A1163" s="197" t="s">
        <v>1628</v>
      </c>
      <c r="B1163"/>
      <c r="C1163"/>
      <c r="D1163"/>
      <c r="E1163" t="s">
        <v>1629</v>
      </c>
    </row>
    <row r="1164" spans="1:9" ht="14.25" customHeight="1">
      <c r="A1164" s="197" t="s">
        <v>1600</v>
      </c>
      <c r="B1164"/>
      <c r="C1164"/>
      <c r="D1164"/>
      <c r="E1164" t="s">
        <v>1601</v>
      </c>
    </row>
    <row r="1165" spans="1:9" ht="14.25" customHeight="1">
      <c r="A1165" s="197" t="s">
        <v>1600</v>
      </c>
      <c r="B1165"/>
      <c r="C1165"/>
      <c r="D1165"/>
      <c r="E1165" t="s">
        <v>1601</v>
      </c>
    </row>
    <row r="1166" spans="1:9" ht="14.25" customHeight="1">
      <c r="A1166" s="197" t="s">
        <v>1600</v>
      </c>
      <c r="B1166"/>
      <c r="C1166"/>
      <c r="D1166"/>
      <c r="E1166" t="s">
        <v>1601</v>
      </c>
    </row>
    <row r="1167" spans="1:9" ht="14.25" customHeight="1">
      <c r="A1167" s="197" t="s">
        <v>1600</v>
      </c>
      <c r="B1167"/>
      <c r="C1167" t="s">
        <v>1641</v>
      </c>
      <c r="D1167"/>
      <c r="E1167" t="s">
        <v>1601</v>
      </c>
    </row>
    <row r="1168" spans="1:9" ht="14.25" customHeight="1">
      <c r="A1168" s="197" t="s">
        <v>1603</v>
      </c>
      <c r="B1168" t="s">
        <v>1604</v>
      </c>
      <c r="C1168"/>
      <c r="D1168" t="s">
        <v>1635</v>
      </c>
      <c r="E1168" t="s">
        <v>1601</v>
      </c>
    </row>
    <row r="1169" spans="1:5" ht="14.25" customHeight="1">
      <c r="A1169" s="197" t="s">
        <v>1600</v>
      </c>
      <c r="B1169"/>
      <c r="C1169"/>
      <c r="D1169"/>
      <c r="E1169" t="s">
        <v>1601</v>
      </c>
    </row>
    <row r="1170" spans="1:5" ht="14.25" customHeight="1">
      <c r="A1170" s="197" t="s">
        <v>1600</v>
      </c>
      <c r="B1170"/>
      <c r="C1170"/>
      <c r="D1170"/>
      <c r="E1170" t="s">
        <v>1601</v>
      </c>
    </row>
    <row r="1171" spans="1:5" ht="14.25" customHeight="1">
      <c r="A1171" s="197" t="s">
        <v>1600</v>
      </c>
      <c r="B1171"/>
      <c r="C1171"/>
      <c r="D1171"/>
      <c r="E1171" t="s">
        <v>1601</v>
      </c>
    </row>
    <row r="1172" spans="1:5" ht="14.25" customHeight="1">
      <c r="A1172" s="197" t="s">
        <v>1600</v>
      </c>
      <c r="B1172"/>
      <c r="C1172"/>
      <c r="D1172"/>
      <c r="E1172" t="s">
        <v>1601</v>
      </c>
    </row>
    <row r="1173" spans="1:5" ht="14.25" customHeight="1">
      <c r="A1173" s="197" t="s">
        <v>1600</v>
      </c>
      <c r="B1173"/>
      <c r="C1173"/>
      <c r="D1173"/>
      <c r="E1173" t="s">
        <v>1601</v>
      </c>
    </row>
    <row r="1174" spans="1:5" ht="14.25" customHeight="1">
      <c r="A1174" s="197" t="s">
        <v>1600</v>
      </c>
      <c r="B1174"/>
      <c r="C1174" t="s">
        <v>1658</v>
      </c>
      <c r="D1174"/>
      <c r="E1174" t="s">
        <v>1601</v>
      </c>
    </row>
    <row r="1175" spans="1:5" ht="14.25" customHeight="1">
      <c r="A1175" s="197" t="s">
        <v>1607</v>
      </c>
      <c r="B1175" t="s">
        <v>1659</v>
      </c>
      <c r="C1175"/>
      <c r="D1175" t="s">
        <v>1660</v>
      </c>
      <c r="E1175" t="s">
        <v>1601</v>
      </c>
    </row>
    <row r="1176" spans="1:5" ht="14.25" customHeight="1">
      <c r="A1176" s="197" t="s">
        <v>1600</v>
      </c>
      <c r="B1176"/>
      <c r="C1176" t="s">
        <v>1641</v>
      </c>
      <c r="D1176"/>
      <c r="E1176" t="s">
        <v>1601</v>
      </c>
    </row>
    <row r="1177" spans="1:5" ht="14.25" customHeight="1">
      <c r="A1177" s="197" t="s">
        <v>1603</v>
      </c>
      <c r="B1177" t="s">
        <v>1604</v>
      </c>
      <c r="C1177" t="s">
        <v>1661</v>
      </c>
      <c r="D1177" t="s">
        <v>1635</v>
      </c>
      <c r="E1177" t="s">
        <v>1601</v>
      </c>
    </row>
    <row r="1178" spans="1:5" ht="14.25" customHeight="1">
      <c r="A1178" s="197" t="s">
        <v>1603</v>
      </c>
      <c r="B1178" t="s">
        <v>1604</v>
      </c>
      <c r="C1178"/>
      <c r="D1178" t="s">
        <v>1623</v>
      </c>
      <c r="E1178" t="s">
        <v>1601</v>
      </c>
    </row>
    <row r="1179" spans="1:5" ht="14.25" customHeight="1">
      <c r="A1179" s="197" t="s">
        <v>1600</v>
      </c>
      <c r="B1179"/>
      <c r="C1179"/>
      <c r="D1179"/>
      <c r="E1179" t="s">
        <v>1601</v>
      </c>
    </row>
    <row r="1180" spans="1:5" ht="14.25" customHeight="1">
      <c r="A1180" s="197" t="s">
        <v>1600</v>
      </c>
      <c r="B1180"/>
      <c r="C1180"/>
      <c r="D1180"/>
      <c r="E1180" t="s">
        <v>1601</v>
      </c>
    </row>
    <row r="1181" spans="1:5" ht="14.25" customHeight="1">
      <c r="A1181" s="197" t="s">
        <v>1628</v>
      </c>
      <c r="B1181"/>
      <c r="C1181" t="s">
        <v>1595</v>
      </c>
      <c r="D1181"/>
      <c r="E1181" t="s">
        <v>1629</v>
      </c>
    </row>
    <row r="1182" spans="1:5" ht="14.25" customHeight="1">
      <c r="A1182" s="197" t="s">
        <v>1596</v>
      </c>
      <c r="B1182" t="s">
        <v>1597</v>
      </c>
      <c r="C1182"/>
      <c r="D1182" t="s">
        <v>1598</v>
      </c>
      <c r="E1182" t="s">
        <v>1599</v>
      </c>
    </row>
    <row r="1183" spans="1:5" ht="14.25" customHeight="1">
      <c r="A1183" s="197" t="s">
        <v>1600</v>
      </c>
      <c r="B1183"/>
      <c r="C1183"/>
      <c r="D1183"/>
      <c r="E1183" t="s">
        <v>1601</v>
      </c>
    </row>
    <row r="1184" spans="1:5" ht="14.25" customHeight="1">
      <c r="A1184" s="197" t="s">
        <v>1600</v>
      </c>
      <c r="B1184"/>
      <c r="C1184" t="s">
        <v>1634</v>
      </c>
      <c r="D1184"/>
      <c r="E1184" t="s">
        <v>1601</v>
      </c>
    </row>
    <row r="1185" spans="1:9" ht="14.25" customHeight="1">
      <c r="A1185" s="197" t="s">
        <v>1603</v>
      </c>
      <c r="B1185" t="s">
        <v>1604</v>
      </c>
      <c r="C1185" t="s">
        <v>1662</v>
      </c>
      <c r="D1185" t="s">
        <v>1635</v>
      </c>
      <c r="E1185" t="s">
        <v>1601</v>
      </c>
    </row>
    <row r="1186" spans="1:9" s="804" customFormat="1" ht="14.25" customHeight="1">
      <c r="A1186" s="804" t="s">
        <v>1603</v>
      </c>
      <c r="B1186" t="s">
        <v>1604</v>
      </c>
      <c r="C1186"/>
      <c r="D1186" t="s">
        <v>1663</v>
      </c>
      <c r="E1186" t="s">
        <v>1601</v>
      </c>
      <c r="F1186" s="731"/>
      <c r="G1186" s="731"/>
      <c r="H1186" s="731"/>
      <c r="I1186" s="731"/>
    </row>
    <row r="1187" spans="1:9" ht="14.25" customHeight="1">
      <c r="A1187" s="197" t="s">
        <v>1600</v>
      </c>
      <c r="B1187"/>
      <c r="C1187"/>
      <c r="D1187"/>
      <c r="E1187" t="s">
        <v>1601</v>
      </c>
    </row>
    <row r="1188" spans="1:9" ht="14.25" customHeight="1">
      <c r="A1188" s="197" t="s">
        <v>1600</v>
      </c>
      <c r="B1188"/>
      <c r="C1188"/>
      <c r="D1188"/>
      <c r="E1188" t="s">
        <v>1601</v>
      </c>
    </row>
    <row r="1189" spans="1:9" ht="14.25" customHeight="1">
      <c r="A1189" s="197" t="s">
        <v>1600</v>
      </c>
      <c r="B1189"/>
      <c r="C1189"/>
      <c r="D1189"/>
      <c r="E1189" t="s">
        <v>1601</v>
      </c>
    </row>
    <row r="1190" spans="1:9" ht="14.25" customHeight="1">
      <c r="A1190" s="197" t="s">
        <v>1600</v>
      </c>
      <c r="B1190"/>
      <c r="C1190"/>
      <c r="D1190"/>
      <c r="E1190" t="s">
        <v>1601</v>
      </c>
    </row>
    <row r="1191" spans="1:9" ht="14.25" customHeight="1">
      <c r="A1191" s="197" t="s">
        <v>1600</v>
      </c>
      <c r="B1191"/>
      <c r="C1191"/>
      <c r="D1191"/>
      <c r="E1191" t="s">
        <v>1601</v>
      </c>
    </row>
    <row r="1192" spans="1:9" ht="14.25" customHeight="1">
      <c r="A1192" s="197" t="s">
        <v>1600</v>
      </c>
      <c r="B1192"/>
      <c r="C1192" t="s">
        <v>1664</v>
      </c>
      <c r="D1192"/>
      <c r="E1192" t="s">
        <v>1601</v>
      </c>
    </row>
    <row r="1193" spans="1:9" ht="14.25" customHeight="1">
      <c r="A1193" s="197" t="s">
        <v>1603</v>
      </c>
      <c r="B1193" t="s">
        <v>1604</v>
      </c>
      <c r="C1193"/>
      <c r="D1193" t="s">
        <v>1663</v>
      </c>
      <c r="E1193" t="s">
        <v>1601</v>
      </c>
    </row>
    <row r="1194" spans="1:9" ht="14.25" customHeight="1">
      <c r="A1194" s="197" t="s">
        <v>1600</v>
      </c>
      <c r="B1194"/>
      <c r="C1194"/>
      <c r="D1194"/>
      <c r="E1194" t="s">
        <v>1601</v>
      </c>
    </row>
    <row r="1195" spans="1:9" ht="14.25" customHeight="1">
      <c r="A1195" s="197" t="s">
        <v>1600</v>
      </c>
      <c r="B1195"/>
      <c r="C1195"/>
      <c r="D1195"/>
      <c r="E1195" t="s">
        <v>1601</v>
      </c>
    </row>
    <row r="1196" spans="1:9" ht="14.25" customHeight="1">
      <c r="A1196" s="197" t="s">
        <v>1600</v>
      </c>
      <c r="B1196"/>
      <c r="C1196"/>
      <c r="D1196"/>
      <c r="E1196" t="s">
        <v>1601</v>
      </c>
    </row>
    <row r="1197" spans="1:9" ht="14.25" customHeight="1">
      <c r="A1197" s="197" t="s">
        <v>1600</v>
      </c>
      <c r="B1197"/>
      <c r="C1197"/>
      <c r="D1197"/>
      <c r="E1197" t="s">
        <v>1601</v>
      </c>
    </row>
    <row r="1198" spans="1:9" ht="14.25" customHeight="1">
      <c r="A1198" s="197" t="s">
        <v>1600</v>
      </c>
      <c r="B1198"/>
      <c r="C1198"/>
      <c r="D1198"/>
      <c r="E1198" t="s">
        <v>1601</v>
      </c>
    </row>
    <row r="1199" spans="1:9" ht="14.25" customHeight="1">
      <c r="A1199" s="197" t="s">
        <v>1600</v>
      </c>
      <c r="B1199"/>
      <c r="C1199" t="s">
        <v>1630</v>
      </c>
      <c r="D1199"/>
      <c r="E1199" t="s">
        <v>1601</v>
      </c>
    </row>
    <row r="1200" spans="1:9" ht="14.25" customHeight="1">
      <c r="A1200" s="197" t="s">
        <v>1603</v>
      </c>
      <c r="B1200" t="s">
        <v>1604</v>
      </c>
      <c r="C1200"/>
      <c r="D1200" t="s">
        <v>1632</v>
      </c>
      <c r="E1200" t="s">
        <v>1601</v>
      </c>
    </row>
    <row r="1201" spans="1:9" ht="14.25" customHeight="1">
      <c r="A1201" s="197" t="s">
        <v>1600</v>
      </c>
      <c r="B1201"/>
      <c r="C1201"/>
      <c r="D1201"/>
      <c r="E1201" t="s">
        <v>1601</v>
      </c>
    </row>
    <row r="1202" spans="1:9" ht="14.25" customHeight="1">
      <c r="A1202" s="197" t="s">
        <v>1600</v>
      </c>
      <c r="B1202"/>
      <c r="C1202"/>
      <c r="D1202"/>
      <c r="E1202" t="s">
        <v>1601</v>
      </c>
    </row>
    <row r="1203" spans="1:9" ht="14.25" customHeight="1">
      <c r="A1203" s="197" t="s">
        <v>1628</v>
      </c>
      <c r="B1203"/>
      <c r="C1203" t="s">
        <v>1595</v>
      </c>
      <c r="D1203"/>
      <c r="E1203" t="s">
        <v>1629</v>
      </c>
    </row>
    <row r="1204" spans="1:9" ht="14.25" customHeight="1">
      <c r="A1204" s="197" t="s">
        <v>1596</v>
      </c>
      <c r="B1204" t="s">
        <v>1597</v>
      </c>
      <c r="C1204"/>
      <c r="D1204" t="s">
        <v>1598</v>
      </c>
      <c r="E1204" t="s">
        <v>1599</v>
      </c>
    </row>
    <row r="1205" spans="1:9" ht="14.25" customHeight="1">
      <c r="A1205" s="197" t="s">
        <v>1600</v>
      </c>
      <c r="B1205"/>
      <c r="C1205"/>
      <c r="D1205"/>
      <c r="E1205" t="s">
        <v>1601</v>
      </c>
    </row>
    <row r="1206" spans="1:9" ht="14.25" customHeight="1">
      <c r="A1206" s="197" t="s">
        <v>1600</v>
      </c>
      <c r="B1206"/>
      <c r="C1206"/>
      <c r="D1206"/>
      <c r="E1206" t="s">
        <v>1601</v>
      </c>
    </row>
    <row r="1207" spans="1:9" ht="14.25" customHeight="1">
      <c r="A1207" s="197" t="s">
        <v>1600</v>
      </c>
      <c r="B1207"/>
      <c r="C1207"/>
      <c r="D1207"/>
      <c r="E1207" t="s">
        <v>1601</v>
      </c>
    </row>
    <row r="1208" spans="1:9" s="804" customFormat="1" ht="14.25" customHeight="1">
      <c r="A1208" s="804" t="s">
        <v>1600</v>
      </c>
      <c r="B1208"/>
      <c r="C1208"/>
      <c r="D1208"/>
      <c r="E1208" t="s">
        <v>1601</v>
      </c>
      <c r="F1208" s="731"/>
      <c r="G1208" s="731"/>
      <c r="H1208" s="731"/>
      <c r="I1208" s="731"/>
    </row>
    <row r="1209" spans="1:9" ht="14.25" customHeight="1">
      <c r="A1209" s="197" t="s">
        <v>1600</v>
      </c>
      <c r="B1209"/>
      <c r="C1209"/>
      <c r="D1209"/>
      <c r="E1209" t="s">
        <v>1601</v>
      </c>
    </row>
    <row r="1210" spans="1:9" ht="14.25" customHeight="1">
      <c r="A1210" s="197" t="s">
        <v>1600</v>
      </c>
      <c r="B1210"/>
      <c r="C1210"/>
      <c r="D1210"/>
      <c r="E1210" t="s">
        <v>1601</v>
      </c>
    </row>
    <row r="1211" spans="1:9" ht="14.25" customHeight="1">
      <c r="A1211" s="197" t="s">
        <v>1600</v>
      </c>
      <c r="B1211"/>
      <c r="C1211"/>
      <c r="D1211"/>
      <c r="E1211" t="s">
        <v>1601</v>
      </c>
    </row>
    <row r="1212" spans="1:9" ht="14.25" customHeight="1">
      <c r="A1212" s="197" t="s">
        <v>1600</v>
      </c>
      <c r="B1212"/>
      <c r="C1212"/>
      <c r="D1212"/>
      <c r="E1212" t="s">
        <v>1601</v>
      </c>
    </row>
    <row r="1213" spans="1:9" ht="14.25" customHeight="1">
      <c r="A1213" s="197" t="s">
        <v>1600</v>
      </c>
      <c r="B1213"/>
      <c r="C1213"/>
      <c r="D1213"/>
      <c r="E1213" t="s">
        <v>1601</v>
      </c>
    </row>
    <row r="1214" spans="1:9" ht="14.25" customHeight="1">
      <c r="A1214" s="197" t="s">
        <v>1600</v>
      </c>
      <c r="B1214"/>
      <c r="C1214"/>
      <c r="D1214"/>
      <c r="E1214" t="s">
        <v>1601</v>
      </c>
    </row>
    <row r="1215" spans="1:9" ht="14.25" customHeight="1">
      <c r="A1215" s="197" t="s">
        <v>1600</v>
      </c>
      <c r="B1215"/>
      <c r="C1215"/>
      <c r="D1215"/>
      <c r="E1215" t="s">
        <v>1601</v>
      </c>
    </row>
    <row r="1216" spans="1:9" ht="14.25" customHeight="1">
      <c r="A1216" s="197" t="s">
        <v>1600</v>
      </c>
      <c r="B1216"/>
      <c r="C1216" t="s">
        <v>1665</v>
      </c>
      <c r="D1216"/>
      <c r="E1216" t="s">
        <v>1601</v>
      </c>
    </row>
    <row r="1217" spans="1:9" ht="14.25" customHeight="1">
      <c r="A1217" s="197" t="s">
        <v>1603</v>
      </c>
      <c r="B1217" t="s">
        <v>1604</v>
      </c>
      <c r="C1217"/>
      <c r="D1217" t="s">
        <v>1635</v>
      </c>
      <c r="E1217" t="s">
        <v>1601</v>
      </c>
    </row>
    <row r="1218" spans="1:9" ht="14.25" customHeight="1">
      <c r="A1218" s="197" t="s">
        <v>1600</v>
      </c>
      <c r="B1218"/>
      <c r="C1218"/>
      <c r="D1218"/>
      <c r="E1218" t="s">
        <v>1601</v>
      </c>
    </row>
    <row r="1219" spans="1:9" ht="14.25" customHeight="1">
      <c r="A1219" s="197" t="s">
        <v>1600</v>
      </c>
      <c r="B1219"/>
      <c r="C1219"/>
      <c r="D1219"/>
      <c r="E1219" t="s">
        <v>1601</v>
      </c>
    </row>
    <row r="1220" spans="1:9" ht="14.25" customHeight="1">
      <c r="A1220" s="197" t="s">
        <v>1600</v>
      </c>
      <c r="B1220"/>
      <c r="C1220" t="s">
        <v>1631</v>
      </c>
      <c r="D1220"/>
      <c r="E1220" t="s">
        <v>1601</v>
      </c>
    </row>
    <row r="1221" spans="1:9" ht="14.25" customHeight="1">
      <c r="A1221" s="197" t="s">
        <v>1603</v>
      </c>
      <c r="B1221" t="s">
        <v>1604</v>
      </c>
      <c r="C1221"/>
      <c r="D1221" t="s">
        <v>1633</v>
      </c>
      <c r="E1221" t="s">
        <v>1601</v>
      </c>
    </row>
    <row r="1222" spans="1:9" ht="14.25" customHeight="1">
      <c r="A1222" s="197" t="s">
        <v>1600</v>
      </c>
      <c r="B1222"/>
      <c r="C1222" t="s">
        <v>1665</v>
      </c>
      <c r="D1222"/>
      <c r="E1222" t="s">
        <v>1601</v>
      </c>
    </row>
    <row r="1223" spans="1:9" ht="14.25" customHeight="1">
      <c r="A1223" s="197" t="s">
        <v>1603</v>
      </c>
      <c r="B1223" t="s">
        <v>1604</v>
      </c>
      <c r="C1223"/>
      <c r="D1223" t="s">
        <v>1635</v>
      </c>
      <c r="E1223" t="s">
        <v>1601</v>
      </c>
    </row>
    <row r="1224" spans="1:9" ht="14.25" customHeight="1">
      <c r="A1224" s="197" t="s">
        <v>1600</v>
      </c>
      <c r="B1224"/>
      <c r="C1224"/>
      <c r="D1224"/>
      <c r="E1224" t="s">
        <v>1601</v>
      </c>
    </row>
    <row r="1225" spans="1:9" ht="14.25" customHeight="1">
      <c r="A1225" s="197" t="s">
        <v>1600</v>
      </c>
      <c r="B1225"/>
      <c r="C1225" t="s">
        <v>1665</v>
      </c>
      <c r="D1225"/>
      <c r="E1225" t="s">
        <v>1601</v>
      </c>
    </row>
    <row r="1226" spans="1:9" ht="14.25" customHeight="1">
      <c r="A1226" s="197" t="s">
        <v>1603</v>
      </c>
      <c r="B1226" t="s">
        <v>1604</v>
      </c>
      <c r="C1226" t="s">
        <v>1641</v>
      </c>
      <c r="D1226" t="s">
        <v>1635</v>
      </c>
      <c r="E1226" t="s">
        <v>1601</v>
      </c>
    </row>
    <row r="1227" spans="1:9" ht="14.25" customHeight="1">
      <c r="A1227" s="197" t="s">
        <v>1603</v>
      </c>
      <c r="B1227" t="s">
        <v>1604</v>
      </c>
      <c r="C1227"/>
      <c r="D1227" t="s">
        <v>1635</v>
      </c>
      <c r="E1227" t="s">
        <v>1601</v>
      </c>
      <c r="F1227" s="804"/>
      <c r="G1227" s="804"/>
      <c r="H1227" s="804"/>
      <c r="I1227" s="804"/>
    </row>
    <row r="1228" spans="1:9" ht="14.25" customHeight="1">
      <c r="A1228" s="197" t="s">
        <v>1628</v>
      </c>
      <c r="B1228"/>
      <c r="C1228" t="s">
        <v>1595</v>
      </c>
      <c r="D1228"/>
      <c r="E1228" t="s">
        <v>1629</v>
      </c>
    </row>
    <row r="1229" spans="1:9" ht="14.25" customHeight="1">
      <c r="A1229" s="197" t="s">
        <v>1596</v>
      </c>
      <c r="B1229" t="s">
        <v>1597</v>
      </c>
      <c r="C1229"/>
      <c r="D1229" t="s">
        <v>1598</v>
      </c>
      <c r="E1229" t="s">
        <v>1599</v>
      </c>
    </row>
    <row r="1230" spans="1:9" ht="14.25" customHeight="1">
      <c r="A1230" s="197" t="s">
        <v>1600</v>
      </c>
      <c r="B1230"/>
      <c r="C1230"/>
      <c r="D1230"/>
      <c r="E1230" t="s">
        <v>1601</v>
      </c>
    </row>
    <row r="1231" spans="1:9" ht="14.25" customHeight="1">
      <c r="A1231" s="197" t="s">
        <v>1600</v>
      </c>
      <c r="B1231"/>
      <c r="C1231"/>
      <c r="D1231"/>
      <c r="E1231" t="s">
        <v>1601</v>
      </c>
    </row>
    <row r="1232" spans="1:9" ht="14.25" customHeight="1">
      <c r="A1232" s="197" t="s">
        <v>1600</v>
      </c>
      <c r="B1232"/>
      <c r="C1232"/>
      <c r="D1232"/>
      <c r="E1232" t="s">
        <v>1601</v>
      </c>
    </row>
    <row r="1233" spans="1:5" ht="14.25" customHeight="1">
      <c r="A1233" s="197" t="s">
        <v>1600</v>
      </c>
      <c r="B1233"/>
      <c r="C1233"/>
      <c r="D1233"/>
      <c r="E1233" t="s">
        <v>1601</v>
      </c>
    </row>
    <row r="1234" spans="1:5" ht="14.25" customHeight="1">
      <c r="A1234" s="197" t="s">
        <v>1600</v>
      </c>
      <c r="B1234"/>
      <c r="C1234"/>
      <c r="D1234"/>
      <c r="E1234" t="s">
        <v>1601</v>
      </c>
    </row>
    <row r="1235" spans="1:5" ht="14.25" customHeight="1">
      <c r="A1235" s="197" t="s">
        <v>1600</v>
      </c>
      <c r="B1235"/>
      <c r="C1235"/>
      <c r="D1235"/>
      <c r="E1235" t="s">
        <v>1601</v>
      </c>
    </row>
    <row r="1236" spans="1:5" ht="14.25" customHeight="1">
      <c r="A1236" s="197" t="s">
        <v>1600</v>
      </c>
      <c r="B1236"/>
      <c r="C1236"/>
      <c r="D1236"/>
      <c r="E1236" t="s">
        <v>1601</v>
      </c>
    </row>
    <row r="1237" spans="1:5" ht="14.25" customHeight="1">
      <c r="A1237" s="197" t="s">
        <v>1600</v>
      </c>
      <c r="B1237"/>
      <c r="C1237" t="s">
        <v>1661</v>
      </c>
      <c r="D1237"/>
      <c r="E1237" t="s">
        <v>1601</v>
      </c>
    </row>
    <row r="1238" spans="1:5" ht="14.25" customHeight="1">
      <c r="A1238" s="197" t="s">
        <v>1603</v>
      </c>
      <c r="B1238" t="s">
        <v>1604</v>
      </c>
      <c r="C1238" t="s">
        <v>1661</v>
      </c>
      <c r="D1238" t="s">
        <v>1623</v>
      </c>
      <c r="E1238" t="s">
        <v>1601</v>
      </c>
    </row>
    <row r="1239" spans="1:5" ht="14.25" customHeight="1">
      <c r="A1239" s="197" t="s">
        <v>1603</v>
      </c>
      <c r="B1239" t="s">
        <v>1604</v>
      </c>
      <c r="C1239"/>
      <c r="D1239" t="s">
        <v>1623</v>
      </c>
      <c r="E1239" t="s">
        <v>1601</v>
      </c>
    </row>
    <row r="1240" spans="1:5" ht="14.25" customHeight="1">
      <c r="A1240" s="197" t="s">
        <v>1600</v>
      </c>
      <c r="B1240"/>
      <c r="C1240" t="s">
        <v>1638</v>
      </c>
      <c r="D1240"/>
      <c r="E1240" t="s">
        <v>1601</v>
      </c>
    </row>
    <row r="1241" spans="1:5" ht="14.25" customHeight="1">
      <c r="A1241" s="197" t="s">
        <v>1603</v>
      </c>
      <c r="B1241" t="s">
        <v>1604</v>
      </c>
      <c r="C1241"/>
      <c r="D1241" t="s">
        <v>1639</v>
      </c>
      <c r="E1241" t="s">
        <v>1601</v>
      </c>
    </row>
    <row r="1242" spans="1:5" ht="14.25" customHeight="1">
      <c r="A1242" s="197" t="s">
        <v>1600</v>
      </c>
      <c r="B1242"/>
      <c r="C1242"/>
      <c r="D1242"/>
      <c r="E1242" t="s">
        <v>1601</v>
      </c>
    </row>
    <row r="1243" spans="1:5" ht="14.25" customHeight="1">
      <c r="A1243" s="197" t="s">
        <v>1600</v>
      </c>
      <c r="B1243"/>
      <c r="C1243"/>
      <c r="D1243"/>
      <c r="E1243" t="s">
        <v>1601</v>
      </c>
    </row>
    <row r="1244" spans="1:5" ht="14.25" customHeight="1">
      <c r="A1244" s="197" t="s">
        <v>1600</v>
      </c>
      <c r="B1244"/>
      <c r="C1244"/>
      <c r="D1244"/>
      <c r="E1244" t="s">
        <v>1601</v>
      </c>
    </row>
    <row r="1245" spans="1:5" ht="14.25" customHeight="1">
      <c r="A1245" s="197" t="s">
        <v>1600</v>
      </c>
      <c r="B1245"/>
      <c r="C1245" t="s">
        <v>1657</v>
      </c>
      <c r="D1245"/>
      <c r="E1245" t="s">
        <v>1601</v>
      </c>
    </row>
    <row r="1246" spans="1:5" ht="14.25" customHeight="1">
      <c r="A1246" s="197" t="s">
        <v>1603</v>
      </c>
      <c r="B1246" t="s">
        <v>1604</v>
      </c>
      <c r="C1246"/>
      <c r="D1246" t="s">
        <v>1633</v>
      </c>
      <c r="E1246" t="s">
        <v>1601</v>
      </c>
    </row>
    <row r="1247" spans="1:5" ht="14.25" customHeight="1">
      <c r="A1247" s="197" t="s">
        <v>1600</v>
      </c>
      <c r="B1247"/>
      <c r="C1247" t="s">
        <v>1650</v>
      </c>
      <c r="D1247"/>
      <c r="E1247" t="s">
        <v>1601</v>
      </c>
    </row>
    <row r="1248" spans="1:5" ht="14.25" customHeight="1">
      <c r="A1248" s="197" t="s">
        <v>1603</v>
      </c>
      <c r="B1248" t="s">
        <v>1604</v>
      </c>
      <c r="C1248" t="s">
        <v>1650</v>
      </c>
      <c r="D1248" t="s">
        <v>1651</v>
      </c>
      <c r="E1248" t="s">
        <v>1601</v>
      </c>
    </row>
    <row r="1249" spans="1:9" ht="14.25" customHeight="1">
      <c r="A1249" s="197" t="s">
        <v>1603</v>
      </c>
      <c r="B1249" t="s">
        <v>1604</v>
      </c>
      <c r="C1249" t="s">
        <v>1631</v>
      </c>
      <c r="D1249" t="s">
        <v>1651</v>
      </c>
      <c r="E1249" t="s">
        <v>1601</v>
      </c>
    </row>
    <row r="1250" spans="1:9" ht="14.25" customHeight="1">
      <c r="A1250" s="197" t="s">
        <v>1603</v>
      </c>
      <c r="B1250" t="s">
        <v>1604</v>
      </c>
      <c r="C1250" t="s">
        <v>1631</v>
      </c>
      <c r="D1250" t="s">
        <v>1633</v>
      </c>
      <c r="E1250" t="s">
        <v>1601</v>
      </c>
    </row>
    <row r="1251" spans="1:9" ht="14.25" customHeight="1">
      <c r="A1251" s="197" t="s">
        <v>1603</v>
      </c>
      <c r="B1251" t="s">
        <v>1604</v>
      </c>
      <c r="C1251"/>
      <c r="D1251" t="s">
        <v>1633</v>
      </c>
      <c r="E1251" t="s">
        <v>1601</v>
      </c>
      <c r="F1251" s="804"/>
      <c r="G1251" s="804"/>
      <c r="H1251" s="804"/>
      <c r="I1251" s="804"/>
    </row>
    <row r="1252" spans="1:9" ht="14.25" customHeight="1">
      <c r="A1252" s="197" t="s">
        <v>1628</v>
      </c>
      <c r="B1252"/>
      <c r="C1252" t="s">
        <v>1595</v>
      </c>
      <c r="D1252"/>
      <c r="E1252" t="s">
        <v>1629</v>
      </c>
    </row>
    <row r="1253" spans="1:9" ht="14.25" customHeight="1">
      <c r="A1253" s="197" t="s">
        <v>1596</v>
      </c>
      <c r="B1253" t="s">
        <v>1597</v>
      </c>
      <c r="C1253"/>
      <c r="D1253" t="s">
        <v>1598</v>
      </c>
      <c r="E1253" t="s">
        <v>1599</v>
      </c>
    </row>
    <row r="1254" spans="1:9" ht="14.25" customHeight="1">
      <c r="A1254" s="197" t="s">
        <v>1600</v>
      </c>
      <c r="B1254"/>
      <c r="C1254"/>
      <c r="D1254"/>
      <c r="E1254" t="s">
        <v>1601</v>
      </c>
    </row>
    <row r="1255" spans="1:9" ht="14.25" customHeight="1">
      <c r="A1255" s="197" t="s">
        <v>1600</v>
      </c>
      <c r="B1255"/>
      <c r="C1255"/>
      <c r="D1255"/>
      <c r="E1255" t="s">
        <v>1601</v>
      </c>
    </row>
    <row r="1256" spans="1:9" ht="14.25" customHeight="1">
      <c r="A1256" s="197" t="s">
        <v>1600</v>
      </c>
      <c r="B1256"/>
      <c r="C1256"/>
      <c r="D1256"/>
      <c r="E1256" t="s">
        <v>1601</v>
      </c>
    </row>
    <row r="1257" spans="1:9" ht="14.25" customHeight="1">
      <c r="A1257" s="197" t="s">
        <v>1600</v>
      </c>
      <c r="B1257"/>
      <c r="C1257"/>
      <c r="D1257"/>
      <c r="E1257" t="s">
        <v>1601</v>
      </c>
    </row>
    <row r="1258" spans="1:9" ht="14.25" customHeight="1">
      <c r="A1258" s="197" t="s">
        <v>1600</v>
      </c>
      <c r="B1258"/>
      <c r="C1258"/>
      <c r="D1258"/>
      <c r="E1258" t="s">
        <v>1601</v>
      </c>
    </row>
    <row r="1259" spans="1:9" ht="14.25" customHeight="1">
      <c r="A1259" s="197" t="s">
        <v>1600</v>
      </c>
      <c r="B1259"/>
      <c r="C1259"/>
      <c r="D1259"/>
      <c r="E1259" t="s">
        <v>1601</v>
      </c>
    </row>
    <row r="1260" spans="1:9" ht="14.25" customHeight="1">
      <c r="A1260" s="197" t="s">
        <v>1600</v>
      </c>
      <c r="B1260"/>
      <c r="C1260" t="s">
        <v>1664</v>
      </c>
      <c r="D1260"/>
      <c r="E1260" t="s">
        <v>1601</v>
      </c>
    </row>
    <row r="1261" spans="1:9" ht="14.25" customHeight="1">
      <c r="A1261" s="197" t="s">
        <v>1603</v>
      </c>
      <c r="B1261" t="s">
        <v>1604</v>
      </c>
      <c r="C1261"/>
      <c r="D1261" t="s">
        <v>1663</v>
      </c>
      <c r="E1261" t="s">
        <v>1601</v>
      </c>
    </row>
    <row r="1262" spans="1:9" ht="14.25" customHeight="1">
      <c r="A1262" s="197" t="s">
        <v>1600</v>
      </c>
      <c r="B1262"/>
      <c r="C1262"/>
      <c r="D1262"/>
      <c r="E1262" t="s">
        <v>1601</v>
      </c>
    </row>
    <row r="1263" spans="1:9" ht="14.25" customHeight="1">
      <c r="A1263" s="197" t="s">
        <v>1600</v>
      </c>
      <c r="B1263"/>
      <c r="C1263"/>
      <c r="D1263"/>
      <c r="E1263" t="s">
        <v>1601</v>
      </c>
    </row>
    <row r="1264" spans="1:9" ht="14.25" customHeight="1">
      <c r="A1264" s="197" t="s">
        <v>1600</v>
      </c>
      <c r="B1264"/>
      <c r="C1264" t="s">
        <v>1666</v>
      </c>
      <c r="D1264"/>
      <c r="E1264" t="s">
        <v>1601</v>
      </c>
    </row>
    <row r="1265" spans="1:9" ht="14.25" customHeight="1">
      <c r="A1265" s="197" t="s">
        <v>1607</v>
      </c>
      <c r="B1265" t="s">
        <v>1667</v>
      </c>
      <c r="C1265"/>
      <c r="D1265" t="s">
        <v>1625</v>
      </c>
      <c r="E1265" t="s">
        <v>1601</v>
      </c>
    </row>
    <row r="1266" spans="1:9" ht="14.25" customHeight="1">
      <c r="A1266" s="197" t="s">
        <v>1600</v>
      </c>
      <c r="B1266"/>
      <c r="C1266"/>
      <c r="D1266"/>
      <c r="E1266" t="s">
        <v>1601</v>
      </c>
    </row>
    <row r="1267" spans="1:9" ht="14.25" customHeight="1">
      <c r="A1267" s="197" t="s">
        <v>1600</v>
      </c>
      <c r="B1267"/>
      <c r="C1267"/>
      <c r="D1267"/>
      <c r="E1267" t="s">
        <v>1601</v>
      </c>
    </row>
    <row r="1268" spans="1:9" ht="14.25" customHeight="1">
      <c r="A1268" s="197" t="s">
        <v>1600</v>
      </c>
      <c r="B1268"/>
      <c r="C1268"/>
      <c r="D1268"/>
      <c r="E1268" t="s">
        <v>1601</v>
      </c>
    </row>
    <row r="1269" spans="1:9" ht="14.25" customHeight="1">
      <c r="A1269" s="197" t="s">
        <v>1600</v>
      </c>
      <c r="B1269"/>
      <c r="C1269"/>
      <c r="D1269"/>
      <c r="E1269" t="s">
        <v>1601</v>
      </c>
    </row>
    <row r="1270" spans="1:9" ht="14.25" customHeight="1">
      <c r="A1270" s="197" t="s">
        <v>1600</v>
      </c>
      <c r="B1270"/>
      <c r="C1270"/>
      <c r="D1270"/>
      <c r="E1270" t="s">
        <v>1601</v>
      </c>
    </row>
    <row r="1271" spans="1:9" ht="14.25" customHeight="1">
      <c r="A1271" s="197" t="s">
        <v>1600</v>
      </c>
      <c r="B1271"/>
      <c r="C1271"/>
      <c r="D1271"/>
      <c r="E1271" t="s">
        <v>1601</v>
      </c>
    </row>
    <row r="1272" spans="1:9" ht="14.25" customHeight="1">
      <c r="A1272" s="197" t="s">
        <v>1600</v>
      </c>
      <c r="B1272"/>
      <c r="C1272" t="s">
        <v>1650</v>
      </c>
      <c r="D1272"/>
      <c r="E1272" t="s">
        <v>1601</v>
      </c>
    </row>
    <row r="1273" spans="1:9" ht="14.25" customHeight="1">
      <c r="A1273" s="197" t="s">
        <v>1603</v>
      </c>
      <c r="B1273" t="s">
        <v>1604</v>
      </c>
      <c r="C1273"/>
      <c r="D1273" t="s">
        <v>1651</v>
      </c>
      <c r="E1273" t="s">
        <v>1601</v>
      </c>
      <c r="F1273" s="804"/>
      <c r="G1273" s="804"/>
      <c r="H1273" s="804"/>
      <c r="I1273" s="804"/>
    </row>
    <row r="1274" spans="1:9" ht="14.25" customHeight="1">
      <c r="A1274" s="197" t="s">
        <v>1628</v>
      </c>
      <c r="B1274"/>
      <c r="C1274" t="s">
        <v>1595</v>
      </c>
      <c r="D1274"/>
      <c r="E1274" t="s">
        <v>1629</v>
      </c>
    </row>
    <row r="1275" spans="1:9" ht="14.25" customHeight="1">
      <c r="A1275" s="197" t="s">
        <v>1596</v>
      </c>
      <c r="B1275" t="s">
        <v>1597</v>
      </c>
      <c r="C1275"/>
      <c r="D1275" t="s">
        <v>1598</v>
      </c>
      <c r="E1275" t="s">
        <v>1599</v>
      </c>
    </row>
    <row r="1276" spans="1:9" ht="14.25" customHeight="1">
      <c r="A1276" s="197" t="s">
        <v>1600</v>
      </c>
      <c r="B1276"/>
      <c r="C1276"/>
      <c r="D1276"/>
      <c r="E1276" t="s">
        <v>1601</v>
      </c>
    </row>
    <row r="1277" spans="1:9" ht="14.25" customHeight="1">
      <c r="A1277" s="197" t="s">
        <v>1600</v>
      </c>
      <c r="B1277"/>
      <c r="C1277" t="s">
        <v>1631</v>
      </c>
      <c r="D1277"/>
      <c r="E1277" t="s">
        <v>1601</v>
      </c>
    </row>
    <row r="1278" spans="1:9" ht="14.25" customHeight="1">
      <c r="A1278" s="197" t="s">
        <v>1603</v>
      </c>
      <c r="B1278" t="s">
        <v>1604</v>
      </c>
      <c r="C1278"/>
      <c r="D1278" t="s">
        <v>1633</v>
      </c>
      <c r="E1278" t="s">
        <v>1601</v>
      </c>
    </row>
    <row r="1279" spans="1:9" ht="14.25" customHeight="1">
      <c r="A1279" s="197" t="s">
        <v>1600</v>
      </c>
      <c r="B1279"/>
      <c r="C1279"/>
      <c r="D1279"/>
      <c r="E1279" t="s">
        <v>1601</v>
      </c>
    </row>
    <row r="1280" spans="1:9" ht="14.25" customHeight="1">
      <c r="A1280" s="197" t="s">
        <v>1600</v>
      </c>
      <c r="B1280"/>
      <c r="C1280"/>
      <c r="D1280"/>
      <c r="E1280" t="s">
        <v>1601</v>
      </c>
    </row>
    <row r="1281" spans="1:5" ht="14.25" customHeight="1">
      <c r="A1281" s="197" t="s">
        <v>1600</v>
      </c>
      <c r="B1281"/>
      <c r="C1281" t="s">
        <v>1668</v>
      </c>
      <c r="D1281"/>
      <c r="E1281" t="s">
        <v>1601</v>
      </c>
    </row>
    <row r="1282" spans="1:5" ht="14.25" customHeight="1">
      <c r="A1282" s="197" t="s">
        <v>1603</v>
      </c>
      <c r="B1282" t="s">
        <v>1604</v>
      </c>
      <c r="C1282"/>
      <c r="D1282" t="s">
        <v>1651</v>
      </c>
      <c r="E1282" t="s">
        <v>1601</v>
      </c>
    </row>
    <row r="1283" spans="1:5" ht="14.25" customHeight="1">
      <c r="A1283" s="197" t="s">
        <v>1600</v>
      </c>
      <c r="B1283"/>
      <c r="C1283" t="s">
        <v>1631</v>
      </c>
      <c r="D1283"/>
      <c r="E1283" t="s">
        <v>1601</v>
      </c>
    </row>
    <row r="1284" spans="1:5" ht="14.25" customHeight="1">
      <c r="A1284" s="197" t="s">
        <v>1603</v>
      </c>
      <c r="B1284" t="s">
        <v>1604</v>
      </c>
      <c r="C1284" t="s">
        <v>1631</v>
      </c>
      <c r="D1284" t="s">
        <v>1633</v>
      </c>
      <c r="E1284" t="s">
        <v>1601</v>
      </c>
    </row>
    <row r="1285" spans="1:5" ht="14.25" customHeight="1">
      <c r="A1285" s="197" t="s">
        <v>1603</v>
      </c>
      <c r="B1285" t="s">
        <v>1604</v>
      </c>
      <c r="C1285" t="s">
        <v>1648</v>
      </c>
      <c r="D1285" t="s">
        <v>1633</v>
      </c>
      <c r="E1285" t="s">
        <v>1601</v>
      </c>
    </row>
    <row r="1286" spans="1:5" ht="14.25" customHeight="1">
      <c r="A1286" s="197" t="s">
        <v>1603</v>
      </c>
      <c r="B1286" t="s">
        <v>1604</v>
      </c>
      <c r="C1286"/>
      <c r="D1286" t="s">
        <v>1649</v>
      </c>
      <c r="E1286" t="s">
        <v>1601</v>
      </c>
    </row>
    <row r="1287" spans="1:5" ht="14.25" customHeight="1">
      <c r="A1287" s="197" t="s">
        <v>1600</v>
      </c>
      <c r="B1287"/>
      <c r="C1287"/>
      <c r="D1287"/>
      <c r="E1287" t="s">
        <v>1601</v>
      </c>
    </row>
    <row r="1288" spans="1:5" ht="14.25" customHeight="1">
      <c r="A1288" s="197" t="s">
        <v>1600</v>
      </c>
      <c r="B1288"/>
      <c r="C1288"/>
      <c r="D1288"/>
      <c r="E1288" t="s">
        <v>1601</v>
      </c>
    </row>
    <row r="1289" spans="1:5" ht="14.25" customHeight="1">
      <c r="A1289" s="197" t="s">
        <v>1600</v>
      </c>
      <c r="B1289"/>
      <c r="C1289"/>
      <c r="D1289"/>
      <c r="E1289" t="s">
        <v>1601</v>
      </c>
    </row>
    <row r="1290" spans="1:5" ht="14.25" customHeight="1">
      <c r="A1290" s="197" t="s">
        <v>1600</v>
      </c>
      <c r="B1290"/>
      <c r="C1290"/>
      <c r="D1290"/>
      <c r="E1290" t="s">
        <v>1601</v>
      </c>
    </row>
    <row r="1291" spans="1:5" ht="14.25" customHeight="1">
      <c r="A1291" s="197" t="s">
        <v>1600</v>
      </c>
      <c r="B1291"/>
      <c r="C1291"/>
      <c r="D1291"/>
      <c r="E1291" t="s">
        <v>1601</v>
      </c>
    </row>
    <row r="1292" spans="1:5" ht="14.25" customHeight="1">
      <c r="A1292" s="197" t="s">
        <v>1600</v>
      </c>
      <c r="B1292"/>
      <c r="C1292"/>
      <c r="D1292"/>
      <c r="E1292" t="s">
        <v>1601</v>
      </c>
    </row>
    <row r="1293" spans="1:5" ht="14.25" customHeight="1">
      <c r="A1293" s="197" t="s">
        <v>1600</v>
      </c>
      <c r="B1293"/>
      <c r="C1293"/>
      <c r="D1293"/>
      <c r="E1293" t="s">
        <v>1601</v>
      </c>
    </row>
    <row r="1294" spans="1:5" ht="14.25" customHeight="1">
      <c r="A1294" s="197" t="s">
        <v>1628</v>
      </c>
      <c r="B1294"/>
      <c r="C1294"/>
      <c r="D1294"/>
      <c r="E1294" t="s">
        <v>1629</v>
      </c>
    </row>
    <row r="1295" spans="1:5" ht="14.25" customHeight="1">
      <c r="A1295" s="197" t="s">
        <v>1600</v>
      </c>
      <c r="B1295"/>
      <c r="C1295" t="s">
        <v>1631</v>
      </c>
      <c r="D1295"/>
      <c r="E1295" t="s">
        <v>1601</v>
      </c>
    </row>
    <row r="1296" spans="1:5" ht="14.25" customHeight="1">
      <c r="A1296" s="197" t="s">
        <v>1603</v>
      </c>
      <c r="B1296" t="s">
        <v>1604</v>
      </c>
      <c r="C1296" t="s">
        <v>1668</v>
      </c>
      <c r="D1296" t="s">
        <v>1633</v>
      </c>
      <c r="E1296" t="s">
        <v>1601</v>
      </c>
    </row>
    <row r="1297" spans="1:5" ht="14.25" customHeight="1">
      <c r="A1297" s="197" t="s">
        <v>1603</v>
      </c>
      <c r="B1297" t="s">
        <v>1604</v>
      </c>
      <c r="C1297"/>
      <c r="D1297" t="s">
        <v>1651</v>
      </c>
      <c r="E1297" t="s">
        <v>1601</v>
      </c>
    </row>
    <row r="1298" spans="1:5" ht="14.25" customHeight="1">
      <c r="A1298" s="197" t="s">
        <v>1628</v>
      </c>
      <c r="B1298"/>
      <c r="C1298" t="s">
        <v>1595</v>
      </c>
      <c r="D1298"/>
      <c r="E1298" t="s">
        <v>1629</v>
      </c>
    </row>
    <row r="1299" spans="1:5" ht="14.25" customHeight="1">
      <c r="A1299" s="197" t="s">
        <v>1596</v>
      </c>
      <c r="B1299" t="s">
        <v>1597</v>
      </c>
      <c r="C1299"/>
      <c r="D1299" t="s">
        <v>1598</v>
      </c>
      <c r="E1299" t="s">
        <v>1599</v>
      </c>
    </row>
    <row r="1300" spans="1:5" ht="14.25" customHeight="1">
      <c r="A1300" s="197" t="s">
        <v>1600</v>
      </c>
      <c r="B1300"/>
      <c r="C1300"/>
      <c r="D1300"/>
      <c r="E1300" t="s">
        <v>1601</v>
      </c>
    </row>
    <row r="1301" spans="1:5" ht="14.25" customHeight="1">
      <c r="A1301" s="197" t="s">
        <v>1600</v>
      </c>
      <c r="B1301"/>
      <c r="C1301" t="s">
        <v>1669</v>
      </c>
      <c r="D1301"/>
      <c r="E1301" t="s">
        <v>1601</v>
      </c>
    </row>
    <row r="1302" spans="1:5" ht="14.25" customHeight="1">
      <c r="A1302" s="197" t="s">
        <v>1607</v>
      </c>
      <c r="B1302" t="s">
        <v>1620</v>
      </c>
      <c r="C1302"/>
      <c r="D1302" t="s">
        <v>1618</v>
      </c>
      <c r="E1302" t="s">
        <v>1601</v>
      </c>
    </row>
    <row r="1303" spans="1:5" ht="14.25" customHeight="1">
      <c r="A1303" s="197" t="s">
        <v>1600</v>
      </c>
      <c r="B1303"/>
      <c r="C1303"/>
      <c r="D1303"/>
      <c r="E1303" t="s">
        <v>1601</v>
      </c>
    </row>
    <row r="1304" spans="1:5" ht="14.25" customHeight="1">
      <c r="A1304" s="197" t="s">
        <v>1600</v>
      </c>
      <c r="B1304"/>
      <c r="C1304"/>
      <c r="D1304"/>
      <c r="E1304" t="s">
        <v>1601</v>
      </c>
    </row>
    <row r="1305" spans="1:5" ht="14.25" customHeight="1">
      <c r="A1305" s="197" t="s">
        <v>1600</v>
      </c>
      <c r="B1305"/>
      <c r="C1305"/>
      <c r="D1305"/>
      <c r="E1305" t="s">
        <v>1601</v>
      </c>
    </row>
    <row r="1306" spans="1:5" ht="14.25" customHeight="1">
      <c r="A1306" s="197" t="s">
        <v>1600</v>
      </c>
      <c r="B1306"/>
      <c r="C1306"/>
      <c r="D1306"/>
      <c r="E1306" t="s">
        <v>1601</v>
      </c>
    </row>
    <row r="1307" spans="1:5" ht="14.25" customHeight="1">
      <c r="A1307" s="197" t="s">
        <v>1600</v>
      </c>
      <c r="B1307"/>
      <c r="C1307" t="s">
        <v>1664</v>
      </c>
      <c r="D1307"/>
      <c r="E1307" t="s">
        <v>1601</v>
      </c>
    </row>
    <row r="1308" spans="1:5" ht="14.25" customHeight="1">
      <c r="A1308" s="197" t="s">
        <v>1603</v>
      </c>
      <c r="B1308" t="s">
        <v>1604</v>
      </c>
      <c r="C1308"/>
      <c r="D1308" t="s">
        <v>1663</v>
      </c>
      <c r="E1308" t="s">
        <v>1601</v>
      </c>
    </row>
    <row r="1309" spans="1:5" ht="14.25" customHeight="1">
      <c r="A1309" s="197" t="s">
        <v>1600</v>
      </c>
      <c r="B1309"/>
      <c r="C1309" t="s">
        <v>1670</v>
      </c>
      <c r="D1309"/>
      <c r="E1309" t="s">
        <v>1601</v>
      </c>
    </row>
    <row r="1310" spans="1:5" ht="14.25" customHeight="1">
      <c r="A1310" s="197" t="s">
        <v>1603</v>
      </c>
      <c r="B1310" t="s">
        <v>1604</v>
      </c>
      <c r="C1310"/>
      <c r="D1310" t="s">
        <v>1671</v>
      </c>
      <c r="E1310" t="s">
        <v>1601</v>
      </c>
    </row>
    <row r="1311" spans="1:5" ht="14.25" customHeight="1">
      <c r="A1311" s="197" t="s">
        <v>1600</v>
      </c>
      <c r="B1311"/>
      <c r="C1311"/>
      <c r="D1311"/>
      <c r="E1311" t="s">
        <v>1601</v>
      </c>
    </row>
    <row r="1312" spans="1:5" ht="14.25" customHeight="1">
      <c r="A1312" s="197" t="s">
        <v>1600</v>
      </c>
      <c r="B1312"/>
      <c r="C1312"/>
      <c r="D1312"/>
      <c r="E1312" t="s">
        <v>1601</v>
      </c>
    </row>
    <row r="1313" spans="1:5" ht="14.25" customHeight="1">
      <c r="A1313" s="197" t="s">
        <v>1600</v>
      </c>
      <c r="B1313"/>
      <c r="C1313"/>
      <c r="D1313"/>
      <c r="E1313" t="s">
        <v>1601</v>
      </c>
    </row>
    <row r="1314" spans="1:5" ht="14.25" customHeight="1">
      <c r="A1314" s="197" t="s">
        <v>1600</v>
      </c>
      <c r="B1314"/>
      <c r="C1314"/>
      <c r="D1314"/>
      <c r="E1314" t="s">
        <v>1601</v>
      </c>
    </row>
    <row r="1315" spans="1:5" ht="14.25" customHeight="1">
      <c r="A1315" s="197" t="s">
        <v>1600</v>
      </c>
      <c r="B1315"/>
      <c r="C1315"/>
      <c r="D1315"/>
      <c r="E1315" t="s">
        <v>1601</v>
      </c>
    </row>
    <row r="1316" spans="1:5" ht="14.25" customHeight="1">
      <c r="A1316" s="197" t="s">
        <v>1600</v>
      </c>
      <c r="B1316"/>
      <c r="C1316"/>
      <c r="D1316"/>
      <c r="E1316" t="s">
        <v>1601</v>
      </c>
    </row>
    <row r="1317" spans="1:5" ht="14.25" customHeight="1">
      <c r="A1317" s="197" t="s">
        <v>1600</v>
      </c>
      <c r="B1317"/>
      <c r="C1317"/>
      <c r="D1317"/>
      <c r="E1317" t="s">
        <v>1601</v>
      </c>
    </row>
    <row r="1318" spans="1:5" ht="14.25" customHeight="1">
      <c r="A1318" s="197" t="s">
        <v>1600</v>
      </c>
      <c r="B1318"/>
      <c r="C1318" t="s">
        <v>1664</v>
      </c>
      <c r="D1318"/>
      <c r="E1318" t="s">
        <v>1601</v>
      </c>
    </row>
    <row r="1319" spans="1:5" ht="14.25" customHeight="1">
      <c r="A1319" s="197" t="s">
        <v>1603</v>
      </c>
      <c r="B1319" t="s">
        <v>1604</v>
      </c>
      <c r="C1319"/>
      <c r="D1319" t="s">
        <v>1663</v>
      </c>
      <c r="E1319" t="s">
        <v>1601</v>
      </c>
    </row>
    <row r="1320" spans="1:5" ht="14.25" customHeight="1">
      <c r="A1320" s="197" t="s">
        <v>1600</v>
      </c>
      <c r="B1320"/>
      <c r="C1320"/>
      <c r="D1320"/>
      <c r="E1320" t="s">
        <v>1601</v>
      </c>
    </row>
    <row r="1321" spans="1:5" ht="14.25" customHeight="1">
      <c r="A1321" s="197" t="s">
        <v>1600</v>
      </c>
      <c r="B1321"/>
      <c r="C1321"/>
      <c r="D1321"/>
      <c r="E1321" t="s">
        <v>1601</v>
      </c>
    </row>
    <row r="1322" spans="1:5" ht="14.25" customHeight="1">
      <c r="A1322" s="197" t="s">
        <v>1600</v>
      </c>
      <c r="B1322"/>
      <c r="C1322"/>
      <c r="D1322"/>
      <c r="E1322" t="s">
        <v>1601</v>
      </c>
    </row>
    <row r="1323" spans="1:5" ht="14.25" customHeight="1">
      <c r="A1323" s="197" t="s">
        <v>1600</v>
      </c>
      <c r="B1323"/>
      <c r="C1323"/>
      <c r="D1323"/>
      <c r="E1323" t="s">
        <v>1601</v>
      </c>
    </row>
    <row r="1324" spans="1:5" ht="14.25" customHeight="1">
      <c r="A1324" s="197" t="s">
        <v>1628</v>
      </c>
      <c r="B1324"/>
      <c r="C1324" t="s">
        <v>1595</v>
      </c>
      <c r="D1324"/>
      <c r="E1324" t="s">
        <v>1629</v>
      </c>
    </row>
    <row r="1325" spans="1:5" ht="14.25" customHeight="1">
      <c r="A1325" s="197" t="s">
        <v>1596</v>
      </c>
      <c r="B1325" t="s">
        <v>1597</v>
      </c>
      <c r="C1325"/>
      <c r="D1325" t="s">
        <v>1598</v>
      </c>
      <c r="E1325" t="s">
        <v>1599</v>
      </c>
    </row>
    <row r="1326" spans="1:5" ht="14.25" customHeight="1">
      <c r="A1326" s="197" t="s">
        <v>1600</v>
      </c>
      <c r="B1326"/>
      <c r="C1326"/>
      <c r="D1326"/>
      <c r="E1326" t="s">
        <v>1601</v>
      </c>
    </row>
    <row r="1327" spans="1:5" ht="14.25" customHeight="1">
      <c r="A1327" s="197" t="s">
        <v>1600</v>
      </c>
      <c r="B1327"/>
      <c r="C1327"/>
      <c r="D1327"/>
      <c r="E1327" t="s">
        <v>1601</v>
      </c>
    </row>
    <row r="1328" spans="1:5" ht="14.25" customHeight="1">
      <c r="A1328" s="197" t="s">
        <v>1600</v>
      </c>
      <c r="B1328"/>
      <c r="C1328"/>
      <c r="D1328"/>
      <c r="E1328" t="s">
        <v>1601</v>
      </c>
    </row>
    <row r="1329" spans="1:5" ht="14.25" customHeight="1">
      <c r="A1329" s="197" t="s">
        <v>1600</v>
      </c>
      <c r="B1329"/>
      <c r="C1329" t="s">
        <v>1657</v>
      </c>
      <c r="D1329"/>
      <c r="E1329" t="s">
        <v>1601</v>
      </c>
    </row>
    <row r="1330" spans="1:5" ht="14.25" customHeight="1">
      <c r="A1330" s="197" t="s">
        <v>1603</v>
      </c>
      <c r="B1330" t="s">
        <v>1604</v>
      </c>
      <c r="C1330"/>
      <c r="D1330" t="s">
        <v>1633</v>
      </c>
      <c r="E1330" t="s">
        <v>1601</v>
      </c>
    </row>
    <row r="1331" spans="1:5" ht="14.25" customHeight="1">
      <c r="A1331" s="197" t="s">
        <v>1600</v>
      </c>
      <c r="B1331"/>
      <c r="C1331"/>
      <c r="D1331"/>
      <c r="E1331" t="s">
        <v>1601</v>
      </c>
    </row>
    <row r="1332" spans="1:5" ht="14.25" customHeight="1">
      <c r="A1332" s="197" t="s">
        <v>1600</v>
      </c>
      <c r="B1332"/>
      <c r="C1332"/>
      <c r="D1332"/>
      <c r="E1332" t="s">
        <v>1601</v>
      </c>
    </row>
    <row r="1333" spans="1:5" ht="14.25" customHeight="1">
      <c r="A1333" s="197" t="s">
        <v>1600</v>
      </c>
      <c r="B1333"/>
      <c r="C1333"/>
      <c r="D1333"/>
      <c r="E1333" t="s">
        <v>1601</v>
      </c>
    </row>
    <row r="1334" spans="1:5" ht="14.25" customHeight="1">
      <c r="A1334" s="197" t="s">
        <v>1600</v>
      </c>
      <c r="B1334"/>
      <c r="C1334" t="s">
        <v>1619</v>
      </c>
      <c r="D1334"/>
      <c r="E1334" t="s">
        <v>1601</v>
      </c>
    </row>
    <row r="1335" spans="1:5" ht="14.25" customHeight="1">
      <c r="A1335" s="197" t="s">
        <v>1607</v>
      </c>
      <c r="B1335" t="s">
        <v>1620</v>
      </c>
      <c r="C1335" t="s">
        <v>1664</v>
      </c>
      <c r="D1335" t="s">
        <v>1654</v>
      </c>
      <c r="E1335" t="s">
        <v>1601</v>
      </c>
    </row>
    <row r="1336" spans="1:5" ht="14.25" customHeight="1">
      <c r="A1336" s="197" t="s">
        <v>1603</v>
      </c>
      <c r="B1336" t="s">
        <v>1604</v>
      </c>
      <c r="C1336"/>
      <c r="D1336" t="s">
        <v>1663</v>
      </c>
      <c r="E1336" t="s">
        <v>1601</v>
      </c>
    </row>
    <row r="1337" spans="1:5" ht="14.25" customHeight="1">
      <c r="A1337" s="197" t="s">
        <v>1600</v>
      </c>
      <c r="B1337"/>
      <c r="C1337"/>
      <c r="D1337"/>
      <c r="E1337" t="s">
        <v>1601</v>
      </c>
    </row>
    <row r="1338" spans="1:5" ht="14.25" customHeight="1">
      <c r="A1338" s="197" t="s">
        <v>1600</v>
      </c>
      <c r="B1338"/>
      <c r="C1338"/>
      <c r="D1338"/>
      <c r="E1338" t="s">
        <v>1601</v>
      </c>
    </row>
    <row r="1339" spans="1:5" ht="14.25" customHeight="1">
      <c r="A1339" s="197" t="s">
        <v>1600</v>
      </c>
      <c r="B1339"/>
      <c r="C1339"/>
      <c r="D1339"/>
      <c r="E1339" t="s">
        <v>1601</v>
      </c>
    </row>
    <row r="1340" spans="1:5" ht="14.25" customHeight="1">
      <c r="A1340" s="197" t="s">
        <v>1600</v>
      </c>
      <c r="B1340"/>
      <c r="C1340"/>
      <c r="D1340"/>
      <c r="E1340" t="s">
        <v>1601</v>
      </c>
    </row>
    <row r="1341" spans="1:5" ht="14.25" customHeight="1">
      <c r="A1341" s="197" t="s">
        <v>1600</v>
      </c>
      <c r="B1341"/>
      <c r="C1341"/>
      <c r="D1341"/>
      <c r="E1341" t="s">
        <v>1601</v>
      </c>
    </row>
    <row r="1342" spans="1:5" ht="14.25" customHeight="1">
      <c r="A1342" s="197" t="s">
        <v>1600</v>
      </c>
      <c r="B1342"/>
      <c r="C1342" t="s">
        <v>1672</v>
      </c>
      <c r="D1342"/>
      <c r="E1342" t="s">
        <v>1601</v>
      </c>
    </row>
    <row r="1343" spans="1:5" ht="14.25" customHeight="1">
      <c r="A1343" s="197" t="s">
        <v>1607</v>
      </c>
      <c r="B1343" t="s">
        <v>1673</v>
      </c>
      <c r="C1343"/>
      <c r="D1343" t="s">
        <v>1674</v>
      </c>
      <c r="E1343" t="s">
        <v>1601</v>
      </c>
    </row>
    <row r="1344" spans="1:5" ht="14.25" customHeight="1">
      <c r="A1344" s="197" t="s">
        <v>1600</v>
      </c>
      <c r="B1344"/>
      <c r="C1344"/>
      <c r="D1344"/>
      <c r="E1344" t="s">
        <v>1601</v>
      </c>
    </row>
    <row r="1345" spans="1:5" ht="14.25" customHeight="1">
      <c r="A1345" s="197" t="s">
        <v>1600</v>
      </c>
      <c r="B1345"/>
      <c r="C1345"/>
      <c r="D1345"/>
      <c r="E1345" t="s">
        <v>1601</v>
      </c>
    </row>
    <row r="1346" spans="1:5" ht="14.25" customHeight="1">
      <c r="A1346" s="197" t="s">
        <v>1628</v>
      </c>
      <c r="B1346"/>
      <c r="C1346" t="s">
        <v>1595</v>
      </c>
      <c r="D1346"/>
      <c r="E1346" t="s">
        <v>1629</v>
      </c>
    </row>
    <row r="1347" spans="1:5" ht="14.25" customHeight="1">
      <c r="A1347" s="197" t="s">
        <v>1596</v>
      </c>
      <c r="B1347" t="s">
        <v>1597</v>
      </c>
      <c r="C1347"/>
      <c r="D1347" t="s">
        <v>1598</v>
      </c>
      <c r="E1347" t="s">
        <v>1599</v>
      </c>
    </row>
    <row r="1348" spans="1:5" ht="14.25" customHeight="1">
      <c r="A1348" s="197" t="s">
        <v>1600</v>
      </c>
      <c r="B1348"/>
      <c r="C1348"/>
      <c r="D1348"/>
      <c r="E1348" t="s">
        <v>1601</v>
      </c>
    </row>
    <row r="1349" spans="1:5" ht="14.25" customHeight="1">
      <c r="A1349" s="197" t="s">
        <v>1600</v>
      </c>
      <c r="B1349"/>
      <c r="C1349"/>
      <c r="D1349"/>
      <c r="E1349" t="s">
        <v>1601</v>
      </c>
    </row>
    <row r="1350" spans="1:5" ht="14.25" customHeight="1">
      <c r="A1350" s="197" t="s">
        <v>1600</v>
      </c>
      <c r="B1350"/>
      <c r="C1350" t="s">
        <v>1661</v>
      </c>
      <c r="D1350"/>
      <c r="E1350" t="s">
        <v>1601</v>
      </c>
    </row>
    <row r="1351" spans="1:5" ht="14.25" customHeight="1">
      <c r="A1351" s="197" t="s">
        <v>1603</v>
      </c>
      <c r="B1351" t="s">
        <v>1604</v>
      </c>
      <c r="C1351" t="s">
        <v>1661</v>
      </c>
      <c r="D1351" t="s">
        <v>1623</v>
      </c>
      <c r="E1351" t="s">
        <v>1601</v>
      </c>
    </row>
    <row r="1352" spans="1:5" ht="14.25" customHeight="1">
      <c r="A1352" s="197" t="s">
        <v>1603</v>
      </c>
      <c r="B1352" t="s">
        <v>1604</v>
      </c>
      <c r="C1352" t="s">
        <v>1621</v>
      </c>
      <c r="D1352" t="s">
        <v>1623</v>
      </c>
      <c r="E1352" t="s">
        <v>1601</v>
      </c>
    </row>
    <row r="1353" spans="1:5" ht="14.25" customHeight="1">
      <c r="A1353" s="197" t="s">
        <v>1603</v>
      </c>
      <c r="B1353" t="s">
        <v>1604</v>
      </c>
      <c r="C1353" t="s">
        <v>1661</v>
      </c>
      <c r="D1353" t="s">
        <v>1623</v>
      </c>
      <c r="E1353" t="s">
        <v>1601</v>
      </c>
    </row>
    <row r="1354" spans="1:5" ht="14.25" customHeight="1">
      <c r="A1354" s="197" t="s">
        <v>1603</v>
      </c>
      <c r="B1354" t="s">
        <v>1604</v>
      </c>
      <c r="C1354"/>
      <c r="D1354" t="s">
        <v>1623</v>
      </c>
      <c r="E1354" t="s">
        <v>1601</v>
      </c>
    </row>
    <row r="1355" spans="1:5" ht="14.25" customHeight="1">
      <c r="A1355" s="197" t="s">
        <v>1600</v>
      </c>
      <c r="B1355"/>
      <c r="C1355"/>
      <c r="D1355"/>
      <c r="E1355" t="s">
        <v>1601</v>
      </c>
    </row>
    <row r="1356" spans="1:5" ht="14.25" customHeight="1">
      <c r="A1356" s="197" t="s">
        <v>1600</v>
      </c>
      <c r="B1356"/>
      <c r="C1356" t="s">
        <v>1675</v>
      </c>
      <c r="D1356"/>
      <c r="E1356" t="s">
        <v>1601</v>
      </c>
    </row>
    <row r="1357" spans="1:5" ht="14.25" customHeight="1">
      <c r="A1357" s="197" t="s">
        <v>1603</v>
      </c>
      <c r="B1357" t="s">
        <v>1604</v>
      </c>
      <c r="C1357"/>
      <c r="D1357" t="s">
        <v>1676</v>
      </c>
      <c r="E1357" t="s">
        <v>1601</v>
      </c>
    </row>
    <row r="1358" spans="1:5" ht="14.25" customHeight="1">
      <c r="A1358" s="197" t="s">
        <v>1600</v>
      </c>
      <c r="B1358"/>
      <c r="C1358"/>
      <c r="D1358"/>
      <c r="E1358" t="s">
        <v>1601</v>
      </c>
    </row>
    <row r="1359" spans="1:5" ht="14.25" customHeight="1">
      <c r="A1359" s="197" t="s">
        <v>1600</v>
      </c>
      <c r="B1359"/>
      <c r="C1359"/>
      <c r="D1359"/>
      <c r="E1359" t="s">
        <v>1601</v>
      </c>
    </row>
    <row r="1360" spans="1:5" ht="14.25" customHeight="1">
      <c r="A1360" s="197" t="s">
        <v>1600</v>
      </c>
      <c r="B1360"/>
      <c r="C1360"/>
      <c r="D1360"/>
      <c r="E1360" t="s">
        <v>1601</v>
      </c>
    </row>
    <row r="1361" spans="1:5" ht="14.25" customHeight="1">
      <c r="A1361" s="197" t="s">
        <v>1600</v>
      </c>
      <c r="B1361"/>
      <c r="C1361" t="s">
        <v>1624</v>
      </c>
      <c r="D1361"/>
      <c r="E1361" t="s">
        <v>1601</v>
      </c>
    </row>
    <row r="1362" spans="1:5" ht="14.25" customHeight="1">
      <c r="A1362" s="197" t="s">
        <v>1607</v>
      </c>
      <c r="B1362" t="s">
        <v>1620</v>
      </c>
      <c r="C1362" t="s">
        <v>1664</v>
      </c>
      <c r="D1362" t="s">
        <v>1625</v>
      </c>
      <c r="E1362" t="s">
        <v>1601</v>
      </c>
    </row>
    <row r="1363" spans="1:5" ht="14.25" customHeight="1">
      <c r="A1363" s="197" t="s">
        <v>1603</v>
      </c>
      <c r="B1363" t="s">
        <v>1604</v>
      </c>
      <c r="C1363"/>
      <c r="D1363" t="s">
        <v>1663</v>
      </c>
      <c r="E1363" t="s">
        <v>1601</v>
      </c>
    </row>
    <row r="1364" spans="1:5" ht="14.25" customHeight="1">
      <c r="A1364" s="197" t="s">
        <v>1600</v>
      </c>
      <c r="B1364"/>
      <c r="C1364" t="s">
        <v>1658</v>
      </c>
      <c r="D1364"/>
      <c r="E1364" t="s">
        <v>1601</v>
      </c>
    </row>
    <row r="1365" spans="1:5" ht="14.25" customHeight="1">
      <c r="A1365" s="197" t="s">
        <v>1607</v>
      </c>
      <c r="B1365" t="s">
        <v>1659</v>
      </c>
      <c r="C1365" t="s">
        <v>1677</v>
      </c>
      <c r="D1365" t="s">
        <v>1660</v>
      </c>
      <c r="E1365" t="s">
        <v>1601</v>
      </c>
    </row>
    <row r="1366" spans="1:5" ht="14.25" customHeight="1">
      <c r="A1366" s="197" t="s">
        <v>1603</v>
      </c>
      <c r="B1366" t="s">
        <v>1604</v>
      </c>
      <c r="C1366" t="s">
        <v>1621</v>
      </c>
      <c r="D1366" t="s">
        <v>1676</v>
      </c>
      <c r="E1366" t="s">
        <v>1601</v>
      </c>
    </row>
    <row r="1367" spans="1:5" ht="14.25" customHeight="1">
      <c r="A1367" s="197" t="s">
        <v>1603</v>
      </c>
      <c r="B1367" t="s">
        <v>1604</v>
      </c>
      <c r="C1367" t="s">
        <v>1677</v>
      </c>
      <c r="D1367" t="s">
        <v>1623</v>
      </c>
      <c r="E1367" t="s">
        <v>1601</v>
      </c>
    </row>
    <row r="1368" spans="1:5" ht="14.25" customHeight="1">
      <c r="A1368" s="197" t="s">
        <v>1603</v>
      </c>
      <c r="B1368" t="s">
        <v>1604</v>
      </c>
      <c r="C1368" t="s">
        <v>1661</v>
      </c>
      <c r="D1368" t="s">
        <v>1676</v>
      </c>
      <c r="E1368" t="s">
        <v>1601</v>
      </c>
    </row>
    <row r="1369" spans="1:5" ht="14.25" customHeight="1">
      <c r="A1369" s="197" t="s">
        <v>1603</v>
      </c>
      <c r="B1369" t="s">
        <v>1604</v>
      </c>
      <c r="C1369"/>
      <c r="D1369" t="s">
        <v>1623</v>
      </c>
      <c r="E1369" t="s">
        <v>1601</v>
      </c>
    </row>
    <row r="1370" spans="1:5" ht="14.25" customHeight="1">
      <c r="A1370" s="197" t="s">
        <v>1628</v>
      </c>
      <c r="B1370"/>
      <c r="C1370" t="s">
        <v>1595</v>
      </c>
      <c r="D1370"/>
      <c r="E1370" t="s">
        <v>1629</v>
      </c>
    </row>
    <row r="1371" spans="1:5" ht="14.25" customHeight="1">
      <c r="A1371" s="197" t="s">
        <v>1596</v>
      </c>
      <c r="B1371" t="s">
        <v>1597</v>
      </c>
      <c r="C1371"/>
      <c r="D1371" t="s">
        <v>1598</v>
      </c>
      <c r="E1371" t="s">
        <v>1599</v>
      </c>
    </row>
    <row r="1372" spans="1:5" ht="14.25" customHeight="1">
      <c r="A1372" s="197" t="s">
        <v>1600</v>
      </c>
      <c r="B1372"/>
      <c r="C1372"/>
      <c r="D1372"/>
      <c r="E1372" t="s">
        <v>1601</v>
      </c>
    </row>
    <row r="1373" spans="1:5" ht="14.25" customHeight="1">
      <c r="A1373" s="197" t="s">
        <v>1600</v>
      </c>
      <c r="B1373"/>
      <c r="C1373"/>
      <c r="D1373"/>
      <c r="E1373" t="s">
        <v>1601</v>
      </c>
    </row>
    <row r="1374" spans="1:5" ht="14.25" customHeight="1">
      <c r="A1374" s="197" t="s">
        <v>1600</v>
      </c>
      <c r="B1374"/>
      <c r="C1374"/>
      <c r="D1374"/>
      <c r="E1374" t="s">
        <v>1601</v>
      </c>
    </row>
    <row r="1375" spans="1:5" ht="14.25" customHeight="1">
      <c r="A1375" s="197" t="s">
        <v>1600</v>
      </c>
      <c r="B1375"/>
      <c r="C1375"/>
      <c r="D1375"/>
      <c r="E1375" t="s">
        <v>1601</v>
      </c>
    </row>
    <row r="1376" spans="1:5" ht="14.25" customHeight="1">
      <c r="A1376" s="197" t="s">
        <v>1600</v>
      </c>
      <c r="B1376"/>
      <c r="C1376"/>
      <c r="D1376"/>
      <c r="E1376" t="s">
        <v>1601</v>
      </c>
    </row>
    <row r="1377" spans="1:9" s="804" customFormat="1" ht="14.25" customHeight="1">
      <c r="A1377" s="804" t="s">
        <v>1600</v>
      </c>
      <c r="B1377"/>
      <c r="C1377"/>
      <c r="D1377"/>
      <c r="E1377" t="s">
        <v>1601</v>
      </c>
      <c r="F1377" s="731"/>
      <c r="G1377" s="731"/>
      <c r="H1377" s="731"/>
      <c r="I1377" s="731"/>
    </row>
    <row r="1378" spans="1:9" ht="14.25" customHeight="1">
      <c r="A1378" s="197" t="s">
        <v>1600</v>
      </c>
      <c r="B1378"/>
      <c r="C1378"/>
      <c r="D1378"/>
      <c r="E1378" t="s">
        <v>1601</v>
      </c>
    </row>
    <row r="1379" spans="1:9" ht="14.25" customHeight="1">
      <c r="A1379" s="197" t="s">
        <v>1600</v>
      </c>
      <c r="B1379"/>
      <c r="C1379" t="s">
        <v>1624</v>
      </c>
      <c r="D1379"/>
      <c r="E1379" t="s">
        <v>1601</v>
      </c>
    </row>
    <row r="1380" spans="1:9" ht="14.25" customHeight="1">
      <c r="A1380" s="197" t="s">
        <v>1607</v>
      </c>
      <c r="B1380" t="s">
        <v>1620</v>
      </c>
      <c r="C1380"/>
      <c r="D1380" t="s">
        <v>1625</v>
      </c>
      <c r="E1380" t="s">
        <v>1601</v>
      </c>
    </row>
    <row r="1381" spans="1:9" ht="14.25" customHeight="1">
      <c r="A1381" s="197" t="s">
        <v>1600</v>
      </c>
      <c r="B1381"/>
      <c r="C1381" t="s">
        <v>1664</v>
      </c>
      <c r="D1381"/>
      <c r="E1381" t="s">
        <v>1601</v>
      </c>
    </row>
    <row r="1382" spans="1:9" ht="14.25" customHeight="1">
      <c r="A1382" s="197" t="s">
        <v>1603</v>
      </c>
      <c r="B1382" t="s">
        <v>1604</v>
      </c>
      <c r="C1382"/>
      <c r="D1382" t="s">
        <v>1663</v>
      </c>
      <c r="E1382" t="s">
        <v>1601</v>
      </c>
    </row>
    <row r="1383" spans="1:9" ht="14.25" customHeight="1">
      <c r="A1383" s="197" t="s">
        <v>1600</v>
      </c>
      <c r="B1383"/>
      <c r="C1383" t="s">
        <v>1657</v>
      </c>
      <c r="D1383"/>
      <c r="E1383" t="s">
        <v>1601</v>
      </c>
    </row>
    <row r="1384" spans="1:9" ht="14.25" customHeight="1">
      <c r="A1384" s="197" t="s">
        <v>1603</v>
      </c>
      <c r="B1384" t="s">
        <v>1604</v>
      </c>
      <c r="C1384"/>
      <c r="D1384" t="s">
        <v>1633</v>
      </c>
      <c r="E1384" t="s">
        <v>1601</v>
      </c>
    </row>
    <row r="1385" spans="1:9" ht="14.25" customHeight="1">
      <c r="A1385" s="197" t="s">
        <v>1600</v>
      </c>
      <c r="B1385"/>
      <c r="C1385"/>
      <c r="D1385"/>
      <c r="E1385" t="s">
        <v>1601</v>
      </c>
    </row>
    <row r="1386" spans="1:9" ht="14.25" customHeight="1">
      <c r="A1386" s="197" t="s">
        <v>1600</v>
      </c>
      <c r="B1386"/>
      <c r="C1386"/>
      <c r="D1386"/>
      <c r="E1386" t="s">
        <v>1601</v>
      </c>
    </row>
    <row r="1387" spans="1:9" ht="14.25" customHeight="1">
      <c r="A1387" s="197" t="s">
        <v>1600</v>
      </c>
      <c r="B1387"/>
      <c r="C1387"/>
      <c r="D1387"/>
      <c r="E1387" t="s">
        <v>1601</v>
      </c>
    </row>
    <row r="1388" spans="1:9" ht="14.25" customHeight="1">
      <c r="A1388" s="197" t="s">
        <v>1600</v>
      </c>
      <c r="B1388"/>
      <c r="C1388"/>
      <c r="D1388"/>
      <c r="E1388" t="s">
        <v>1601</v>
      </c>
    </row>
    <row r="1389" spans="1:9" ht="14.25" customHeight="1">
      <c r="A1389" s="197" t="s">
        <v>1600</v>
      </c>
      <c r="B1389"/>
      <c r="C1389" t="s">
        <v>1678</v>
      </c>
      <c r="D1389"/>
      <c r="E1389" t="s">
        <v>1601</v>
      </c>
    </row>
    <row r="1390" spans="1:9" ht="14.25" customHeight="1">
      <c r="A1390" s="197" t="s">
        <v>1603</v>
      </c>
      <c r="B1390" t="s">
        <v>1604</v>
      </c>
      <c r="C1390"/>
      <c r="D1390" t="s">
        <v>1649</v>
      </c>
      <c r="E1390" t="s">
        <v>1601</v>
      </c>
    </row>
    <row r="1391" spans="1:9" ht="14.25" customHeight="1">
      <c r="A1391" s="197" t="s">
        <v>1600</v>
      </c>
      <c r="B1391"/>
      <c r="C1391"/>
      <c r="D1391"/>
      <c r="E1391" t="s">
        <v>1601</v>
      </c>
    </row>
    <row r="1392" spans="1:9" ht="14.25" customHeight="1">
      <c r="A1392" s="197" t="s">
        <v>1600</v>
      </c>
      <c r="B1392"/>
      <c r="C1392"/>
      <c r="D1392"/>
      <c r="E1392" t="s">
        <v>1601</v>
      </c>
    </row>
    <row r="1393" spans="1:5" ht="14.25" customHeight="1">
      <c r="A1393" s="197" t="s">
        <v>1600</v>
      </c>
      <c r="B1393"/>
      <c r="C1393"/>
      <c r="D1393"/>
      <c r="E1393" t="s">
        <v>1601</v>
      </c>
    </row>
    <row r="1394" spans="1:5" ht="14.25" customHeight="1">
      <c r="A1394" s="197" t="s">
        <v>1628</v>
      </c>
      <c r="B1394"/>
      <c r="C1394" t="s">
        <v>1595</v>
      </c>
      <c r="D1394"/>
      <c r="E1394" t="s">
        <v>1629</v>
      </c>
    </row>
    <row r="1395" spans="1:5" ht="14.25" customHeight="1">
      <c r="A1395" s="197" t="s">
        <v>1596</v>
      </c>
      <c r="B1395" t="s">
        <v>1597</v>
      </c>
      <c r="C1395" t="s">
        <v>1621</v>
      </c>
      <c r="D1395" t="s">
        <v>1598</v>
      </c>
      <c r="E1395" t="s">
        <v>1599</v>
      </c>
    </row>
    <row r="1396" spans="1:5" ht="14.25" customHeight="1">
      <c r="A1396" s="197" t="s">
        <v>1603</v>
      </c>
      <c r="B1396" t="s">
        <v>1604</v>
      </c>
      <c r="C1396"/>
      <c r="D1396" t="s">
        <v>1623</v>
      </c>
      <c r="E1396" t="s">
        <v>1601</v>
      </c>
    </row>
    <row r="1397" spans="1:5" ht="14.25" customHeight="1">
      <c r="A1397" s="197" t="s">
        <v>1600</v>
      </c>
      <c r="B1397"/>
      <c r="C1397"/>
      <c r="D1397"/>
      <c r="E1397" t="s">
        <v>1601</v>
      </c>
    </row>
    <row r="1398" spans="1:5" ht="14.25" customHeight="1">
      <c r="A1398" s="197" t="s">
        <v>1600</v>
      </c>
      <c r="B1398"/>
      <c r="C1398"/>
      <c r="D1398"/>
      <c r="E1398" t="s">
        <v>1601</v>
      </c>
    </row>
    <row r="1399" spans="1:5" ht="14.25" customHeight="1">
      <c r="A1399" s="197" t="s">
        <v>1600</v>
      </c>
      <c r="B1399"/>
      <c r="C1399"/>
      <c r="D1399"/>
      <c r="E1399" t="s">
        <v>1601</v>
      </c>
    </row>
    <row r="1400" spans="1:5" ht="14.25" customHeight="1">
      <c r="A1400" s="197" t="s">
        <v>1600</v>
      </c>
      <c r="B1400"/>
      <c r="C1400"/>
      <c r="D1400"/>
      <c r="E1400" t="s">
        <v>1601</v>
      </c>
    </row>
    <row r="1401" spans="1:5" ht="14.25" customHeight="1">
      <c r="A1401" s="197" t="s">
        <v>1600</v>
      </c>
      <c r="B1401"/>
      <c r="C1401"/>
      <c r="D1401"/>
      <c r="E1401" t="s">
        <v>1601</v>
      </c>
    </row>
    <row r="1402" spans="1:5" ht="14.25" customHeight="1">
      <c r="A1402" s="197" t="s">
        <v>1628</v>
      </c>
      <c r="B1402"/>
      <c r="C1402"/>
      <c r="D1402"/>
      <c r="E1402" t="s">
        <v>1629</v>
      </c>
    </row>
    <row r="1403" spans="1:5" ht="14.25" customHeight="1">
      <c r="A1403" s="197" t="s">
        <v>1600</v>
      </c>
      <c r="B1403"/>
      <c r="C1403" t="s">
        <v>1636</v>
      </c>
      <c r="D1403"/>
      <c r="E1403" t="s">
        <v>1601</v>
      </c>
    </row>
    <row r="1404" spans="1:5" ht="14.25" customHeight="1">
      <c r="A1404" s="197" t="s">
        <v>1603</v>
      </c>
      <c r="B1404" t="s">
        <v>1604</v>
      </c>
      <c r="C1404"/>
      <c r="D1404" t="s">
        <v>1637</v>
      </c>
      <c r="E1404" t="s">
        <v>1601</v>
      </c>
    </row>
    <row r="1405" spans="1:5" ht="14.25" customHeight="1">
      <c r="A1405" s="197" t="s">
        <v>1600</v>
      </c>
      <c r="B1405"/>
      <c r="C1405" t="s">
        <v>1679</v>
      </c>
      <c r="D1405"/>
      <c r="E1405" t="s">
        <v>1601</v>
      </c>
    </row>
    <row r="1406" spans="1:5" ht="14.25" customHeight="1">
      <c r="A1406" s="197" t="s">
        <v>1607</v>
      </c>
      <c r="B1406" t="s">
        <v>1667</v>
      </c>
      <c r="C1406" t="s">
        <v>1670</v>
      </c>
      <c r="D1406" t="s">
        <v>1680</v>
      </c>
      <c r="E1406" t="s">
        <v>1601</v>
      </c>
    </row>
    <row r="1407" spans="1:5" ht="14.25" customHeight="1">
      <c r="A1407" s="197" t="s">
        <v>1603</v>
      </c>
      <c r="B1407" t="s">
        <v>1604</v>
      </c>
      <c r="C1407" t="s">
        <v>1657</v>
      </c>
      <c r="D1407" t="s">
        <v>1681</v>
      </c>
      <c r="E1407" t="s">
        <v>1601</v>
      </c>
    </row>
    <row r="1408" spans="1:5" ht="14.25" customHeight="1">
      <c r="A1408" s="197" t="s">
        <v>1603</v>
      </c>
      <c r="B1408" t="s">
        <v>1604</v>
      </c>
      <c r="C1408"/>
      <c r="D1408" t="s">
        <v>1633</v>
      </c>
      <c r="E1408" t="s">
        <v>1601</v>
      </c>
    </row>
    <row r="1409" spans="1:5" ht="14.25" customHeight="1">
      <c r="A1409" s="197" t="s">
        <v>1600</v>
      </c>
      <c r="B1409"/>
      <c r="C1409" t="s">
        <v>1682</v>
      </c>
      <c r="D1409"/>
      <c r="E1409" t="s">
        <v>1601</v>
      </c>
    </row>
    <row r="1410" spans="1:5" ht="14.25" customHeight="1">
      <c r="A1410" s="197" t="s">
        <v>1607</v>
      </c>
      <c r="B1410" t="s">
        <v>1608</v>
      </c>
      <c r="C1410"/>
      <c r="D1410" t="s">
        <v>1683</v>
      </c>
      <c r="E1410" t="s">
        <v>1601</v>
      </c>
    </row>
    <row r="1411" spans="1:5" ht="14.25" customHeight="1">
      <c r="A1411" s="197" t="s">
        <v>1600</v>
      </c>
      <c r="B1411"/>
      <c r="C1411"/>
      <c r="D1411"/>
      <c r="E1411" t="s">
        <v>1601</v>
      </c>
    </row>
    <row r="1412" spans="1:5" ht="14.25" customHeight="1">
      <c r="A1412" s="197" t="s">
        <v>1600</v>
      </c>
      <c r="B1412"/>
      <c r="C1412"/>
      <c r="D1412"/>
      <c r="E1412" t="s">
        <v>1601</v>
      </c>
    </row>
    <row r="1413" spans="1:5" ht="14.25" customHeight="1">
      <c r="A1413" s="197" t="s">
        <v>1600</v>
      </c>
      <c r="B1413"/>
      <c r="C1413"/>
      <c r="D1413"/>
      <c r="E1413" t="s">
        <v>1601</v>
      </c>
    </row>
    <row r="1414" spans="1:5" ht="14.25" customHeight="1">
      <c r="A1414" s="197" t="s">
        <v>1600</v>
      </c>
      <c r="B1414"/>
      <c r="C1414"/>
      <c r="D1414"/>
      <c r="E1414" t="s">
        <v>1601</v>
      </c>
    </row>
    <row r="1415" spans="1:5" ht="14.25" customHeight="1">
      <c r="A1415" s="197" t="s">
        <v>1600</v>
      </c>
      <c r="B1415"/>
      <c r="C1415"/>
      <c r="D1415"/>
      <c r="E1415" t="s">
        <v>1601</v>
      </c>
    </row>
    <row r="1416" spans="1:5" ht="14.25" customHeight="1">
      <c r="A1416" s="197" t="s">
        <v>1600</v>
      </c>
      <c r="B1416"/>
      <c r="C1416"/>
      <c r="D1416"/>
      <c r="E1416" t="s">
        <v>1601</v>
      </c>
    </row>
    <row r="1417" spans="1:5" ht="14.25" customHeight="1">
      <c r="A1417" s="197" t="s">
        <v>1600</v>
      </c>
      <c r="B1417"/>
      <c r="C1417"/>
      <c r="D1417"/>
      <c r="E1417" t="s">
        <v>1601</v>
      </c>
    </row>
    <row r="1418" spans="1:5" ht="14.25" customHeight="1">
      <c r="A1418" s="197" t="s">
        <v>1600</v>
      </c>
      <c r="B1418"/>
      <c r="C1418"/>
      <c r="D1418"/>
      <c r="E1418" t="s">
        <v>1601</v>
      </c>
    </row>
    <row r="1419" spans="1:5" ht="14.25" customHeight="1">
      <c r="A1419" s="197" t="s">
        <v>1628</v>
      </c>
      <c r="B1419"/>
      <c r="C1419" t="s">
        <v>1595</v>
      </c>
      <c r="D1419"/>
      <c r="E1419" t="s">
        <v>1629</v>
      </c>
    </row>
    <row r="1420" spans="1:5" ht="14.25" customHeight="1">
      <c r="A1420" s="197" t="s">
        <v>1596</v>
      </c>
      <c r="B1420" t="s">
        <v>1597</v>
      </c>
      <c r="C1420" t="s">
        <v>1684</v>
      </c>
      <c r="D1420" t="s">
        <v>1598</v>
      </c>
      <c r="E1420" t="s">
        <v>1599</v>
      </c>
    </row>
    <row r="1421" spans="1:5" ht="14.25" customHeight="1">
      <c r="A1421" s="197" t="s">
        <v>1607</v>
      </c>
      <c r="B1421" t="s">
        <v>1685</v>
      </c>
      <c r="C1421"/>
      <c r="D1421" t="s">
        <v>1633</v>
      </c>
      <c r="E1421" t="s">
        <v>1601</v>
      </c>
    </row>
    <row r="1422" spans="1:5" ht="14.25" customHeight="1">
      <c r="A1422" s="197" t="s">
        <v>1600</v>
      </c>
      <c r="B1422"/>
      <c r="C1422"/>
      <c r="D1422"/>
      <c r="E1422" t="s">
        <v>1601</v>
      </c>
    </row>
    <row r="1423" spans="1:5" ht="14.25" customHeight="1">
      <c r="A1423" s="197" t="s">
        <v>1628</v>
      </c>
      <c r="B1423"/>
      <c r="C1423"/>
      <c r="D1423"/>
      <c r="E1423" t="s">
        <v>1629</v>
      </c>
    </row>
    <row r="1424" spans="1:5" ht="14.25" customHeight="1">
      <c r="A1424" s="197" t="s">
        <v>1628</v>
      </c>
      <c r="B1424"/>
      <c r="C1424"/>
      <c r="D1424"/>
      <c r="E1424" t="s">
        <v>1629</v>
      </c>
    </row>
    <row r="1425" spans="1:5" ht="14.25" customHeight="1">
      <c r="A1425" s="197" t="s">
        <v>1600</v>
      </c>
      <c r="B1425"/>
      <c r="C1425"/>
      <c r="D1425"/>
      <c r="E1425" t="s">
        <v>1601</v>
      </c>
    </row>
    <row r="1426" spans="1:5" ht="14.25" customHeight="1">
      <c r="A1426" s="197" t="s">
        <v>1600</v>
      </c>
      <c r="B1426"/>
      <c r="C1426"/>
      <c r="D1426"/>
      <c r="E1426" t="s">
        <v>1601</v>
      </c>
    </row>
    <row r="1427" spans="1:5" ht="14.25" customHeight="1">
      <c r="A1427" s="197" t="s">
        <v>1600</v>
      </c>
      <c r="B1427"/>
      <c r="C1427"/>
      <c r="D1427"/>
      <c r="E1427" t="s">
        <v>1601</v>
      </c>
    </row>
    <row r="1428" spans="1:5" ht="14.25" customHeight="1">
      <c r="A1428" s="197" t="s">
        <v>1600</v>
      </c>
      <c r="B1428"/>
      <c r="C1428"/>
      <c r="D1428"/>
      <c r="E1428" t="s">
        <v>1601</v>
      </c>
    </row>
    <row r="1429" spans="1:5" ht="14.25" customHeight="1">
      <c r="A1429" s="197" t="s">
        <v>1600</v>
      </c>
      <c r="B1429"/>
      <c r="C1429"/>
      <c r="D1429"/>
      <c r="E1429" t="s">
        <v>1601</v>
      </c>
    </row>
    <row r="1430" spans="1:5" ht="14.25" customHeight="1">
      <c r="A1430" s="197" t="s">
        <v>1600</v>
      </c>
      <c r="B1430"/>
      <c r="C1430"/>
      <c r="D1430"/>
      <c r="E1430" t="s">
        <v>1601</v>
      </c>
    </row>
    <row r="1431" spans="1:5" ht="14.25" customHeight="1">
      <c r="A1431" s="197" t="s">
        <v>1600</v>
      </c>
      <c r="B1431"/>
      <c r="C1431"/>
      <c r="D1431"/>
      <c r="E1431" t="s">
        <v>1601</v>
      </c>
    </row>
    <row r="1432" spans="1:5" ht="14.25" customHeight="1">
      <c r="A1432" s="197" t="s">
        <v>1600</v>
      </c>
      <c r="B1432"/>
      <c r="C1432"/>
      <c r="D1432"/>
      <c r="E1432" t="s">
        <v>1601</v>
      </c>
    </row>
    <row r="1433" spans="1:5" ht="14.25" customHeight="1">
      <c r="A1433" s="197" t="s">
        <v>1600</v>
      </c>
      <c r="B1433"/>
      <c r="C1433" t="s">
        <v>1678</v>
      </c>
      <c r="D1433"/>
      <c r="E1433" t="s">
        <v>1601</v>
      </c>
    </row>
    <row r="1434" spans="1:5" ht="14.25" customHeight="1">
      <c r="A1434" s="197" t="s">
        <v>1603</v>
      </c>
      <c r="B1434" t="s">
        <v>1604</v>
      </c>
      <c r="C1434"/>
      <c r="D1434" t="s">
        <v>1649</v>
      </c>
      <c r="E1434" t="s">
        <v>1601</v>
      </c>
    </row>
    <row r="1435" spans="1:5" ht="14.25" customHeight="1">
      <c r="A1435" s="197" t="s">
        <v>1600</v>
      </c>
      <c r="B1435"/>
      <c r="C1435"/>
      <c r="D1435"/>
      <c r="E1435" t="s">
        <v>1601</v>
      </c>
    </row>
    <row r="1436" spans="1:5" ht="14.25" customHeight="1">
      <c r="A1436" s="197" t="s">
        <v>1600</v>
      </c>
      <c r="B1436"/>
      <c r="C1436"/>
      <c r="D1436"/>
      <c r="E1436" t="s">
        <v>1601</v>
      </c>
    </row>
    <row r="1437" spans="1:5" ht="14.25" customHeight="1">
      <c r="A1437" s="197" t="s">
        <v>1600</v>
      </c>
      <c r="B1437"/>
      <c r="C1437" t="s">
        <v>1664</v>
      </c>
      <c r="D1437"/>
      <c r="E1437" t="s">
        <v>1601</v>
      </c>
    </row>
    <row r="1438" spans="1:5" ht="14.25" customHeight="1">
      <c r="A1438" s="197" t="s">
        <v>1603</v>
      </c>
      <c r="B1438" t="s">
        <v>1604</v>
      </c>
      <c r="C1438" t="s">
        <v>1664</v>
      </c>
      <c r="D1438" t="s">
        <v>1663</v>
      </c>
      <c r="E1438" t="s">
        <v>1601</v>
      </c>
    </row>
    <row r="1439" spans="1:5" ht="14.25" customHeight="1">
      <c r="A1439" s="197" t="s">
        <v>1603</v>
      </c>
      <c r="B1439" t="s">
        <v>1604</v>
      </c>
      <c r="C1439"/>
      <c r="D1439" t="s">
        <v>1663</v>
      </c>
      <c r="E1439" t="s">
        <v>1601</v>
      </c>
    </row>
    <row r="1440" spans="1:5" ht="14.25" customHeight="1">
      <c r="A1440" s="197" t="s">
        <v>1600</v>
      </c>
      <c r="B1440"/>
      <c r="C1440" t="s">
        <v>1648</v>
      </c>
      <c r="D1440"/>
      <c r="E1440" t="s">
        <v>1601</v>
      </c>
    </row>
    <row r="1441" spans="1:9" ht="14.25" customHeight="1">
      <c r="A1441" s="197" t="s">
        <v>1603</v>
      </c>
      <c r="B1441" t="s">
        <v>1604</v>
      </c>
      <c r="C1441" t="s">
        <v>1686</v>
      </c>
      <c r="D1441" t="s">
        <v>1649</v>
      </c>
      <c r="E1441" t="s">
        <v>1601</v>
      </c>
    </row>
    <row r="1442" spans="1:9" ht="14.25" customHeight="1">
      <c r="A1442" s="197" t="s">
        <v>1607</v>
      </c>
      <c r="B1442" t="s">
        <v>1687</v>
      </c>
      <c r="C1442"/>
      <c r="D1442" t="s">
        <v>1633</v>
      </c>
      <c r="E1442" t="s">
        <v>1601</v>
      </c>
      <c r="F1442" s="804"/>
      <c r="G1442" s="804"/>
      <c r="H1442" s="804"/>
      <c r="I1442" s="804"/>
    </row>
    <row r="1443" spans="1:9" ht="14.25" customHeight="1">
      <c r="A1443" s="197" t="s">
        <v>1628</v>
      </c>
      <c r="B1443"/>
      <c r="C1443" t="s">
        <v>1595</v>
      </c>
      <c r="D1443"/>
      <c r="E1443" t="s">
        <v>1629</v>
      </c>
    </row>
    <row r="1444" spans="1:9" ht="14.25" customHeight="1">
      <c r="A1444" s="197" t="s">
        <v>1596</v>
      </c>
      <c r="B1444" t="s">
        <v>1597</v>
      </c>
      <c r="C1444"/>
      <c r="D1444" t="s">
        <v>1598</v>
      </c>
      <c r="E1444" t="s">
        <v>1599</v>
      </c>
    </row>
    <row r="1445" spans="1:9" ht="14.25" customHeight="1">
      <c r="A1445" s="197" t="s">
        <v>1600</v>
      </c>
      <c r="B1445"/>
      <c r="C1445"/>
      <c r="D1445"/>
      <c r="E1445" t="s">
        <v>1601</v>
      </c>
    </row>
    <row r="1446" spans="1:9" ht="14.25" customHeight="1">
      <c r="A1446" s="197" t="s">
        <v>1600</v>
      </c>
      <c r="B1446"/>
      <c r="C1446" t="s">
        <v>1664</v>
      </c>
      <c r="D1446"/>
      <c r="E1446" t="s">
        <v>1601</v>
      </c>
    </row>
    <row r="1447" spans="1:9" ht="14.25" customHeight="1">
      <c r="A1447" s="197" t="s">
        <v>1603</v>
      </c>
      <c r="B1447" t="s">
        <v>1604</v>
      </c>
      <c r="C1447"/>
      <c r="D1447" t="s">
        <v>1663</v>
      </c>
      <c r="E1447" t="s">
        <v>1601</v>
      </c>
    </row>
    <row r="1448" spans="1:9" ht="14.25" customHeight="1">
      <c r="A1448" s="197" t="s">
        <v>1600</v>
      </c>
      <c r="B1448"/>
      <c r="C1448"/>
      <c r="D1448"/>
      <c r="E1448" t="s">
        <v>1601</v>
      </c>
    </row>
    <row r="1449" spans="1:9" ht="14.25" customHeight="1">
      <c r="A1449" s="197" t="s">
        <v>1600</v>
      </c>
      <c r="B1449"/>
      <c r="C1449"/>
      <c r="D1449"/>
      <c r="E1449" t="s">
        <v>1601</v>
      </c>
    </row>
    <row r="1450" spans="1:9" s="804" customFormat="1" ht="14.25" customHeight="1">
      <c r="A1450" s="804" t="s">
        <v>1600</v>
      </c>
      <c r="B1450"/>
      <c r="C1450"/>
      <c r="D1450"/>
      <c r="E1450" t="s">
        <v>1601</v>
      </c>
      <c r="F1450" s="731"/>
      <c r="G1450" s="731"/>
      <c r="H1450" s="731"/>
      <c r="I1450" s="731"/>
    </row>
    <row r="1451" spans="1:9" ht="14.25" customHeight="1">
      <c r="A1451" s="197" t="s">
        <v>1600</v>
      </c>
      <c r="B1451"/>
      <c r="C1451"/>
      <c r="D1451"/>
      <c r="E1451" t="s">
        <v>1601</v>
      </c>
    </row>
    <row r="1452" spans="1:9" ht="14.25" customHeight="1">
      <c r="A1452" s="197" t="s">
        <v>1600</v>
      </c>
      <c r="B1452"/>
      <c r="C1452"/>
      <c r="D1452"/>
      <c r="E1452" t="s">
        <v>1601</v>
      </c>
    </row>
    <row r="1453" spans="1:9" ht="14.25" customHeight="1">
      <c r="A1453" s="197" t="s">
        <v>1600</v>
      </c>
      <c r="B1453"/>
      <c r="C1453"/>
      <c r="D1453"/>
      <c r="E1453" t="s">
        <v>1601</v>
      </c>
    </row>
    <row r="1454" spans="1:9" ht="14.25" customHeight="1">
      <c r="A1454" s="197" t="s">
        <v>1600</v>
      </c>
      <c r="B1454"/>
      <c r="C1454"/>
      <c r="D1454"/>
      <c r="E1454" t="s">
        <v>1601</v>
      </c>
    </row>
    <row r="1455" spans="1:9" ht="14.25" customHeight="1">
      <c r="A1455" s="197" t="s">
        <v>1600</v>
      </c>
      <c r="B1455"/>
      <c r="C1455"/>
      <c r="D1455"/>
      <c r="E1455" t="s">
        <v>1601</v>
      </c>
    </row>
    <row r="1456" spans="1:9" ht="14.25" customHeight="1">
      <c r="A1456" s="197" t="s">
        <v>1600</v>
      </c>
      <c r="B1456"/>
      <c r="C1456"/>
      <c r="D1456"/>
      <c r="E1456" t="s">
        <v>1601</v>
      </c>
    </row>
    <row r="1457" spans="1:5" ht="14.25" customHeight="1">
      <c r="A1457" s="197" t="s">
        <v>1600</v>
      </c>
      <c r="B1457"/>
      <c r="C1457"/>
      <c r="D1457"/>
      <c r="E1457" t="s">
        <v>1601</v>
      </c>
    </row>
    <row r="1458" spans="1:5" ht="14.25" customHeight="1">
      <c r="A1458" s="197" t="s">
        <v>1600</v>
      </c>
      <c r="B1458"/>
      <c r="C1458"/>
      <c r="D1458"/>
      <c r="E1458" t="s">
        <v>1601</v>
      </c>
    </row>
    <row r="1459" spans="1:5" ht="14.25" customHeight="1">
      <c r="A1459" s="197" t="s">
        <v>1600</v>
      </c>
      <c r="B1459"/>
      <c r="C1459"/>
      <c r="D1459"/>
      <c r="E1459" t="s">
        <v>1601</v>
      </c>
    </row>
    <row r="1460" spans="1:5" ht="14.25" customHeight="1">
      <c r="A1460" s="197" t="s">
        <v>1600</v>
      </c>
      <c r="B1460"/>
      <c r="C1460"/>
      <c r="D1460"/>
      <c r="E1460" t="s">
        <v>1601</v>
      </c>
    </row>
    <row r="1461" spans="1:5" ht="14.25" customHeight="1">
      <c r="A1461" s="197" t="s">
        <v>1600</v>
      </c>
      <c r="B1461"/>
      <c r="C1461" t="s">
        <v>1616</v>
      </c>
      <c r="D1461"/>
      <c r="E1461" t="s">
        <v>1601</v>
      </c>
    </row>
    <row r="1462" spans="1:5" ht="14.25" customHeight="1">
      <c r="A1462" s="197" t="s">
        <v>1607</v>
      </c>
      <c r="B1462" t="s">
        <v>1617</v>
      </c>
      <c r="C1462"/>
      <c r="D1462" t="s">
        <v>1688</v>
      </c>
      <c r="E1462" t="s">
        <v>1601</v>
      </c>
    </row>
    <row r="1463" spans="1:5" ht="14.25" customHeight="1">
      <c r="A1463" s="197" t="s">
        <v>1600</v>
      </c>
      <c r="B1463"/>
      <c r="C1463"/>
      <c r="D1463"/>
      <c r="E1463" t="s">
        <v>1601</v>
      </c>
    </row>
    <row r="1464" spans="1:5" ht="14.25" customHeight="1">
      <c r="A1464" s="197" t="s">
        <v>1600</v>
      </c>
      <c r="B1464"/>
      <c r="C1464"/>
      <c r="D1464"/>
      <c r="E1464" t="s">
        <v>1601</v>
      </c>
    </row>
    <row r="1465" spans="1:5" ht="14.25" customHeight="1">
      <c r="A1465" s="197" t="s">
        <v>1600</v>
      </c>
      <c r="B1465"/>
      <c r="C1465"/>
      <c r="D1465"/>
      <c r="E1465" t="s">
        <v>1601</v>
      </c>
    </row>
    <row r="1466" spans="1:5" ht="14.25" customHeight="1">
      <c r="A1466" s="197" t="s">
        <v>1600</v>
      </c>
      <c r="B1466"/>
      <c r="C1466"/>
      <c r="D1466"/>
      <c r="E1466" t="s">
        <v>1601</v>
      </c>
    </row>
    <row r="1467" spans="1:5" ht="14.25" customHeight="1">
      <c r="A1467" s="197" t="s">
        <v>1628</v>
      </c>
      <c r="B1467"/>
      <c r="C1467" t="s">
        <v>1595</v>
      </c>
      <c r="D1467"/>
      <c r="E1467" t="s">
        <v>1629</v>
      </c>
    </row>
    <row r="1468" spans="1:5" ht="14.25" customHeight="1">
      <c r="A1468" s="197" t="s">
        <v>1596</v>
      </c>
      <c r="B1468" t="s">
        <v>1597</v>
      </c>
      <c r="C1468"/>
      <c r="D1468" t="s">
        <v>1598</v>
      </c>
      <c r="E1468" t="s">
        <v>1599</v>
      </c>
    </row>
    <row r="1469" spans="1:5" ht="14.25" customHeight="1">
      <c r="A1469" s="197" t="s">
        <v>1600</v>
      </c>
      <c r="B1469"/>
      <c r="C1469"/>
      <c r="D1469"/>
      <c r="E1469" t="s">
        <v>1601</v>
      </c>
    </row>
    <row r="1470" spans="1:5" ht="14.25" customHeight="1">
      <c r="A1470" s="197" t="s">
        <v>1600</v>
      </c>
      <c r="B1470"/>
      <c r="C1470"/>
      <c r="D1470"/>
      <c r="E1470" t="s">
        <v>1601</v>
      </c>
    </row>
    <row r="1471" spans="1:5" ht="14.25" customHeight="1">
      <c r="A1471" s="197" t="s">
        <v>1600</v>
      </c>
      <c r="B1471"/>
      <c r="C1471"/>
      <c r="D1471"/>
      <c r="E1471" t="s">
        <v>1601</v>
      </c>
    </row>
    <row r="1472" spans="1:5" ht="14.25" customHeight="1">
      <c r="A1472" s="197" t="s">
        <v>1600</v>
      </c>
      <c r="B1472"/>
      <c r="C1472"/>
      <c r="D1472"/>
      <c r="E1472" t="s">
        <v>1601</v>
      </c>
    </row>
    <row r="1473" spans="1:5" ht="14.25" customHeight="1">
      <c r="A1473" s="197" t="s">
        <v>1600</v>
      </c>
      <c r="B1473"/>
      <c r="C1473"/>
      <c r="D1473"/>
      <c r="E1473" t="s">
        <v>1601</v>
      </c>
    </row>
    <row r="1474" spans="1:5" ht="14.25" customHeight="1">
      <c r="A1474" s="197" t="s">
        <v>1600</v>
      </c>
      <c r="B1474"/>
      <c r="C1474"/>
      <c r="D1474"/>
      <c r="E1474" t="s">
        <v>1601</v>
      </c>
    </row>
    <row r="1475" spans="1:5" ht="14.25" customHeight="1">
      <c r="A1475" s="197" t="s">
        <v>1600</v>
      </c>
      <c r="B1475"/>
      <c r="C1475"/>
      <c r="D1475"/>
      <c r="E1475" t="s">
        <v>1601</v>
      </c>
    </row>
    <row r="1476" spans="1:5" ht="14.25" customHeight="1">
      <c r="A1476" s="197" t="s">
        <v>1600</v>
      </c>
      <c r="B1476"/>
      <c r="C1476"/>
      <c r="D1476"/>
      <c r="E1476" t="s">
        <v>1601</v>
      </c>
    </row>
    <row r="1477" spans="1:5" ht="14.25" customHeight="1">
      <c r="A1477" s="197" t="s">
        <v>1600</v>
      </c>
      <c r="B1477"/>
      <c r="C1477"/>
      <c r="D1477"/>
      <c r="E1477" t="s">
        <v>1601</v>
      </c>
    </row>
    <row r="1478" spans="1:5" ht="14.25" customHeight="1">
      <c r="A1478" s="197" t="s">
        <v>1600</v>
      </c>
      <c r="B1478"/>
      <c r="C1478"/>
      <c r="D1478"/>
      <c r="E1478" t="s">
        <v>1601</v>
      </c>
    </row>
    <row r="1479" spans="1:5" ht="14.25" customHeight="1">
      <c r="A1479" s="197" t="s">
        <v>1600</v>
      </c>
      <c r="B1479"/>
      <c r="C1479"/>
      <c r="D1479"/>
      <c r="E1479" t="s">
        <v>1601</v>
      </c>
    </row>
    <row r="1480" spans="1:5" ht="14.25" customHeight="1">
      <c r="A1480" s="197" t="s">
        <v>1600</v>
      </c>
      <c r="B1480"/>
      <c r="C1480"/>
      <c r="D1480"/>
      <c r="E1480" t="s">
        <v>1601</v>
      </c>
    </row>
    <row r="1481" spans="1:5" ht="14.25" customHeight="1">
      <c r="A1481" s="197" t="s">
        <v>1600</v>
      </c>
      <c r="B1481"/>
      <c r="C1481"/>
      <c r="D1481"/>
      <c r="E1481" t="s">
        <v>1601</v>
      </c>
    </row>
    <row r="1482" spans="1:5" ht="14.25" customHeight="1">
      <c r="A1482" s="197" t="s">
        <v>1600</v>
      </c>
      <c r="B1482"/>
      <c r="C1482"/>
      <c r="D1482"/>
      <c r="E1482" t="s">
        <v>1601</v>
      </c>
    </row>
    <row r="1483" spans="1:5" ht="14.25" customHeight="1">
      <c r="A1483" s="197" t="s">
        <v>1600</v>
      </c>
      <c r="B1483"/>
      <c r="C1483"/>
      <c r="D1483"/>
      <c r="E1483" t="s">
        <v>1601</v>
      </c>
    </row>
    <row r="1484" spans="1:5" ht="14.25" customHeight="1">
      <c r="A1484" s="197" t="s">
        <v>1600</v>
      </c>
      <c r="B1484"/>
      <c r="C1484" t="s">
        <v>1672</v>
      </c>
      <c r="D1484"/>
      <c r="E1484" t="s">
        <v>1601</v>
      </c>
    </row>
    <row r="1485" spans="1:5" ht="14.25" customHeight="1">
      <c r="A1485" s="197" t="s">
        <v>1607</v>
      </c>
      <c r="B1485" t="s">
        <v>1673</v>
      </c>
      <c r="C1485"/>
      <c r="D1485" t="s">
        <v>1674</v>
      </c>
      <c r="E1485" t="s">
        <v>1601</v>
      </c>
    </row>
    <row r="1486" spans="1:5" ht="14.25" customHeight="1">
      <c r="A1486" s="197" t="s">
        <v>1600</v>
      </c>
      <c r="B1486"/>
      <c r="C1486"/>
      <c r="D1486"/>
      <c r="E1486" t="s">
        <v>1601</v>
      </c>
    </row>
    <row r="1487" spans="1:5" ht="14.25" customHeight="1">
      <c r="A1487" s="197" t="s">
        <v>1600</v>
      </c>
      <c r="B1487"/>
      <c r="C1487"/>
      <c r="D1487"/>
      <c r="E1487" t="s">
        <v>1601</v>
      </c>
    </row>
    <row r="1488" spans="1:5" ht="14.25" customHeight="1">
      <c r="A1488" s="197" t="s">
        <v>1600</v>
      </c>
      <c r="B1488"/>
      <c r="C1488"/>
      <c r="D1488"/>
      <c r="E1488" t="s">
        <v>1601</v>
      </c>
    </row>
    <row r="1489" spans="1:9" ht="14.25" customHeight="1">
      <c r="A1489" s="197" t="s">
        <v>1600</v>
      </c>
      <c r="B1489"/>
      <c r="C1489" t="s">
        <v>1678</v>
      </c>
      <c r="D1489"/>
      <c r="E1489" t="s">
        <v>1601</v>
      </c>
    </row>
    <row r="1490" spans="1:9" ht="14.25" customHeight="1">
      <c r="A1490" s="197" t="s">
        <v>1603</v>
      </c>
      <c r="B1490" t="s">
        <v>1604</v>
      </c>
      <c r="C1490"/>
      <c r="D1490" t="s">
        <v>1649</v>
      </c>
      <c r="E1490" t="s">
        <v>1601</v>
      </c>
    </row>
    <row r="1491" spans="1:9" ht="14.25" customHeight="1">
      <c r="A1491" s="197" t="s">
        <v>1628</v>
      </c>
      <c r="B1491"/>
      <c r="C1491" t="s">
        <v>1595</v>
      </c>
      <c r="D1491"/>
      <c r="E1491" t="s">
        <v>1629</v>
      </c>
    </row>
    <row r="1492" spans="1:9" ht="14.25" customHeight="1">
      <c r="A1492" s="197" t="s">
        <v>1596</v>
      </c>
      <c r="B1492" t="s">
        <v>1597</v>
      </c>
      <c r="C1492"/>
      <c r="D1492" t="s">
        <v>1598</v>
      </c>
      <c r="E1492" t="s">
        <v>1599</v>
      </c>
    </row>
    <row r="1493" spans="1:9" ht="14.25" customHeight="1">
      <c r="A1493" s="197" t="s">
        <v>1600</v>
      </c>
      <c r="B1493"/>
      <c r="C1493"/>
      <c r="D1493"/>
      <c r="E1493" t="s">
        <v>1601</v>
      </c>
    </row>
    <row r="1494" spans="1:9" ht="14.25" customHeight="1">
      <c r="A1494" s="197" t="s">
        <v>1600</v>
      </c>
      <c r="B1494"/>
      <c r="C1494"/>
      <c r="D1494"/>
      <c r="E1494" t="s">
        <v>1601</v>
      </c>
    </row>
    <row r="1495" spans="1:9" ht="14.25" customHeight="1">
      <c r="A1495" s="197" t="s">
        <v>1600</v>
      </c>
      <c r="B1495"/>
      <c r="C1495"/>
      <c r="D1495"/>
      <c r="E1495" t="s">
        <v>1601</v>
      </c>
    </row>
    <row r="1496" spans="1:9" ht="14.25" customHeight="1">
      <c r="A1496" s="197" t="s">
        <v>1600</v>
      </c>
      <c r="B1496"/>
      <c r="C1496" t="s">
        <v>1661</v>
      </c>
      <c r="D1496"/>
      <c r="E1496" t="s">
        <v>1601</v>
      </c>
    </row>
    <row r="1497" spans="1:9" ht="14.25" customHeight="1">
      <c r="A1497" s="197" t="s">
        <v>1603</v>
      </c>
      <c r="B1497" t="s">
        <v>1604</v>
      </c>
      <c r="C1497" t="s">
        <v>1648</v>
      </c>
      <c r="D1497" t="s">
        <v>1623</v>
      </c>
      <c r="E1497" t="s">
        <v>1601</v>
      </c>
    </row>
    <row r="1498" spans="1:9" ht="14.25" customHeight="1">
      <c r="A1498" s="197" t="s">
        <v>1603</v>
      </c>
      <c r="B1498" t="s">
        <v>1604</v>
      </c>
      <c r="C1498"/>
      <c r="D1498" t="s">
        <v>1649</v>
      </c>
      <c r="E1498" t="s">
        <v>1601</v>
      </c>
    </row>
    <row r="1499" spans="1:9" s="859" customFormat="1" ht="14.25" customHeight="1">
      <c r="A1499" s="859" t="s">
        <v>1600</v>
      </c>
      <c r="B1499"/>
      <c r="C1499"/>
      <c r="D1499"/>
      <c r="E1499" t="s">
        <v>1601</v>
      </c>
      <c r="F1499" s="731"/>
      <c r="G1499" s="731"/>
      <c r="H1499" s="731"/>
      <c r="I1499" s="731"/>
    </row>
    <row r="1500" spans="1:9" ht="14.25" customHeight="1">
      <c r="A1500" s="197" t="s">
        <v>1600</v>
      </c>
      <c r="B1500"/>
      <c r="C1500"/>
      <c r="D1500"/>
      <c r="E1500" t="s">
        <v>1601</v>
      </c>
    </row>
    <row r="1501" spans="1:9" ht="14.25" customHeight="1">
      <c r="A1501" s="197" t="s">
        <v>1600</v>
      </c>
      <c r="B1501"/>
      <c r="C1501"/>
      <c r="D1501"/>
      <c r="E1501" t="s">
        <v>1601</v>
      </c>
    </row>
    <row r="1502" spans="1:9" ht="14.25" customHeight="1">
      <c r="A1502" s="197" t="s">
        <v>1600</v>
      </c>
      <c r="B1502"/>
      <c r="C1502" t="s">
        <v>1648</v>
      </c>
      <c r="D1502"/>
      <c r="E1502" t="s">
        <v>1601</v>
      </c>
    </row>
    <row r="1503" spans="1:9" ht="14.25" customHeight="1">
      <c r="A1503" s="197" t="s">
        <v>1603</v>
      </c>
      <c r="B1503" t="s">
        <v>1604</v>
      </c>
      <c r="C1503"/>
      <c r="D1503" t="s">
        <v>1649</v>
      </c>
      <c r="E1503" t="s">
        <v>1601</v>
      </c>
    </row>
    <row r="1504" spans="1:9" ht="14.25" customHeight="1">
      <c r="A1504" s="197" t="s">
        <v>1600</v>
      </c>
      <c r="B1504"/>
      <c r="C1504"/>
      <c r="D1504"/>
      <c r="E1504" t="s">
        <v>1601</v>
      </c>
    </row>
    <row r="1505" spans="1:9" ht="14.25" customHeight="1">
      <c r="A1505" s="197" t="s">
        <v>1600</v>
      </c>
      <c r="B1505"/>
      <c r="C1505"/>
      <c r="D1505"/>
      <c r="E1505" t="s">
        <v>1601</v>
      </c>
    </row>
    <row r="1506" spans="1:9" ht="14.25" customHeight="1">
      <c r="A1506" s="197" t="s">
        <v>1600</v>
      </c>
      <c r="B1506"/>
      <c r="C1506"/>
      <c r="D1506"/>
      <c r="E1506" t="s">
        <v>1601</v>
      </c>
    </row>
    <row r="1507" spans="1:9" ht="14.25" customHeight="1">
      <c r="A1507" s="197" t="s">
        <v>1600</v>
      </c>
      <c r="B1507"/>
      <c r="C1507"/>
      <c r="D1507"/>
      <c r="E1507" t="s">
        <v>1601</v>
      </c>
    </row>
    <row r="1508" spans="1:9" ht="14.25" customHeight="1">
      <c r="A1508" s="197" t="s">
        <v>1600</v>
      </c>
      <c r="B1508"/>
      <c r="C1508" t="s">
        <v>1619</v>
      </c>
      <c r="D1508"/>
      <c r="E1508" t="s">
        <v>1601</v>
      </c>
    </row>
    <row r="1509" spans="1:9" ht="14.25" customHeight="1">
      <c r="A1509" s="197" t="s">
        <v>1607</v>
      </c>
      <c r="B1509" t="s">
        <v>1620</v>
      </c>
      <c r="C1509"/>
      <c r="D1509" t="s">
        <v>1646</v>
      </c>
      <c r="E1509" t="s">
        <v>1601</v>
      </c>
    </row>
    <row r="1510" spans="1:9" ht="14.25" customHeight="1">
      <c r="A1510" s="197" t="s">
        <v>1600</v>
      </c>
      <c r="B1510"/>
      <c r="C1510"/>
      <c r="D1510"/>
      <c r="E1510" t="s">
        <v>1601</v>
      </c>
    </row>
    <row r="1511" spans="1:9" ht="14.25" customHeight="1">
      <c r="A1511" s="197" t="s">
        <v>1600</v>
      </c>
      <c r="B1511"/>
      <c r="C1511"/>
      <c r="D1511"/>
      <c r="E1511" t="s">
        <v>1601</v>
      </c>
    </row>
    <row r="1512" spans="1:9" ht="14.25" customHeight="1">
      <c r="A1512" s="197" t="s">
        <v>1600</v>
      </c>
      <c r="B1512"/>
      <c r="C1512"/>
      <c r="D1512"/>
      <c r="E1512" t="s">
        <v>1601</v>
      </c>
    </row>
    <row r="1513" spans="1:9" ht="14.25" customHeight="1">
      <c r="A1513" s="197" t="s">
        <v>1600</v>
      </c>
      <c r="B1513"/>
      <c r="C1513"/>
      <c r="D1513"/>
      <c r="E1513" t="s">
        <v>1601</v>
      </c>
    </row>
    <row r="1514" spans="1:9" ht="14.25" customHeight="1">
      <c r="A1514" s="197" t="s">
        <v>1600</v>
      </c>
      <c r="B1514"/>
      <c r="C1514"/>
      <c r="D1514"/>
      <c r="E1514" t="s">
        <v>1601</v>
      </c>
    </row>
    <row r="1515" spans="1:9" ht="14.25" customHeight="1">
      <c r="A1515" s="197" t="s">
        <v>1600</v>
      </c>
      <c r="B1515"/>
      <c r="C1515"/>
      <c r="D1515"/>
      <c r="E1515" t="s">
        <v>1601</v>
      </c>
      <c r="F1515" s="804"/>
      <c r="G1515" s="804"/>
      <c r="H1515" s="804"/>
      <c r="I1515" s="804"/>
    </row>
    <row r="1516" spans="1:9" ht="14.25" customHeight="1">
      <c r="A1516" s="197" t="s">
        <v>1628</v>
      </c>
      <c r="B1516"/>
      <c r="C1516" t="s">
        <v>1595</v>
      </c>
      <c r="D1516"/>
      <c r="E1516" t="s">
        <v>1629</v>
      </c>
    </row>
    <row r="1517" spans="1:9" ht="14.25" customHeight="1">
      <c r="A1517" s="197" t="s">
        <v>1596</v>
      </c>
      <c r="B1517" t="s">
        <v>1597</v>
      </c>
      <c r="C1517"/>
      <c r="D1517" t="s">
        <v>1598</v>
      </c>
      <c r="E1517" t="s">
        <v>1599</v>
      </c>
    </row>
    <row r="1518" spans="1:9" ht="14.25" customHeight="1">
      <c r="A1518" s="197" t="s">
        <v>1600</v>
      </c>
      <c r="B1518"/>
      <c r="C1518"/>
      <c r="D1518"/>
      <c r="E1518" t="s">
        <v>1601</v>
      </c>
    </row>
    <row r="1519" spans="1:9" ht="14.25" customHeight="1">
      <c r="A1519" s="197" t="s">
        <v>1600</v>
      </c>
      <c r="B1519"/>
      <c r="C1519"/>
      <c r="D1519"/>
      <c r="E1519" t="s">
        <v>1601</v>
      </c>
    </row>
    <row r="1520" spans="1:9" ht="14.25" customHeight="1">
      <c r="A1520" s="197" t="s">
        <v>1600</v>
      </c>
      <c r="B1520"/>
      <c r="C1520"/>
      <c r="D1520"/>
      <c r="E1520" t="s">
        <v>1601</v>
      </c>
    </row>
    <row r="1521" spans="1:5" ht="14.25" customHeight="1">
      <c r="A1521" s="197" t="s">
        <v>1600</v>
      </c>
      <c r="B1521"/>
      <c r="C1521"/>
      <c r="D1521"/>
      <c r="E1521" t="s">
        <v>1601</v>
      </c>
    </row>
    <row r="1522" spans="1:5" ht="14.25" customHeight="1">
      <c r="A1522" s="197" t="s">
        <v>1600</v>
      </c>
      <c r="B1522"/>
      <c r="C1522"/>
      <c r="D1522"/>
      <c r="E1522" t="s">
        <v>1601</v>
      </c>
    </row>
    <row r="1523" spans="1:5" ht="14.25" customHeight="1">
      <c r="A1523" s="197" t="s">
        <v>1600</v>
      </c>
      <c r="B1523"/>
      <c r="C1523"/>
      <c r="D1523"/>
      <c r="E1523" t="s">
        <v>1601</v>
      </c>
    </row>
    <row r="1524" spans="1:5" ht="14.25" customHeight="1">
      <c r="A1524" s="197" t="s">
        <v>1600</v>
      </c>
      <c r="B1524"/>
      <c r="C1524"/>
      <c r="D1524"/>
      <c r="E1524" t="s">
        <v>1601</v>
      </c>
    </row>
    <row r="1525" spans="1:5" ht="14.25" customHeight="1">
      <c r="A1525" s="197" t="s">
        <v>1600</v>
      </c>
      <c r="B1525"/>
      <c r="C1525"/>
      <c r="D1525"/>
      <c r="E1525" t="s">
        <v>1601</v>
      </c>
    </row>
    <row r="1526" spans="1:5" ht="14.25" customHeight="1">
      <c r="A1526" s="197" t="s">
        <v>1600</v>
      </c>
      <c r="B1526"/>
      <c r="C1526"/>
      <c r="D1526"/>
      <c r="E1526" t="s">
        <v>1601</v>
      </c>
    </row>
    <row r="1527" spans="1:5" ht="14.25" customHeight="1">
      <c r="A1527" s="197" t="s">
        <v>1600</v>
      </c>
      <c r="B1527"/>
      <c r="C1527"/>
      <c r="D1527"/>
      <c r="E1527" t="s">
        <v>1601</v>
      </c>
    </row>
    <row r="1528" spans="1:5" ht="14.25" customHeight="1">
      <c r="A1528" s="197" t="s">
        <v>1600</v>
      </c>
      <c r="B1528"/>
      <c r="C1528"/>
      <c r="D1528"/>
      <c r="E1528" t="s">
        <v>1601</v>
      </c>
    </row>
    <row r="1529" spans="1:5" ht="14.25" customHeight="1">
      <c r="A1529" s="197" t="s">
        <v>1600</v>
      </c>
      <c r="B1529"/>
      <c r="C1529"/>
      <c r="D1529"/>
      <c r="E1529" t="s">
        <v>1601</v>
      </c>
    </row>
    <row r="1530" spans="1:5" ht="14.25" customHeight="1">
      <c r="A1530" s="197" t="s">
        <v>1600</v>
      </c>
      <c r="B1530"/>
      <c r="C1530"/>
      <c r="D1530"/>
      <c r="E1530" t="s">
        <v>1601</v>
      </c>
    </row>
    <row r="1531" spans="1:5" ht="14.25" customHeight="1">
      <c r="A1531" s="197" t="s">
        <v>1600</v>
      </c>
      <c r="B1531"/>
      <c r="C1531"/>
      <c r="D1531"/>
      <c r="E1531" t="s">
        <v>1601</v>
      </c>
    </row>
    <row r="1532" spans="1:5" ht="14.25" customHeight="1">
      <c r="A1532" s="197" t="s">
        <v>1600</v>
      </c>
      <c r="B1532"/>
      <c r="C1532"/>
      <c r="D1532"/>
      <c r="E1532" t="s">
        <v>1601</v>
      </c>
    </row>
    <row r="1533" spans="1:5" ht="14.25" customHeight="1">
      <c r="A1533" s="197" t="s">
        <v>1600</v>
      </c>
      <c r="B1533"/>
      <c r="C1533"/>
      <c r="D1533"/>
      <c r="E1533" t="s">
        <v>1601</v>
      </c>
    </row>
    <row r="1534" spans="1:5" ht="14.25" customHeight="1">
      <c r="A1534" s="197" t="s">
        <v>1600</v>
      </c>
      <c r="B1534"/>
      <c r="C1534"/>
      <c r="D1534"/>
      <c r="E1534" t="s">
        <v>1601</v>
      </c>
    </row>
    <row r="1535" spans="1:5" ht="14.25" customHeight="1">
      <c r="A1535" s="197" t="s">
        <v>1600</v>
      </c>
      <c r="B1535"/>
      <c r="C1535"/>
      <c r="D1535"/>
      <c r="E1535" t="s">
        <v>1601</v>
      </c>
    </row>
    <row r="1536" spans="1:5" ht="14.25" customHeight="1">
      <c r="A1536" s="197" t="s">
        <v>1600</v>
      </c>
      <c r="B1536"/>
      <c r="C1536"/>
      <c r="D1536"/>
      <c r="E1536" t="s">
        <v>1601</v>
      </c>
    </row>
    <row r="1537" spans="1:5" ht="14.25" customHeight="1">
      <c r="A1537" s="197" t="s">
        <v>1600</v>
      </c>
      <c r="B1537"/>
      <c r="C1537"/>
      <c r="D1537"/>
      <c r="E1537" t="s">
        <v>1601</v>
      </c>
    </row>
    <row r="1538" spans="1:5" ht="14.25" customHeight="1">
      <c r="A1538" s="197" t="s">
        <v>1600</v>
      </c>
      <c r="B1538"/>
      <c r="C1538"/>
      <c r="D1538"/>
      <c r="E1538" t="s">
        <v>1601</v>
      </c>
    </row>
    <row r="1539" spans="1:5" ht="14.25" customHeight="1">
      <c r="A1539" s="197" t="s">
        <v>1600</v>
      </c>
      <c r="B1539"/>
      <c r="C1539"/>
      <c r="D1539"/>
      <c r="E1539" t="s">
        <v>1601</v>
      </c>
    </row>
    <row r="1540" spans="1:5" ht="14.25" customHeight="1">
      <c r="A1540" s="197" t="s">
        <v>1628</v>
      </c>
      <c r="B1540"/>
      <c r="C1540" t="s">
        <v>1595</v>
      </c>
      <c r="D1540"/>
      <c r="E1540" t="s">
        <v>1629</v>
      </c>
    </row>
    <row r="1541" spans="1:5" ht="14.25" customHeight="1">
      <c r="A1541" s="197" t="s">
        <v>1596</v>
      </c>
      <c r="B1541" t="s">
        <v>1597</v>
      </c>
      <c r="C1541"/>
      <c r="D1541" t="s">
        <v>1598</v>
      </c>
      <c r="E1541" t="s">
        <v>1599</v>
      </c>
    </row>
    <row r="1542" spans="1:5" ht="14.25" customHeight="1">
      <c r="A1542" s="197" t="s">
        <v>1600</v>
      </c>
      <c r="B1542"/>
      <c r="C1542"/>
      <c r="D1542"/>
      <c r="E1542" t="s">
        <v>1601</v>
      </c>
    </row>
    <row r="1543" spans="1:5" ht="14.25" customHeight="1">
      <c r="A1543" s="197" t="s">
        <v>1600</v>
      </c>
      <c r="B1543"/>
      <c r="C1543"/>
      <c r="D1543"/>
      <c r="E1543" t="s">
        <v>1601</v>
      </c>
    </row>
    <row r="1544" spans="1:5" ht="14.25" customHeight="1">
      <c r="A1544" s="197" t="s">
        <v>1600</v>
      </c>
      <c r="B1544"/>
      <c r="C1544"/>
      <c r="D1544"/>
      <c r="E1544" t="s">
        <v>1601</v>
      </c>
    </row>
    <row r="1545" spans="1:5" ht="14.25" customHeight="1">
      <c r="A1545" s="197" t="s">
        <v>1600</v>
      </c>
      <c r="B1545"/>
      <c r="C1545"/>
      <c r="D1545"/>
      <c r="E1545" t="s">
        <v>1601</v>
      </c>
    </row>
    <row r="1546" spans="1:5" ht="14.25" customHeight="1">
      <c r="A1546" s="197" t="s">
        <v>1600</v>
      </c>
      <c r="B1546"/>
      <c r="C1546"/>
      <c r="D1546"/>
      <c r="E1546" t="s">
        <v>1601</v>
      </c>
    </row>
    <row r="1547" spans="1:5" ht="14.25" customHeight="1">
      <c r="A1547" s="197" t="s">
        <v>1600</v>
      </c>
      <c r="B1547"/>
      <c r="C1547"/>
      <c r="D1547"/>
      <c r="E1547" t="s">
        <v>1601</v>
      </c>
    </row>
    <row r="1548" spans="1:5" ht="14.25" customHeight="1">
      <c r="A1548" s="197" t="s">
        <v>1600</v>
      </c>
      <c r="B1548"/>
      <c r="C1548" t="s">
        <v>1675</v>
      </c>
      <c r="D1548"/>
      <c r="E1548" t="s">
        <v>1601</v>
      </c>
    </row>
    <row r="1549" spans="1:5" ht="14.25" customHeight="1">
      <c r="A1549" s="197" t="s">
        <v>1603</v>
      </c>
      <c r="B1549" t="s">
        <v>1604</v>
      </c>
      <c r="C1549"/>
      <c r="D1549" t="s">
        <v>1676</v>
      </c>
      <c r="E1549" t="s">
        <v>1601</v>
      </c>
    </row>
    <row r="1550" spans="1:5" ht="14.25" customHeight="1">
      <c r="A1550" s="197" t="s">
        <v>1600</v>
      </c>
      <c r="B1550"/>
      <c r="C1550"/>
      <c r="D1550"/>
      <c r="E1550" t="s">
        <v>1601</v>
      </c>
    </row>
    <row r="1551" spans="1:5" ht="14.25" customHeight="1">
      <c r="A1551" s="197" t="s">
        <v>1600</v>
      </c>
      <c r="B1551"/>
      <c r="C1551"/>
      <c r="D1551"/>
      <c r="E1551" t="s">
        <v>1601</v>
      </c>
    </row>
    <row r="1552" spans="1:5" ht="14.25" customHeight="1">
      <c r="A1552" s="197" t="s">
        <v>1600</v>
      </c>
      <c r="B1552"/>
      <c r="C1552"/>
      <c r="D1552"/>
      <c r="E1552" t="s">
        <v>1601</v>
      </c>
    </row>
    <row r="1553" spans="1:9" ht="14.25" customHeight="1">
      <c r="A1553" s="197" t="s">
        <v>1600</v>
      </c>
      <c r="B1553"/>
      <c r="C1553"/>
      <c r="D1553"/>
      <c r="E1553" t="s">
        <v>1601</v>
      </c>
    </row>
    <row r="1554" spans="1:9" ht="14.25" customHeight="1">
      <c r="A1554" s="197" t="s">
        <v>1600</v>
      </c>
      <c r="B1554"/>
      <c r="C1554"/>
      <c r="D1554"/>
      <c r="E1554" t="s">
        <v>1601</v>
      </c>
    </row>
    <row r="1555" spans="1:9" ht="14.25" customHeight="1">
      <c r="A1555" s="197" t="s">
        <v>1600</v>
      </c>
      <c r="B1555"/>
      <c r="C1555"/>
      <c r="D1555"/>
      <c r="E1555" t="s">
        <v>1601</v>
      </c>
    </row>
    <row r="1556" spans="1:9" ht="14.25" customHeight="1">
      <c r="A1556" s="197" t="s">
        <v>1600</v>
      </c>
      <c r="B1556"/>
      <c r="C1556" t="s">
        <v>1689</v>
      </c>
      <c r="D1556"/>
      <c r="E1556" t="s">
        <v>1601</v>
      </c>
    </row>
    <row r="1557" spans="1:9" ht="14.25" customHeight="1">
      <c r="A1557" s="197" t="s">
        <v>1607</v>
      </c>
      <c r="B1557" t="s">
        <v>1690</v>
      </c>
      <c r="C1557"/>
      <c r="D1557" t="s">
        <v>1683</v>
      </c>
      <c r="E1557" t="s">
        <v>1601</v>
      </c>
    </row>
    <row r="1558" spans="1:9" ht="14.25" customHeight="1">
      <c r="A1558" s="197" t="s">
        <v>1600</v>
      </c>
      <c r="B1558"/>
      <c r="C1558"/>
      <c r="D1558"/>
      <c r="E1558" t="s">
        <v>1601</v>
      </c>
    </row>
    <row r="1559" spans="1:9" ht="14.25" customHeight="1">
      <c r="A1559" s="197" t="s">
        <v>1600</v>
      </c>
      <c r="B1559"/>
      <c r="C1559"/>
      <c r="D1559"/>
      <c r="E1559" t="s">
        <v>1601</v>
      </c>
    </row>
    <row r="1560" spans="1:9" ht="14.25" customHeight="1">
      <c r="A1560" s="197" t="s">
        <v>1600</v>
      </c>
      <c r="B1560"/>
      <c r="C1560"/>
      <c r="D1560"/>
      <c r="E1560" t="s">
        <v>1601</v>
      </c>
    </row>
    <row r="1561" spans="1:9" ht="14.25" customHeight="1">
      <c r="A1561" s="197" t="s">
        <v>1600</v>
      </c>
      <c r="B1561"/>
      <c r="C1561"/>
      <c r="D1561"/>
      <c r="E1561" t="s">
        <v>1601</v>
      </c>
    </row>
    <row r="1562" spans="1:9" ht="14.25" customHeight="1">
      <c r="A1562" s="197" t="s">
        <v>1600</v>
      </c>
      <c r="B1562"/>
      <c r="C1562"/>
      <c r="D1562"/>
      <c r="E1562" t="s">
        <v>1601</v>
      </c>
    </row>
    <row r="1563" spans="1:9" ht="14.25" customHeight="1">
      <c r="A1563" s="197" t="s">
        <v>1628</v>
      </c>
      <c r="B1563"/>
      <c r="C1563" t="s">
        <v>1595</v>
      </c>
      <c r="D1563"/>
      <c r="E1563" t="s">
        <v>1629</v>
      </c>
    </row>
    <row r="1564" spans="1:9" ht="14.25" customHeight="1">
      <c r="A1564" s="197" t="s">
        <v>1596</v>
      </c>
      <c r="B1564" t="s">
        <v>1597</v>
      </c>
      <c r="C1564"/>
      <c r="D1564" t="s">
        <v>1598</v>
      </c>
      <c r="E1564" t="s">
        <v>1599</v>
      </c>
      <c r="F1564" s="859"/>
      <c r="G1564" s="859"/>
      <c r="H1564" s="859"/>
      <c r="I1564" s="859"/>
    </row>
    <row r="1565" spans="1:9" ht="14.25" customHeight="1">
      <c r="A1565" s="197" t="s">
        <v>1600</v>
      </c>
      <c r="B1565"/>
      <c r="C1565"/>
      <c r="D1565"/>
      <c r="E1565" t="s">
        <v>1601</v>
      </c>
    </row>
    <row r="1566" spans="1:9" ht="14.25" customHeight="1">
      <c r="A1566" s="197" t="s">
        <v>1600</v>
      </c>
      <c r="B1566"/>
      <c r="C1566"/>
      <c r="D1566"/>
      <c r="E1566" t="s">
        <v>1601</v>
      </c>
    </row>
    <row r="1567" spans="1:9" ht="14.25" customHeight="1">
      <c r="A1567" s="197" t="s">
        <v>1600</v>
      </c>
      <c r="B1567"/>
      <c r="C1567"/>
      <c r="D1567"/>
      <c r="E1567" t="s">
        <v>1601</v>
      </c>
    </row>
    <row r="1568" spans="1:9" ht="14.25" customHeight="1">
      <c r="A1568" s="197" t="s">
        <v>1600</v>
      </c>
      <c r="B1568"/>
      <c r="C1568"/>
      <c r="D1568"/>
      <c r="E1568" t="s">
        <v>1601</v>
      </c>
    </row>
    <row r="1569" spans="1:5" ht="14.25" customHeight="1">
      <c r="A1569" s="197" t="s">
        <v>1600</v>
      </c>
      <c r="B1569"/>
      <c r="C1569"/>
      <c r="D1569"/>
      <c r="E1569" t="s">
        <v>1601</v>
      </c>
    </row>
    <row r="1570" spans="1:5" ht="14.25" customHeight="1">
      <c r="A1570" s="197" t="s">
        <v>1600</v>
      </c>
      <c r="B1570"/>
      <c r="C1570"/>
      <c r="D1570"/>
      <c r="E1570" t="s">
        <v>1601</v>
      </c>
    </row>
    <row r="1571" spans="1:5" ht="14.25" customHeight="1">
      <c r="A1571" s="197" t="s">
        <v>1600</v>
      </c>
      <c r="B1571"/>
      <c r="C1571"/>
      <c r="D1571"/>
      <c r="E1571" t="s">
        <v>1601</v>
      </c>
    </row>
    <row r="1572" spans="1:5" ht="14.25" customHeight="1">
      <c r="A1572" s="197" t="s">
        <v>1600</v>
      </c>
      <c r="B1572"/>
      <c r="C1572"/>
      <c r="D1572"/>
      <c r="E1572" t="s">
        <v>1601</v>
      </c>
    </row>
    <row r="1573" spans="1:5" ht="14.25" customHeight="1">
      <c r="A1573" s="197" t="s">
        <v>1600</v>
      </c>
      <c r="B1573"/>
      <c r="C1573"/>
      <c r="D1573"/>
      <c r="E1573" t="s">
        <v>1601</v>
      </c>
    </row>
    <row r="1574" spans="1:5" ht="14.25" customHeight="1">
      <c r="A1574" s="197" t="s">
        <v>1600</v>
      </c>
      <c r="B1574"/>
      <c r="C1574"/>
      <c r="D1574"/>
      <c r="E1574" t="s">
        <v>1601</v>
      </c>
    </row>
    <row r="1575" spans="1:5" ht="14.25" customHeight="1">
      <c r="A1575" s="197" t="s">
        <v>1600</v>
      </c>
      <c r="B1575"/>
      <c r="C1575"/>
      <c r="D1575"/>
      <c r="E1575" t="s">
        <v>1601</v>
      </c>
    </row>
    <row r="1576" spans="1:5" ht="14.25" customHeight="1">
      <c r="A1576" s="197" t="s">
        <v>1600</v>
      </c>
      <c r="B1576"/>
      <c r="C1576"/>
      <c r="D1576"/>
      <c r="E1576" t="s">
        <v>1601</v>
      </c>
    </row>
    <row r="1577" spans="1:5" ht="14.25" customHeight="1">
      <c r="A1577" s="197" t="s">
        <v>1600</v>
      </c>
      <c r="B1577"/>
      <c r="C1577"/>
      <c r="D1577"/>
      <c r="E1577" t="s">
        <v>1601</v>
      </c>
    </row>
    <row r="1578" spans="1:5" ht="14.25" customHeight="1">
      <c r="A1578" s="197" t="s">
        <v>1600</v>
      </c>
      <c r="B1578"/>
      <c r="C1578"/>
      <c r="D1578"/>
      <c r="E1578" t="s">
        <v>1601</v>
      </c>
    </row>
    <row r="1579" spans="1:5" ht="14.25" customHeight="1">
      <c r="A1579" s="197" t="s">
        <v>1600</v>
      </c>
      <c r="B1579"/>
      <c r="C1579"/>
      <c r="D1579"/>
      <c r="E1579" t="s">
        <v>1601</v>
      </c>
    </row>
    <row r="1580" spans="1:5" ht="14.25" customHeight="1">
      <c r="A1580" s="197" t="s">
        <v>1600</v>
      </c>
      <c r="B1580"/>
      <c r="C1580"/>
      <c r="D1580"/>
      <c r="E1580" t="s">
        <v>1601</v>
      </c>
    </row>
    <row r="1581" spans="1:5" ht="14.25" customHeight="1">
      <c r="A1581" s="197" t="s">
        <v>1600</v>
      </c>
      <c r="B1581"/>
      <c r="C1581"/>
      <c r="D1581"/>
      <c r="E1581" t="s">
        <v>1601</v>
      </c>
    </row>
    <row r="1582" spans="1:5" ht="14.25" customHeight="1">
      <c r="A1582" s="197" t="s">
        <v>1600</v>
      </c>
      <c r="B1582"/>
      <c r="C1582"/>
      <c r="D1582"/>
      <c r="E1582" t="s">
        <v>1601</v>
      </c>
    </row>
    <row r="1583" spans="1:5" ht="14.25" customHeight="1">
      <c r="A1583" s="197" t="s">
        <v>1600</v>
      </c>
      <c r="B1583"/>
      <c r="C1583"/>
      <c r="D1583"/>
      <c r="E1583" t="s">
        <v>1601</v>
      </c>
    </row>
    <row r="1584" spans="1:5" ht="14.25" customHeight="1">
      <c r="A1584" s="197" t="s">
        <v>1600</v>
      </c>
      <c r="B1584"/>
      <c r="C1584"/>
      <c r="D1584"/>
      <c r="E1584" t="s">
        <v>1601</v>
      </c>
    </row>
    <row r="1585" spans="1:5" ht="14.25" customHeight="1">
      <c r="A1585" s="197" t="s">
        <v>1600</v>
      </c>
      <c r="B1585"/>
      <c r="C1585"/>
      <c r="D1585"/>
      <c r="E1585" t="s">
        <v>1601</v>
      </c>
    </row>
    <row r="1586" spans="1:5" ht="14.25" customHeight="1">
      <c r="A1586" s="197" t="s">
        <v>1600</v>
      </c>
      <c r="B1586"/>
      <c r="C1586"/>
      <c r="D1586"/>
      <c r="E1586" t="s">
        <v>1601</v>
      </c>
    </row>
    <row r="1587" spans="1:5" ht="14.25" customHeight="1">
      <c r="A1587" s="197" t="s">
        <v>1600</v>
      </c>
      <c r="B1587"/>
      <c r="C1587"/>
      <c r="D1587"/>
      <c r="E1587" t="s">
        <v>1601</v>
      </c>
    </row>
    <row r="1588" spans="1:5" ht="14.25" customHeight="1">
      <c r="A1588" s="197" t="s">
        <v>1628</v>
      </c>
      <c r="B1588"/>
      <c r="C1588" t="s">
        <v>1595</v>
      </c>
      <c r="D1588"/>
      <c r="E1588" t="s">
        <v>1629</v>
      </c>
    </row>
    <row r="1589" spans="1:5" ht="14.25" customHeight="1">
      <c r="A1589" s="197" t="s">
        <v>1596</v>
      </c>
      <c r="B1589" t="s">
        <v>1597</v>
      </c>
      <c r="C1589" t="s">
        <v>1677</v>
      </c>
      <c r="D1589" t="s">
        <v>1598</v>
      </c>
      <c r="E1589" t="s">
        <v>1599</v>
      </c>
    </row>
    <row r="1590" spans="1:5" ht="14.25" customHeight="1">
      <c r="A1590" s="197" t="s">
        <v>1603</v>
      </c>
      <c r="B1590" t="s">
        <v>1604</v>
      </c>
      <c r="C1590"/>
      <c r="D1590" t="s">
        <v>1676</v>
      </c>
      <c r="E1590" t="s">
        <v>1601</v>
      </c>
    </row>
    <row r="1591" spans="1:5" ht="14.25" customHeight="1">
      <c r="A1591" s="197" t="s">
        <v>1600</v>
      </c>
      <c r="B1591"/>
      <c r="C1591"/>
      <c r="D1591"/>
      <c r="E1591" t="s">
        <v>1601</v>
      </c>
    </row>
    <row r="1592" spans="1:5" ht="14.25" customHeight="1">
      <c r="A1592" s="197" t="s">
        <v>1600</v>
      </c>
      <c r="B1592"/>
      <c r="C1592"/>
      <c r="D1592"/>
      <c r="E1592" t="s">
        <v>1601</v>
      </c>
    </row>
    <row r="1593" spans="1:5" ht="14.25" customHeight="1">
      <c r="A1593" s="197" t="s">
        <v>1600</v>
      </c>
      <c r="B1593"/>
      <c r="C1593"/>
      <c r="D1593"/>
      <c r="E1593" t="s">
        <v>1601</v>
      </c>
    </row>
    <row r="1594" spans="1:5" ht="14.25" customHeight="1">
      <c r="A1594" s="197" t="s">
        <v>1600</v>
      </c>
      <c r="B1594"/>
      <c r="C1594"/>
      <c r="D1594"/>
      <c r="E1594" t="s">
        <v>1601</v>
      </c>
    </row>
    <row r="1595" spans="1:5" ht="14.25" customHeight="1">
      <c r="A1595" s="197" t="s">
        <v>1600</v>
      </c>
      <c r="B1595"/>
      <c r="C1595"/>
      <c r="D1595"/>
      <c r="E1595" t="s">
        <v>1601</v>
      </c>
    </row>
    <row r="1596" spans="1:5" ht="15">
      <c r="A1596" s="197" t="s">
        <v>1600</v>
      </c>
      <c r="B1596"/>
      <c r="C1596"/>
      <c r="D1596"/>
      <c r="E1596" t="s">
        <v>1601</v>
      </c>
    </row>
    <row r="1597" spans="1:5" ht="14.25" customHeight="1">
      <c r="A1597" s="197" t="s">
        <v>1600</v>
      </c>
      <c r="B1597"/>
      <c r="C1597"/>
      <c r="D1597"/>
      <c r="E1597" t="s">
        <v>1601</v>
      </c>
    </row>
    <row r="1598" spans="1:5" ht="14.25" customHeight="1">
      <c r="A1598" s="197" t="s">
        <v>1600</v>
      </c>
      <c r="B1598"/>
      <c r="C1598"/>
      <c r="D1598"/>
      <c r="E1598" t="s">
        <v>1601</v>
      </c>
    </row>
    <row r="1599" spans="1:5" ht="14.25" customHeight="1">
      <c r="A1599" s="197" t="s">
        <v>1600</v>
      </c>
      <c r="B1599"/>
      <c r="C1599"/>
      <c r="D1599"/>
      <c r="E1599" t="s">
        <v>1601</v>
      </c>
    </row>
    <row r="1600" spans="1:5" ht="14.25" customHeight="1">
      <c r="A1600" s="197" t="s">
        <v>1600</v>
      </c>
      <c r="B1600"/>
      <c r="C1600"/>
      <c r="D1600"/>
      <c r="E1600" t="s">
        <v>1601</v>
      </c>
    </row>
    <row r="1601" spans="1:5" ht="14.25" customHeight="1">
      <c r="A1601" s="197" t="s">
        <v>1600</v>
      </c>
      <c r="B1601"/>
      <c r="C1601"/>
      <c r="D1601"/>
      <c r="E1601" t="s">
        <v>1601</v>
      </c>
    </row>
    <row r="1602" spans="1:5" ht="14.25" customHeight="1">
      <c r="A1602" s="197" t="s">
        <v>1600</v>
      </c>
      <c r="B1602"/>
      <c r="C1602"/>
      <c r="D1602"/>
      <c r="E1602" t="s">
        <v>1601</v>
      </c>
    </row>
    <row r="1603" spans="1:5" ht="14.25" customHeight="1">
      <c r="A1603" s="197" t="s">
        <v>1600</v>
      </c>
      <c r="B1603"/>
      <c r="C1603"/>
      <c r="D1603"/>
      <c r="E1603" t="s">
        <v>1601</v>
      </c>
    </row>
    <row r="1604" spans="1:5" ht="14.25" customHeight="1">
      <c r="A1604" s="197" t="s">
        <v>1600</v>
      </c>
      <c r="B1604"/>
      <c r="C1604"/>
      <c r="D1604"/>
      <c r="E1604" t="s">
        <v>1601</v>
      </c>
    </row>
    <row r="1605" spans="1:5" ht="14.25" customHeight="1">
      <c r="A1605" s="197" t="s">
        <v>1600</v>
      </c>
      <c r="B1605"/>
      <c r="C1605"/>
      <c r="D1605"/>
      <c r="E1605" t="s">
        <v>1601</v>
      </c>
    </row>
    <row r="1606" spans="1:5" ht="14.25" customHeight="1">
      <c r="A1606" s="197" t="s">
        <v>1600</v>
      </c>
      <c r="B1606"/>
      <c r="C1606"/>
      <c r="D1606"/>
      <c r="E1606" t="s">
        <v>1601</v>
      </c>
    </row>
    <row r="1607" spans="1:5" ht="14.25" customHeight="1">
      <c r="A1607" s="197" t="s">
        <v>1600</v>
      </c>
      <c r="B1607"/>
      <c r="C1607"/>
      <c r="D1607"/>
      <c r="E1607" t="s">
        <v>1601</v>
      </c>
    </row>
    <row r="1608" spans="1:5" ht="14.25" customHeight="1">
      <c r="A1608" s="197" t="s">
        <v>1600</v>
      </c>
      <c r="B1608"/>
      <c r="C1608"/>
      <c r="D1608"/>
      <c r="E1608" t="s">
        <v>1601</v>
      </c>
    </row>
    <row r="1609" spans="1:5" ht="14.25" customHeight="1">
      <c r="A1609" s="197" t="s">
        <v>1600</v>
      </c>
      <c r="B1609"/>
      <c r="C1609"/>
      <c r="D1609"/>
      <c r="E1609" t="s">
        <v>1601</v>
      </c>
    </row>
    <row r="1610" spans="1:5" ht="14.25" customHeight="1">
      <c r="A1610" s="197" t="s">
        <v>1600</v>
      </c>
      <c r="B1610"/>
      <c r="C1610"/>
      <c r="D1610"/>
      <c r="E1610" t="s">
        <v>1601</v>
      </c>
    </row>
    <row r="1611" spans="1:5" ht="14.25" customHeight="1">
      <c r="A1611" s="197" t="s">
        <v>1600</v>
      </c>
      <c r="B1611"/>
      <c r="C1611" t="s">
        <v>1677</v>
      </c>
      <c r="D1611"/>
      <c r="E1611" t="s">
        <v>1601</v>
      </c>
    </row>
    <row r="1612" spans="1:5" ht="14.25" customHeight="1">
      <c r="A1612" s="197" t="s">
        <v>1603</v>
      </c>
      <c r="B1612" t="s">
        <v>1604</v>
      </c>
      <c r="C1612"/>
      <c r="D1612" t="s">
        <v>1676</v>
      </c>
      <c r="E1612" t="s">
        <v>1601</v>
      </c>
    </row>
    <row r="1613" spans="1:5" ht="14.25" customHeight="1">
      <c r="A1613" s="197" t="s">
        <v>1628</v>
      </c>
      <c r="B1613"/>
      <c r="C1613" t="s">
        <v>1595</v>
      </c>
      <c r="D1613"/>
      <c r="E1613" t="s">
        <v>1629</v>
      </c>
    </row>
    <row r="1614" spans="1:5" ht="14.25" customHeight="1">
      <c r="A1614" s="197" t="s">
        <v>1596</v>
      </c>
      <c r="B1614" t="s">
        <v>1597</v>
      </c>
      <c r="C1614"/>
      <c r="D1614" t="s">
        <v>1598</v>
      </c>
      <c r="E1614" t="s">
        <v>1599</v>
      </c>
    </row>
    <row r="1615" spans="1:5" ht="14.25" customHeight="1">
      <c r="A1615" s="197" t="s">
        <v>1600</v>
      </c>
      <c r="B1615"/>
      <c r="C1615"/>
      <c r="D1615"/>
      <c r="E1615" t="s">
        <v>1601</v>
      </c>
    </row>
    <row r="1616" spans="1:5" ht="14.25" customHeight="1">
      <c r="A1616" s="197" t="s">
        <v>1600</v>
      </c>
      <c r="B1616"/>
      <c r="C1616"/>
      <c r="D1616"/>
      <c r="E1616" t="s">
        <v>1601</v>
      </c>
    </row>
    <row r="1617" spans="1:5" ht="14.25" customHeight="1">
      <c r="A1617" s="197" t="s">
        <v>1600</v>
      </c>
      <c r="B1617"/>
      <c r="C1617"/>
      <c r="D1617"/>
      <c r="E1617" t="s">
        <v>1601</v>
      </c>
    </row>
    <row r="1618" spans="1:5" ht="14.25" customHeight="1">
      <c r="A1618" s="197" t="s">
        <v>1600</v>
      </c>
      <c r="B1618"/>
      <c r="C1618"/>
      <c r="D1618"/>
      <c r="E1618" t="s">
        <v>1601</v>
      </c>
    </row>
    <row r="1619" spans="1:5" ht="14.25" customHeight="1">
      <c r="A1619" s="197" t="s">
        <v>1600</v>
      </c>
      <c r="B1619"/>
      <c r="C1619" t="s">
        <v>1691</v>
      </c>
      <c r="D1619"/>
      <c r="E1619" t="s">
        <v>1601</v>
      </c>
    </row>
    <row r="1620" spans="1:5" ht="14.25" customHeight="1">
      <c r="A1620" s="197" t="s">
        <v>1607</v>
      </c>
      <c r="B1620" t="s">
        <v>1692</v>
      </c>
      <c r="C1620"/>
      <c r="D1620" t="s">
        <v>1693</v>
      </c>
      <c r="E1620" t="s">
        <v>1601</v>
      </c>
    </row>
    <row r="1621" spans="1:5" ht="14.25" customHeight="1">
      <c r="A1621" s="197" t="s">
        <v>1600</v>
      </c>
      <c r="B1621"/>
      <c r="C1621"/>
      <c r="D1621"/>
      <c r="E1621" t="s">
        <v>1601</v>
      </c>
    </row>
    <row r="1622" spans="1:5" ht="14.25" customHeight="1">
      <c r="A1622" s="197" t="s">
        <v>1600</v>
      </c>
      <c r="B1622"/>
      <c r="C1622"/>
      <c r="D1622"/>
      <c r="E1622" t="s">
        <v>1601</v>
      </c>
    </row>
    <row r="1623" spans="1:5" ht="14.25" customHeight="1">
      <c r="A1623" s="197" t="s">
        <v>1600</v>
      </c>
      <c r="B1623"/>
      <c r="C1623"/>
      <c r="D1623"/>
      <c r="E1623" t="s">
        <v>1601</v>
      </c>
    </row>
    <row r="1624" spans="1:5" ht="14.25" customHeight="1">
      <c r="A1624" s="197" t="s">
        <v>1600</v>
      </c>
      <c r="B1624"/>
      <c r="C1624"/>
      <c r="D1624"/>
      <c r="E1624" t="s">
        <v>1601</v>
      </c>
    </row>
    <row r="1625" spans="1:5" ht="14.25" customHeight="1">
      <c r="A1625" s="197" t="s">
        <v>1600</v>
      </c>
      <c r="B1625"/>
      <c r="C1625"/>
      <c r="D1625"/>
      <c r="E1625" t="s">
        <v>1601</v>
      </c>
    </row>
    <row r="1626" spans="1:5" ht="14.25" customHeight="1">
      <c r="A1626" s="197" t="s">
        <v>1600</v>
      </c>
      <c r="B1626"/>
      <c r="C1626"/>
      <c r="D1626"/>
      <c r="E1626" t="s">
        <v>1601</v>
      </c>
    </row>
    <row r="1627" spans="1:5" ht="14.25" customHeight="1">
      <c r="A1627" s="197" t="s">
        <v>1600</v>
      </c>
      <c r="B1627"/>
      <c r="C1627"/>
      <c r="D1627"/>
      <c r="E1627" t="s">
        <v>1601</v>
      </c>
    </row>
    <row r="1628" spans="1:5" ht="14.25" customHeight="1">
      <c r="A1628" s="197" t="s">
        <v>1600</v>
      </c>
      <c r="B1628"/>
      <c r="C1628"/>
      <c r="D1628"/>
      <c r="E1628" t="s">
        <v>1601</v>
      </c>
    </row>
    <row r="1629" spans="1:5" ht="14.25" customHeight="1">
      <c r="A1629" s="197" t="s">
        <v>1600</v>
      </c>
      <c r="B1629"/>
      <c r="C1629"/>
      <c r="D1629"/>
      <c r="E1629" t="s">
        <v>1601</v>
      </c>
    </row>
    <row r="1630" spans="1:5" ht="14.25" customHeight="1">
      <c r="A1630" s="197" t="s">
        <v>1600</v>
      </c>
      <c r="B1630"/>
      <c r="C1630"/>
      <c r="D1630"/>
      <c r="E1630" t="s">
        <v>1601</v>
      </c>
    </row>
    <row r="1631" spans="1:5" ht="14.25" customHeight="1">
      <c r="A1631" s="197" t="s">
        <v>1600</v>
      </c>
      <c r="B1631"/>
      <c r="C1631"/>
      <c r="D1631"/>
      <c r="E1631" t="s">
        <v>1601</v>
      </c>
    </row>
    <row r="1632" spans="1:5" ht="14.25" customHeight="1">
      <c r="A1632" s="197" t="s">
        <v>1600</v>
      </c>
      <c r="B1632"/>
      <c r="C1632"/>
      <c r="D1632"/>
      <c r="E1632" t="s">
        <v>1601</v>
      </c>
    </row>
    <row r="1633" spans="1:5" ht="14.25" customHeight="1">
      <c r="A1633" s="197" t="s">
        <v>1600</v>
      </c>
      <c r="B1633"/>
      <c r="C1633"/>
      <c r="D1633"/>
      <c r="E1633" t="s">
        <v>1601</v>
      </c>
    </row>
    <row r="1634" spans="1:5" ht="14.25" customHeight="1">
      <c r="A1634" s="197" t="s">
        <v>1600</v>
      </c>
      <c r="B1634"/>
      <c r="C1634"/>
      <c r="D1634"/>
      <c r="E1634" t="s">
        <v>1601</v>
      </c>
    </row>
    <row r="1635" spans="1:5" ht="14.25" customHeight="1">
      <c r="A1635" s="197" t="s">
        <v>1600</v>
      </c>
      <c r="B1635"/>
      <c r="C1635"/>
      <c r="D1635"/>
      <c r="E1635" t="s">
        <v>1601</v>
      </c>
    </row>
    <row r="1636" spans="1:5" ht="14.25" customHeight="1">
      <c r="A1636" s="197" t="s">
        <v>1628</v>
      </c>
      <c r="B1636"/>
      <c r="C1636" t="s">
        <v>1595</v>
      </c>
      <c r="D1636"/>
      <c r="E1636" t="s">
        <v>1629</v>
      </c>
    </row>
    <row r="1637" spans="1:5" ht="14.25" customHeight="1">
      <c r="A1637" s="197" t="s">
        <v>1596</v>
      </c>
      <c r="B1637" t="s">
        <v>1597</v>
      </c>
      <c r="C1637"/>
      <c r="D1637" t="s">
        <v>1598</v>
      </c>
      <c r="E1637" t="s">
        <v>1599</v>
      </c>
    </row>
    <row r="1638" spans="1:5" ht="14.25" customHeight="1">
      <c r="A1638" s="197" t="s">
        <v>1600</v>
      </c>
      <c r="B1638"/>
      <c r="C1638"/>
      <c r="D1638"/>
      <c r="E1638" t="s">
        <v>1601</v>
      </c>
    </row>
    <row r="1639" spans="1:5" ht="14.25" customHeight="1">
      <c r="A1639" s="197" t="s">
        <v>1600</v>
      </c>
      <c r="B1639"/>
      <c r="C1639"/>
      <c r="D1639"/>
      <c r="E1639" t="s">
        <v>1601</v>
      </c>
    </row>
    <row r="1640" spans="1:5" ht="14.25" customHeight="1">
      <c r="A1640" s="197" t="s">
        <v>1600</v>
      </c>
      <c r="B1640"/>
      <c r="C1640" t="s">
        <v>1669</v>
      </c>
      <c r="D1640"/>
      <c r="E1640" t="s">
        <v>1601</v>
      </c>
    </row>
    <row r="1641" spans="1:5" ht="14.25" customHeight="1">
      <c r="A1641" s="197" t="s">
        <v>1607</v>
      </c>
      <c r="B1641" t="s">
        <v>1620</v>
      </c>
      <c r="C1641"/>
      <c r="D1641" t="s">
        <v>1618</v>
      </c>
      <c r="E1641" t="s">
        <v>1601</v>
      </c>
    </row>
    <row r="1642" spans="1:5" ht="14.25" customHeight="1">
      <c r="A1642" s="197" t="s">
        <v>1600</v>
      </c>
      <c r="B1642"/>
      <c r="C1642"/>
      <c r="D1642"/>
      <c r="E1642" t="s">
        <v>1601</v>
      </c>
    </row>
    <row r="1643" spans="1:5" ht="14.25" customHeight="1">
      <c r="A1643" s="197" t="s">
        <v>1600</v>
      </c>
      <c r="B1643"/>
      <c r="C1643"/>
      <c r="D1643"/>
      <c r="E1643" t="s">
        <v>1601</v>
      </c>
    </row>
    <row r="1644" spans="1:5" ht="14.25" customHeight="1">
      <c r="A1644" s="197" t="s">
        <v>1600</v>
      </c>
      <c r="B1644"/>
      <c r="C1644"/>
      <c r="D1644"/>
      <c r="E1644" t="s">
        <v>1601</v>
      </c>
    </row>
    <row r="1645" spans="1:5" ht="14.25" customHeight="1">
      <c r="A1645" s="197" t="s">
        <v>1600</v>
      </c>
      <c r="B1645"/>
      <c r="C1645"/>
      <c r="D1645"/>
      <c r="E1645" t="s">
        <v>1601</v>
      </c>
    </row>
    <row r="1646" spans="1:5" ht="14.25" customHeight="1">
      <c r="A1646" s="197" t="s">
        <v>1600</v>
      </c>
      <c r="B1646"/>
      <c r="C1646"/>
      <c r="D1646"/>
      <c r="E1646" t="s">
        <v>1601</v>
      </c>
    </row>
    <row r="1647" spans="1:5" ht="14.25" customHeight="1">
      <c r="A1647" s="197" t="s">
        <v>1600</v>
      </c>
      <c r="B1647"/>
      <c r="C1647"/>
      <c r="D1647"/>
      <c r="E1647" t="s">
        <v>1601</v>
      </c>
    </row>
    <row r="1648" spans="1:5" ht="14.25" customHeight="1">
      <c r="A1648" s="197" t="s">
        <v>1600</v>
      </c>
      <c r="B1648"/>
      <c r="C1648"/>
      <c r="D1648"/>
      <c r="E1648" t="s">
        <v>1601</v>
      </c>
    </row>
    <row r="1649" spans="1:5" ht="14.25" customHeight="1">
      <c r="A1649" s="197" t="s">
        <v>1600</v>
      </c>
      <c r="B1649"/>
      <c r="C1649"/>
      <c r="D1649"/>
      <c r="E1649" t="s">
        <v>1601</v>
      </c>
    </row>
    <row r="1650" spans="1:5" ht="14.25" customHeight="1">
      <c r="A1650" s="197" t="s">
        <v>1600</v>
      </c>
      <c r="B1650"/>
      <c r="C1650" t="s">
        <v>1624</v>
      </c>
      <c r="D1650"/>
      <c r="E1650" t="s">
        <v>1601</v>
      </c>
    </row>
    <row r="1651" spans="1:5" ht="14.25" customHeight="1">
      <c r="A1651" s="197" t="s">
        <v>1607</v>
      </c>
      <c r="B1651" t="s">
        <v>1620</v>
      </c>
      <c r="C1651" t="s">
        <v>1666</v>
      </c>
      <c r="D1651" t="s">
        <v>1625</v>
      </c>
      <c r="E1651" t="s">
        <v>1601</v>
      </c>
    </row>
    <row r="1652" spans="1:5" ht="14.25" customHeight="1">
      <c r="A1652" s="197" t="s">
        <v>1607</v>
      </c>
      <c r="B1652" t="s">
        <v>1667</v>
      </c>
      <c r="C1652"/>
      <c r="D1652" t="s">
        <v>1694</v>
      </c>
      <c r="E1652" t="s">
        <v>1601</v>
      </c>
    </row>
    <row r="1653" spans="1:5" ht="14.25" customHeight="1">
      <c r="A1653" s="197" t="s">
        <v>1600</v>
      </c>
      <c r="B1653"/>
      <c r="C1653"/>
      <c r="D1653"/>
      <c r="E1653" t="s">
        <v>1601</v>
      </c>
    </row>
    <row r="1654" spans="1:5" ht="14.25" customHeight="1">
      <c r="A1654" s="197" t="s">
        <v>1600</v>
      </c>
      <c r="B1654"/>
      <c r="C1654"/>
      <c r="D1654"/>
      <c r="E1654" t="s">
        <v>1601</v>
      </c>
    </row>
    <row r="1655" spans="1:5" ht="14.25" customHeight="1">
      <c r="A1655" s="197" t="s">
        <v>1600</v>
      </c>
      <c r="B1655"/>
      <c r="C1655"/>
      <c r="D1655"/>
      <c r="E1655" t="s">
        <v>1601</v>
      </c>
    </row>
    <row r="1656" spans="1:5" ht="14.25" customHeight="1">
      <c r="A1656" s="197" t="s">
        <v>1600</v>
      </c>
      <c r="B1656"/>
      <c r="C1656"/>
      <c r="D1656"/>
      <c r="E1656" t="s">
        <v>1601</v>
      </c>
    </row>
    <row r="1657" spans="1:5" ht="14.25" customHeight="1">
      <c r="A1657" s="197" t="s">
        <v>1600</v>
      </c>
      <c r="B1657"/>
      <c r="C1657"/>
      <c r="D1657"/>
      <c r="E1657" t="s">
        <v>1601</v>
      </c>
    </row>
    <row r="1658" spans="1:5" ht="14.25" customHeight="1">
      <c r="A1658" s="197" t="s">
        <v>1600</v>
      </c>
      <c r="B1658"/>
      <c r="C1658"/>
      <c r="D1658"/>
      <c r="E1658" t="s">
        <v>1601</v>
      </c>
    </row>
    <row r="1659" spans="1:5" ht="14.25" customHeight="1">
      <c r="A1659" s="197" t="s">
        <v>1600</v>
      </c>
      <c r="B1659"/>
      <c r="C1659"/>
      <c r="D1659"/>
      <c r="E1659" t="s">
        <v>1601</v>
      </c>
    </row>
    <row r="1660" spans="1:5" ht="14.25" customHeight="1">
      <c r="A1660" s="197" t="s">
        <v>1628</v>
      </c>
      <c r="B1660"/>
      <c r="C1660" t="s">
        <v>1595</v>
      </c>
      <c r="D1660"/>
      <c r="E1660" t="s">
        <v>1629</v>
      </c>
    </row>
    <row r="1661" spans="1:5" ht="14.25" customHeight="1">
      <c r="A1661" s="197" t="s">
        <v>1596</v>
      </c>
      <c r="B1661" t="s">
        <v>1597</v>
      </c>
      <c r="C1661"/>
      <c r="D1661" t="s">
        <v>1598</v>
      </c>
      <c r="E1661" t="s">
        <v>1599</v>
      </c>
    </row>
    <row r="1662" spans="1:5" ht="14.25" customHeight="1">
      <c r="A1662" s="197" t="s">
        <v>1600</v>
      </c>
      <c r="B1662"/>
      <c r="C1662"/>
      <c r="D1662"/>
      <c r="E1662" t="s">
        <v>1601</v>
      </c>
    </row>
    <row r="1663" spans="1:5" ht="14.25" customHeight="1">
      <c r="A1663" s="197" t="s">
        <v>1600</v>
      </c>
      <c r="B1663"/>
      <c r="C1663"/>
      <c r="D1663"/>
      <c r="E1663" t="s">
        <v>1601</v>
      </c>
    </row>
    <row r="1664" spans="1:5" ht="14.25" customHeight="1">
      <c r="A1664" s="197" t="s">
        <v>1600</v>
      </c>
      <c r="B1664"/>
      <c r="C1664"/>
      <c r="D1664"/>
      <c r="E1664" t="s">
        <v>1601</v>
      </c>
    </row>
    <row r="1665" spans="1:5" ht="14.25" customHeight="1">
      <c r="A1665" s="197" t="s">
        <v>1600</v>
      </c>
      <c r="B1665"/>
      <c r="C1665"/>
      <c r="D1665"/>
      <c r="E1665" t="s">
        <v>1601</v>
      </c>
    </row>
    <row r="1666" spans="1:5" ht="14.25" customHeight="1">
      <c r="A1666" s="197" t="s">
        <v>1600</v>
      </c>
      <c r="B1666"/>
      <c r="C1666"/>
      <c r="D1666"/>
      <c r="E1666" t="s">
        <v>1601</v>
      </c>
    </row>
    <row r="1667" spans="1:5" ht="14.25" customHeight="1">
      <c r="A1667" s="197" t="s">
        <v>1600</v>
      </c>
      <c r="B1667"/>
      <c r="C1667"/>
      <c r="D1667"/>
      <c r="E1667" t="s">
        <v>1601</v>
      </c>
    </row>
    <row r="1668" spans="1:5" ht="14.25" customHeight="1">
      <c r="A1668" s="197" t="s">
        <v>1600</v>
      </c>
      <c r="B1668"/>
      <c r="C1668"/>
      <c r="D1668"/>
      <c r="E1668" t="s">
        <v>1601</v>
      </c>
    </row>
    <row r="1669" spans="1:5" ht="14.25" customHeight="1">
      <c r="A1669" s="197" t="s">
        <v>1600</v>
      </c>
      <c r="B1669"/>
      <c r="C1669"/>
      <c r="D1669"/>
      <c r="E1669" t="s">
        <v>1601</v>
      </c>
    </row>
    <row r="1670" spans="1:5" ht="14.25" customHeight="1">
      <c r="A1670" s="197" t="s">
        <v>1600</v>
      </c>
      <c r="B1670"/>
      <c r="C1670"/>
      <c r="D1670"/>
      <c r="E1670" t="s">
        <v>1601</v>
      </c>
    </row>
    <row r="1671" spans="1:5" ht="14.25" customHeight="1">
      <c r="A1671" s="197" t="s">
        <v>1600</v>
      </c>
      <c r="B1671"/>
      <c r="C1671"/>
      <c r="D1671"/>
      <c r="E1671" t="s">
        <v>1601</v>
      </c>
    </row>
    <row r="1672" spans="1:5" ht="14.25" customHeight="1">
      <c r="A1672" s="197" t="s">
        <v>1600</v>
      </c>
      <c r="B1672"/>
      <c r="C1672"/>
      <c r="D1672"/>
      <c r="E1672" t="s">
        <v>1601</v>
      </c>
    </row>
    <row r="1673" spans="1:5" ht="14.25" customHeight="1">
      <c r="A1673" s="197" t="s">
        <v>1600</v>
      </c>
      <c r="B1673"/>
      <c r="C1673"/>
      <c r="D1673"/>
      <c r="E1673" t="s">
        <v>1601</v>
      </c>
    </row>
    <row r="1674" spans="1:5" ht="14.25" customHeight="1">
      <c r="A1674" s="197" t="s">
        <v>1600</v>
      </c>
      <c r="B1674"/>
      <c r="C1674"/>
      <c r="D1674"/>
      <c r="E1674" t="s">
        <v>1601</v>
      </c>
    </row>
    <row r="1675" spans="1:5" ht="14.25" customHeight="1">
      <c r="A1675" s="197" t="s">
        <v>1600</v>
      </c>
      <c r="B1675"/>
      <c r="C1675"/>
      <c r="D1675"/>
      <c r="E1675" t="s">
        <v>1601</v>
      </c>
    </row>
    <row r="1676" spans="1:5" ht="14.25" customHeight="1">
      <c r="A1676" s="197" t="s">
        <v>1600</v>
      </c>
      <c r="B1676"/>
      <c r="C1676"/>
      <c r="D1676"/>
      <c r="E1676" t="s">
        <v>1601</v>
      </c>
    </row>
    <row r="1677" spans="1:5" ht="14.25" customHeight="1">
      <c r="A1677" s="197" t="s">
        <v>1600</v>
      </c>
      <c r="B1677"/>
      <c r="C1677"/>
      <c r="D1677"/>
      <c r="E1677" t="s">
        <v>1601</v>
      </c>
    </row>
    <row r="1678" spans="1:5" ht="14.25" customHeight="1">
      <c r="A1678" s="197" t="s">
        <v>1600</v>
      </c>
      <c r="B1678"/>
      <c r="C1678"/>
      <c r="D1678"/>
      <c r="E1678" t="s">
        <v>1601</v>
      </c>
    </row>
    <row r="1679" spans="1:5" ht="14.25" customHeight="1">
      <c r="A1679" s="197" t="s">
        <v>1600</v>
      </c>
      <c r="B1679"/>
      <c r="C1679"/>
      <c r="D1679"/>
      <c r="E1679" t="s">
        <v>1601</v>
      </c>
    </row>
    <row r="1680" spans="1:5" ht="14.25" customHeight="1">
      <c r="A1680" s="197" t="s">
        <v>1600</v>
      </c>
      <c r="B1680"/>
      <c r="C1680"/>
      <c r="D1680"/>
      <c r="E1680" t="s">
        <v>1601</v>
      </c>
    </row>
    <row r="1681" spans="1:5" ht="14.25" customHeight="1">
      <c r="A1681" s="197" t="s">
        <v>1600</v>
      </c>
      <c r="B1681"/>
      <c r="C1681"/>
      <c r="D1681"/>
      <c r="E1681" t="s">
        <v>1601</v>
      </c>
    </row>
    <row r="1682" spans="1:5" ht="14.25" customHeight="1">
      <c r="A1682" s="197" t="s">
        <v>1600</v>
      </c>
      <c r="B1682"/>
      <c r="C1682"/>
      <c r="D1682"/>
      <c r="E1682" t="s">
        <v>1601</v>
      </c>
    </row>
    <row r="1683" spans="1:5" ht="14.25" customHeight="1">
      <c r="A1683" s="197" t="s">
        <v>1628</v>
      </c>
      <c r="B1683"/>
      <c r="C1683" t="s">
        <v>1595</v>
      </c>
      <c r="D1683"/>
      <c r="E1683" t="s">
        <v>1629</v>
      </c>
    </row>
    <row r="1684" spans="1:5" ht="14.25" customHeight="1">
      <c r="A1684" s="197" t="s">
        <v>1596</v>
      </c>
      <c r="B1684" t="s">
        <v>1597</v>
      </c>
      <c r="C1684"/>
      <c r="D1684" t="s">
        <v>1598</v>
      </c>
      <c r="E1684" t="s">
        <v>1599</v>
      </c>
    </row>
    <row r="1685" spans="1:5" ht="14.25" customHeight="1">
      <c r="A1685" s="197" t="s">
        <v>1600</v>
      </c>
      <c r="B1685"/>
      <c r="C1685"/>
      <c r="D1685"/>
      <c r="E1685" t="s">
        <v>1601</v>
      </c>
    </row>
    <row r="1686" spans="1:5" ht="14.25" customHeight="1">
      <c r="A1686" s="197" t="s">
        <v>1600</v>
      </c>
      <c r="B1686"/>
      <c r="C1686"/>
      <c r="D1686"/>
      <c r="E1686" t="s">
        <v>1601</v>
      </c>
    </row>
    <row r="1687" spans="1:5" ht="14.25" customHeight="1">
      <c r="A1687" s="197" t="s">
        <v>1600</v>
      </c>
      <c r="B1687"/>
      <c r="C1687"/>
      <c r="D1687"/>
      <c r="E1687" t="s">
        <v>1601</v>
      </c>
    </row>
    <row r="1688" spans="1:5" ht="14.25" customHeight="1">
      <c r="A1688" s="197" t="s">
        <v>1600</v>
      </c>
      <c r="B1688"/>
      <c r="C1688"/>
      <c r="D1688"/>
      <c r="E1688" t="s">
        <v>1601</v>
      </c>
    </row>
    <row r="1689" spans="1:5" ht="14.25" customHeight="1">
      <c r="A1689" s="197" t="s">
        <v>1600</v>
      </c>
      <c r="B1689"/>
      <c r="C1689"/>
      <c r="D1689"/>
      <c r="E1689" t="s">
        <v>1601</v>
      </c>
    </row>
    <row r="1690" spans="1:5" ht="14.25" customHeight="1">
      <c r="A1690" s="197" t="s">
        <v>1600</v>
      </c>
      <c r="B1690"/>
      <c r="C1690"/>
      <c r="D1690"/>
      <c r="E1690" t="s">
        <v>1601</v>
      </c>
    </row>
    <row r="1691" spans="1:5" ht="14.25" customHeight="1">
      <c r="A1691" s="197" t="s">
        <v>1600</v>
      </c>
      <c r="B1691"/>
      <c r="C1691"/>
      <c r="D1691"/>
      <c r="E1691" t="s">
        <v>1601</v>
      </c>
    </row>
    <row r="1692" spans="1:5" ht="14.25" customHeight="1">
      <c r="A1692" s="197" t="s">
        <v>1600</v>
      </c>
      <c r="B1692"/>
      <c r="C1692"/>
      <c r="D1692"/>
      <c r="E1692" t="s">
        <v>1601</v>
      </c>
    </row>
    <row r="1693" spans="1:5" ht="14.25" customHeight="1">
      <c r="A1693" s="197" t="s">
        <v>1600</v>
      </c>
      <c r="B1693"/>
      <c r="C1693"/>
      <c r="D1693"/>
      <c r="E1693" t="s">
        <v>1601</v>
      </c>
    </row>
    <row r="1694" spans="1:5" ht="14.25" customHeight="1">
      <c r="A1694" s="197" t="s">
        <v>1600</v>
      </c>
      <c r="B1694"/>
      <c r="C1694"/>
      <c r="D1694"/>
      <c r="E1694" t="s">
        <v>1601</v>
      </c>
    </row>
    <row r="1695" spans="1:5" ht="14.25" customHeight="1">
      <c r="A1695" s="197" t="s">
        <v>1600</v>
      </c>
      <c r="B1695"/>
      <c r="C1695"/>
      <c r="D1695"/>
      <c r="E1695" t="s">
        <v>1601</v>
      </c>
    </row>
    <row r="1696" spans="1:5" ht="14.25" customHeight="1">
      <c r="B1696"/>
      <c r="C1696"/>
      <c r="D1696"/>
      <c r="E1696"/>
    </row>
    <row r="1697" spans="1:5" ht="14.25" customHeight="1">
      <c r="B1697"/>
      <c r="C1697"/>
      <c r="D1697"/>
      <c r="E1697"/>
    </row>
    <row r="1698" spans="1:5" ht="14.25" customHeight="1">
      <c r="B1698"/>
      <c r="C1698"/>
      <c r="D1698"/>
      <c r="E1698"/>
    </row>
    <row r="1699" spans="1:5" ht="14.25" customHeight="1">
      <c r="B1699"/>
      <c r="C1699"/>
      <c r="D1699"/>
      <c r="E1699"/>
    </row>
    <row r="1700" spans="1:5" ht="14.25" customHeight="1">
      <c r="B1700"/>
      <c r="C1700"/>
      <c r="D1700"/>
      <c r="E1700"/>
    </row>
    <row r="1701" spans="1:5" ht="14.25" customHeight="1">
      <c r="B1701"/>
      <c r="C1701"/>
      <c r="D1701"/>
      <c r="E1701"/>
    </row>
    <row r="1702" spans="1:5" ht="14.25" customHeight="1">
      <c r="B1702"/>
      <c r="C1702"/>
      <c r="D1702"/>
      <c r="E1702"/>
    </row>
    <row r="1703" spans="1:5" ht="14.25" customHeight="1">
      <c r="B1703"/>
      <c r="C1703"/>
      <c r="D1703"/>
      <c r="E1703"/>
    </row>
    <row r="1704" spans="1:5" ht="14.25" customHeight="1">
      <c r="B1704"/>
      <c r="C1704"/>
      <c r="D1704"/>
      <c r="E1704"/>
    </row>
    <row r="1705" spans="1:5" ht="14.25" customHeight="1">
      <c r="A1705" s="197" t="s">
        <v>1628</v>
      </c>
      <c r="B1705"/>
      <c r="C1705" t="s">
        <v>1595</v>
      </c>
      <c r="D1705"/>
      <c r="E1705" t="s">
        <v>1629</v>
      </c>
    </row>
    <row r="1706" spans="1:5" ht="14.25" customHeight="1">
      <c r="A1706" s="197" t="s">
        <v>1596</v>
      </c>
      <c r="B1706" t="s">
        <v>1597</v>
      </c>
      <c r="C1706"/>
      <c r="D1706" t="s">
        <v>1598</v>
      </c>
      <c r="E1706" t="s">
        <v>1599</v>
      </c>
    </row>
    <row r="1707" spans="1:5" ht="14.25" customHeight="1">
      <c r="A1707" s="197" t="s">
        <v>1600</v>
      </c>
      <c r="B1707"/>
      <c r="C1707"/>
      <c r="D1707"/>
      <c r="E1707" t="s">
        <v>1601</v>
      </c>
    </row>
    <row r="1708" spans="1:5" ht="14.25" customHeight="1">
      <c r="A1708" s="197" t="s">
        <v>1600</v>
      </c>
      <c r="B1708"/>
      <c r="C1708"/>
      <c r="D1708"/>
      <c r="E1708" t="s">
        <v>1601</v>
      </c>
    </row>
    <row r="1709" spans="1:5" ht="14.25" customHeight="1">
      <c r="A1709" s="197" t="s">
        <v>1600</v>
      </c>
      <c r="B1709"/>
      <c r="C1709"/>
      <c r="D1709"/>
      <c r="E1709" t="s">
        <v>1601</v>
      </c>
    </row>
    <row r="1710" spans="1:5" ht="14.25" customHeight="1">
      <c r="A1710" s="197" t="s">
        <v>1600</v>
      </c>
      <c r="B1710"/>
      <c r="C1710"/>
      <c r="D1710"/>
      <c r="E1710" t="s">
        <v>1601</v>
      </c>
    </row>
    <row r="1711" spans="1:5" ht="14.25" customHeight="1">
      <c r="A1711" s="197" t="s">
        <v>1600</v>
      </c>
      <c r="B1711"/>
      <c r="C1711"/>
      <c r="D1711"/>
      <c r="E1711" t="s">
        <v>1601</v>
      </c>
    </row>
    <row r="1712" spans="1:5" ht="14.25" customHeight="1">
      <c r="A1712" s="197" t="s">
        <v>1600</v>
      </c>
      <c r="B1712"/>
      <c r="C1712"/>
      <c r="D1712"/>
      <c r="E1712" t="s">
        <v>1601</v>
      </c>
    </row>
    <row r="1713" spans="1:5" ht="14.25" customHeight="1">
      <c r="A1713" s="197" t="s">
        <v>1600</v>
      </c>
      <c r="B1713"/>
      <c r="C1713"/>
      <c r="D1713"/>
      <c r="E1713" t="s">
        <v>1601</v>
      </c>
    </row>
    <row r="1714" spans="1:5" ht="14.25" customHeight="1">
      <c r="A1714" s="197" t="s">
        <v>1600</v>
      </c>
      <c r="B1714"/>
      <c r="C1714"/>
      <c r="D1714"/>
      <c r="E1714" t="s">
        <v>1601</v>
      </c>
    </row>
    <row r="1715" spans="1:5" ht="14.25" customHeight="1">
      <c r="A1715" s="197" t="s">
        <v>1600</v>
      </c>
      <c r="B1715"/>
      <c r="C1715"/>
      <c r="D1715"/>
      <c r="E1715" t="s">
        <v>1601</v>
      </c>
    </row>
    <row r="1716" spans="1:5" ht="14.25" customHeight="1">
      <c r="A1716" s="197" t="s">
        <v>1600</v>
      </c>
      <c r="B1716"/>
      <c r="C1716"/>
      <c r="D1716"/>
      <c r="E1716" t="s">
        <v>1601</v>
      </c>
    </row>
    <row r="1717" spans="1:5" ht="14.25" customHeight="1">
      <c r="A1717" s="197" t="s">
        <v>1600</v>
      </c>
      <c r="B1717"/>
      <c r="C1717"/>
      <c r="D1717"/>
      <c r="E1717" t="s">
        <v>1601</v>
      </c>
    </row>
    <row r="1718" spans="1:5" ht="14.25" customHeight="1">
      <c r="A1718" s="197" t="s">
        <v>1600</v>
      </c>
      <c r="B1718"/>
      <c r="C1718"/>
      <c r="D1718"/>
      <c r="E1718" t="s">
        <v>1601</v>
      </c>
    </row>
    <row r="1719" spans="1:5" ht="14.25" customHeight="1">
      <c r="A1719" s="197" t="s">
        <v>1600</v>
      </c>
      <c r="B1719"/>
      <c r="C1719"/>
      <c r="D1719"/>
      <c r="E1719" t="s">
        <v>1601</v>
      </c>
    </row>
    <row r="1720" spans="1:5" ht="14.25" customHeight="1">
      <c r="A1720" s="197" t="s">
        <v>1600</v>
      </c>
      <c r="B1720"/>
      <c r="C1720"/>
      <c r="D1720"/>
      <c r="E1720" t="s">
        <v>1601</v>
      </c>
    </row>
    <row r="1721" spans="1:5" ht="14.25" customHeight="1">
      <c r="A1721" s="197" t="s">
        <v>1600</v>
      </c>
      <c r="B1721"/>
      <c r="C1721"/>
      <c r="D1721"/>
      <c r="E1721" t="s">
        <v>1601</v>
      </c>
    </row>
    <row r="1722" spans="1:5" ht="14.25" customHeight="1">
      <c r="A1722" s="197" t="s">
        <v>1600</v>
      </c>
      <c r="B1722"/>
      <c r="C1722"/>
      <c r="D1722"/>
      <c r="E1722" t="s">
        <v>1601</v>
      </c>
    </row>
    <row r="1723" spans="1:5" ht="14.25" customHeight="1">
      <c r="A1723" s="197" t="s">
        <v>1600</v>
      </c>
      <c r="B1723"/>
      <c r="C1723"/>
      <c r="D1723"/>
      <c r="E1723" t="s">
        <v>1601</v>
      </c>
    </row>
    <row r="1724" spans="1:5" ht="14.25" customHeight="1">
      <c r="A1724" s="197" t="s">
        <v>1600</v>
      </c>
      <c r="B1724"/>
      <c r="C1724"/>
      <c r="D1724"/>
      <c r="E1724" t="s">
        <v>1601</v>
      </c>
    </row>
    <row r="1725" spans="1:5" ht="14.25" customHeight="1">
      <c r="A1725" s="197" t="s">
        <v>1600</v>
      </c>
      <c r="B1725"/>
      <c r="C1725"/>
      <c r="D1725"/>
      <c r="E1725" t="s">
        <v>1601</v>
      </c>
    </row>
    <row r="1726" spans="1:5" ht="14.25" customHeight="1">
      <c r="A1726" s="197" t="s">
        <v>1600</v>
      </c>
      <c r="B1726"/>
      <c r="C1726"/>
      <c r="D1726"/>
      <c r="E1726" t="s">
        <v>1601</v>
      </c>
    </row>
    <row r="1727" spans="1:5" ht="14.25" customHeight="1">
      <c r="A1727" s="197" t="s">
        <v>1600</v>
      </c>
      <c r="B1727"/>
      <c r="C1727"/>
      <c r="D1727"/>
      <c r="E1727" t="s">
        <v>1601</v>
      </c>
    </row>
    <row r="1728" spans="1:5" ht="14.25" customHeight="1">
      <c r="A1728" s="197" t="s">
        <v>1600</v>
      </c>
      <c r="B1728"/>
      <c r="C1728"/>
      <c r="D1728"/>
      <c r="E1728" t="s">
        <v>1601</v>
      </c>
    </row>
    <row r="1729" spans="1:5" ht="14.25" customHeight="1">
      <c r="A1729" s="197" t="s">
        <v>1600</v>
      </c>
      <c r="B1729"/>
      <c r="C1729"/>
      <c r="D1729"/>
      <c r="E1729" t="s">
        <v>1601</v>
      </c>
    </row>
    <row r="1730" spans="1:5" ht="14.25" customHeight="1">
      <c r="A1730" s="197" t="s">
        <v>1600</v>
      </c>
      <c r="B1730"/>
      <c r="C1730"/>
      <c r="D1730"/>
      <c r="E1730" t="s">
        <v>1601</v>
      </c>
    </row>
    <row r="1731" spans="1:5" ht="14.25" customHeight="1">
      <c r="A1731" s="197" t="s">
        <v>1628</v>
      </c>
      <c r="B1731"/>
      <c r="C1731" t="s">
        <v>1595</v>
      </c>
      <c r="D1731"/>
      <c r="E1731" t="s">
        <v>1629</v>
      </c>
    </row>
    <row r="1732" spans="1:5" ht="14.25" customHeight="1">
      <c r="A1732" s="197" t="s">
        <v>1596</v>
      </c>
      <c r="B1732" t="s">
        <v>1597</v>
      </c>
      <c r="C1732"/>
      <c r="D1732" t="s">
        <v>1598</v>
      </c>
      <c r="E1732" t="s">
        <v>1599</v>
      </c>
    </row>
    <row r="1733" spans="1:5" ht="14.25" customHeight="1">
      <c r="A1733" s="197" t="s">
        <v>1600</v>
      </c>
      <c r="B1733"/>
      <c r="C1733"/>
      <c r="D1733"/>
      <c r="E1733" t="s">
        <v>1601</v>
      </c>
    </row>
    <row r="1734" spans="1:5" ht="14.25" customHeight="1">
      <c r="A1734" s="197" t="s">
        <v>1600</v>
      </c>
      <c r="B1734"/>
      <c r="C1734"/>
      <c r="D1734"/>
      <c r="E1734" t="s">
        <v>1601</v>
      </c>
    </row>
    <row r="1735" spans="1:5" ht="14.25" customHeight="1">
      <c r="A1735" s="197" t="s">
        <v>1600</v>
      </c>
      <c r="B1735"/>
      <c r="C1735"/>
      <c r="D1735"/>
      <c r="E1735" t="s">
        <v>1601</v>
      </c>
    </row>
    <row r="1736" spans="1:5" ht="14.25" customHeight="1">
      <c r="A1736" s="197" t="s">
        <v>1600</v>
      </c>
      <c r="B1736"/>
      <c r="C1736"/>
      <c r="D1736"/>
      <c r="E1736" t="s">
        <v>1601</v>
      </c>
    </row>
    <row r="1737" spans="1:5" ht="14.25" customHeight="1">
      <c r="A1737" s="197" t="s">
        <v>1600</v>
      </c>
      <c r="B1737"/>
      <c r="C1737"/>
      <c r="D1737"/>
      <c r="E1737" t="s">
        <v>1601</v>
      </c>
    </row>
    <row r="1738" spans="1:5" ht="14.25" customHeight="1">
      <c r="A1738" s="197" t="s">
        <v>1600</v>
      </c>
      <c r="B1738"/>
      <c r="C1738"/>
      <c r="D1738"/>
      <c r="E1738" t="s">
        <v>1601</v>
      </c>
    </row>
    <row r="1739" spans="1:5" ht="14.25" customHeight="1">
      <c r="A1739" s="197" t="s">
        <v>1600</v>
      </c>
      <c r="B1739"/>
      <c r="C1739"/>
      <c r="D1739"/>
      <c r="E1739" t="s">
        <v>1601</v>
      </c>
    </row>
    <row r="1740" spans="1:5" ht="14.25" customHeight="1">
      <c r="A1740" s="197" t="s">
        <v>1600</v>
      </c>
      <c r="B1740"/>
      <c r="C1740"/>
      <c r="D1740"/>
      <c r="E1740" t="s">
        <v>1601</v>
      </c>
    </row>
    <row r="1741" spans="1:5" ht="14.25" customHeight="1">
      <c r="A1741" s="197" t="s">
        <v>1600</v>
      </c>
      <c r="B1741"/>
      <c r="C1741"/>
      <c r="D1741"/>
      <c r="E1741" t="s">
        <v>1601</v>
      </c>
    </row>
    <row r="1742" spans="1:5" ht="14.25" customHeight="1">
      <c r="A1742" s="197" t="s">
        <v>1600</v>
      </c>
      <c r="B1742"/>
      <c r="C1742"/>
      <c r="D1742"/>
      <c r="E1742" t="s">
        <v>1601</v>
      </c>
    </row>
    <row r="1743" spans="1:5" ht="14.25" customHeight="1">
      <c r="A1743" s="197" t="s">
        <v>1600</v>
      </c>
      <c r="B1743"/>
      <c r="C1743"/>
      <c r="D1743"/>
      <c r="E1743" t="s">
        <v>1601</v>
      </c>
    </row>
    <row r="1744" spans="1:5" ht="14.25" customHeight="1">
      <c r="A1744" s="197" t="s">
        <v>1600</v>
      </c>
      <c r="B1744"/>
      <c r="C1744"/>
      <c r="D1744"/>
      <c r="E1744" t="s">
        <v>1601</v>
      </c>
    </row>
    <row r="1745" spans="1:5" ht="14.25" customHeight="1">
      <c r="A1745" s="197" t="s">
        <v>1600</v>
      </c>
      <c r="B1745"/>
      <c r="C1745"/>
      <c r="D1745"/>
      <c r="E1745" t="s">
        <v>1601</v>
      </c>
    </row>
    <row r="1746" spans="1:5" ht="14.25" customHeight="1">
      <c r="A1746" s="197" t="s">
        <v>1600</v>
      </c>
      <c r="B1746"/>
      <c r="C1746"/>
      <c r="D1746"/>
      <c r="E1746" t="s">
        <v>1601</v>
      </c>
    </row>
    <row r="1747" spans="1:5" ht="14.25" customHeight="1">
      <c r="A1747" s="197" t="s">
        <v>1600</v>
      </c>
      <c r="B1747"/>
      <c r="C1747"/>
      <c r="D1747"/>
      <c r="E1747" t="s">
        <v>1601</v>
      </c>
    </row>
    <row r="1748" spans="1:5" ht="14.25" customHeight="1">
      <c r="A1748" s="197" t="s">
        <v>1600</v>
      </c>
      <c r="B1748"/>
      <c r="C1748"/>
      <c r="D1748"/>
      <c r="E1748" t="s">
        <v>1601</v>
      </c>
    </row>
    <row r="1749" spans="1:5" ht="14.25" customHeight="1">
      <c r="A1749" s="197" t="s">
        <v>1600</v>
      </c>
      <c r="B1749"/>
      <c r="C1749"/>
      <c r="D1749"/>
      <c r="E1749" t="s">
        <v>1601</v>
      </c>
    </row>
    <row r="1750" spans="1:5" ht="14.25" customHeight="1">
      <c r="A1750" s="197" t="s">
        <v>1600</v>
      </c>
      <c r="B1750"/>
      <c r="C1750"/>
      <c r="D1750"/>
      <c r="E1750" t="s">
        <v>1601</v>
      </c>
    </row>
    <row r="1751" spans="1:5" ht="14.25" customHeight="1">
      <c r="A1751" s="197" t="s">
        <v>1600</v>
      </c>
      <c r="B1751"/>
      <c r="C1751"/>
      <c r="D1751"/>
      <c r="E1751" t="s">
        <v>1601</v>
      </c>
    </row>
    <row r="1752" spans="1:5" ht="14.25" customHeight="1">
      <c r="A1752" s="197" t="s">
        <v>1600</v>
      </c>
      <c r="B1752"/>
      <c r="C1752"/>
      <c r="D1752"/>
      <c r="E1752" t="s">
        <v>1601</v>
      </c>
    </row>
    <row r="1753" spans="1:5" ht="14.25" customHeight="1">
      <c r="A1753" s="197" t="s">
        <v>1600</v>
      </c>
      <c r="B1753"/>
      <c r="C1753"/>
      <c r="D1753"/>
      <c r="E1753" t="s">
        <v>1601</v>
      </c>
    </row>
    <row r="1754" spans="1:5" ht="14.25" customHeight="1">
      <c r="A1754" s="197" t="s">
        <v>1600</v>
      </c>
      <c r="B1754"/>
      <c r="C1754"/>
      <c r="D1754"/>
      <c r="E1754" t="s">
        <v>1601</v>
      </c>
    </row>
    <row r="1755" spans="1:5" ht="14.25" customHeight="1">
      <c r="A1755" s="197" t="s">
        <v>1628</v>
      </c>
      <c r="B1755"/>
      <c r="C1755" t="s">
        <v>1595</v>
      </c>
      <c r="D1755"/>
      <c r="E1755" t="s">
        <v>1629</v>
      </c>
    </row>
    <row r="1756" spans="1:5" ht="14.25" customHeight="1">
      <c r="A1756" s="197" t="s">
        <v>1596</v>
      </c>
      <c r="B1756" t="s">
        <v>1597</v>
      </c>
      <c r="C1756"/>
      <c r="D1756" t="s">
        <v>1598</v>
      </c>
      <c r="E1756" t="s">
        <v>1599</v>
      </c>
    </row>
    <row r="1757" spans="1:5" ht="14.25" customHeight="1">
      <c r="A1757" s="197" t="s">
        <v>1600</v>
      </c>
      <c r="B1757"/>
      <c r="C1757"/>
      <c r="D1757"/>
      <c r="E1757" t="s">
        <v>1601</v>
      </c>
    </row>
    <row r="1758" spans="1:5" ht="14.25" customHeight="1">
      <c r="A1758" s="197" t="s">
        <v>1600</v>
      </c>
      <c r="B1758"/>
      <c r="C1758"/>
      <c r="D1758"/>
      <c r="E1758" t="s">
        <v>1601</v>
      </c>
    </row>
    <row r="1759" spans="1:5" ht="14.25" customHeight="1">
      <c r="A1759" s="197" t="s">
        <v>1600</v>
      </c>
      <c r="B1759"/>
      <c r="C1759"/>
      <c r="D1759"/>
      <c r="E1759" t="s">
        <v>1601</v>
      </c>
    </row>
    <row r="1760" spans="1:5" ht="14.25" customHeight="1">
      <c r="B1760"/>
      <c r="C1760"/>
      <c r="D1760"/>
      <c r="E1760"/>
    </row>
    <row r="1761" spans="1:5" ht="14.25" customHeight="1">
      <c r="B1761"/>
      <c r="C1761"/>
      <c r="D1761"/>
      <c r="E1761"/>
    </row>
    <row r="1762" spans="1:5" ht="14.25" customHeight="1">
      <c r="B1762"/>
      <c r="C1762"/>
      <c r="D1762"/>
      <c r="E1762"/>
    </row>
    <row r="1763" spans="1:5" ht="14.25" customHeight="1">
      <c r="B1763"/>
      <c r="C1763"/>
      <c r="D1763"/>
      <c r="E1763"/>
    </row>
    <row r="1764" spans="1:5" ht="14.25" customHeight="1">
      <c r="B1764"/>
      <c r="C1764"/>
      <c r="D1764"/>
      <c r="E1764"/>
    </row>
    <row r="1765" spans="1:5" ht="14.25" customHeight="1">
      <c r="B1765"/>
      <c r="C1765"/>
      <c r="D1765"/>
      <c r="E1765"/>
    </row>
    <row r="1766" spans="1:5" ht="14.25" customHeight="1">
      <c r="B1766"/>
      <c r="C1766"/>
      <c r="D1766"/>
      <c r="E1766"/>
    </row>
    <row r="1767" spans="1:5" ht="14.25" customHeight="1">
      <c r="A1767" s="197" t="s">
        <v>1628</v>
      </c>
      <c r="B1767"/>
      <c r="C1767"/>
      <c r="D1767"/>
      <c r="E1767" t="s">
        <v>1629</v>
      </c>
    </row>
    <row r="1768" spans="1:5" ht="14.25" customHeight="1">
      <c r="B1768"/>
      <c r="C1768"/>
      <c r="D1768"/>
      <c r="E1768"/>
    </row>
    <row r="1769" spans="1:5" ht="14.25" customHeight="1">
      <c r="B1769"/>
      <c r="C1769"/>
      <c r="D1769"/>
      <c r="E1769"/>
    </row>
    <row r="1770" spans="1:5" ht="14.25" customHeight="1">
      <c r="B1770"/>
      <c r="C1770"/>
      <c r="D1770"/>
      <c r="E1770"/>
    </row>
    <row r="1771" spans="1:5" ht="14.25" customHeight="1">
      <c r="B1771"/>
      <c r="C1771"/>
      <c r="D1771"/>
      <c r="E1771"/>
    </row>
    <row r="1772" spans="1:5" ht="14.25" customHeight="1">
      <c r="B1772"/>
      <c r="C1772"/>
      <c r="D1772"/>
      <c r="E1772"/>
    </row>
    <row r="1773" spans="1:5" ht="14.25" customHeight="1">
      <c r="B1773"/>
      <c r="C1773"/>
      <c r="D1773"/>
      <c r="E1773"/>
    </row>
    <row r="1774" spans="1:5" ht="14.25" customHeight="1">
      <c r="B1774"/>
      <c r="C1774"/>
      <c r="D1774"/>
      <c r="E1774"/>
    </row>
    <row r="1775" spans="1:5" ht="14.25" customHeight="1">
      <c r="B1775"/>
      <c r="C1775"/>
      <c r="D1775"/>
      <c r="E1775"/>
    </row>
    <row r="1776" spans="1:5" ht="14.25" customHeight="1">
      <c r="B1776"/>
      <c r="C1776"/>
      <c r="D1776"/>
      <c r="E1776"/>
    </row>
    <row r="1777" spans="1:5" ht="14.25" customHeight="1">
      <c r="A1777" s="197" t="s">
        <v>1628</v>
      </c>
      <c r="B1777"/>
      <c r="C1777" t="s">
        <v>1595</v>
      </c>
      <c r="D1777"/>
      <c r="E1777" t="s">
        <v>1629</v>
      </c>
    </row>
    <row r="1778" spans="1:5" ht="14.25" customHeight="1">
      <c r="A1778" s="197" t="s">
        <v>1596</v>
      </c>
      <c r="B1778" t="s">
        <v>1597</v>
      </c>
      <c r="C1778"/>
      <c r="D1778" t="s">
        <v>1598</v>
      </c>
      <c r="E1778" t="s">
        <v>1599</v>
      </c>
    </row>
    <row r="1779" spans="1:5" ht="14.25" customHeight="1">
      <c r="A1779" s="197" t="s">
        <v>1600</v>
      </c>
      <c r="B1779"/>
      <c r="C1779"/>
      <c r="D1779"/>
      <c r="E1779" t="s">
        <v>1601</v>
      </c>
    </row>
    <row r="1780" spans="1:5" ht="14.25" customHeight="1">
      <c r="A1780" s="197" t="s">
        <v>1600</v>
      </c>
      <c r="B1780"/>
      <c r="C1780"/>
      <c r="D1780"/>
      <c r="E1780" t="s">
        <v>1601</v>
      </c>
    </row>
    <row r="1781" spans="1:5" ht="14.25" customHeight="1">
      <c r="A1781" s="197" t="s">
        <v>1600</v>
      </c>
      <c r="B1781"/>
      <c r="C1781"/>
      <c r="D1781"/>
      <c r="E1781" t="s">
        <v>1601</v>
      </c>
    </row>
    <row r="1782" spans="1:5" ht="14.25" customHeight="1">
      <c r="A1782" s="197" t="s">
        <v>1600</v>
      </c>
      <c r="B1782"/>
      <c r="C1782" t="s">
        <v>1695</v>
      </c>
      <c r="D1782"/>
      <c r="E1782" t="s">
        <v>1601</v>
      </c>
    </row>
    <row r="1783" spans="1:5" ht="14.25" customHeight="1">
      <c r="A1783" s="197" t="s">
        <v>1607</v>
      </c>
      <c r="B1783" t="s">
        <v>1659</v>
      </c>
      <c r="C1783"/>
      <c r="D1783" t="s">
        <v>1696</v>
      </c>
      <c r="E1783" t="s">
        <v>1601</v>
      </c>
    </row>
    <row r="1784" spans="1:5" ht="14.25" customHeight="1">
      <c r="A1784" s="197" t="s">
        <v>1600</v>
      </c>
      <c r="B1784"/>
      <c r="C1784"/>
      <c r="D1784"/>
      <c r="E1784" t="s">
        <v>1601</v>
      </c>
    </row>
    <row r="1785" spans="1:5" ht="14.25" customHeight="1">
      <c r="A1785" s="197" t="s">
        <v>1600</v>
      </c>
      <c r="B1785"/>
      <c r="C1785"/>
      <c r="D1785"/>
      <c r="E1785" t="s">
        <v>1601</v>
      </c>
    </row>
    <row r="1786" spans="1:5" ht="14.25" customHeight="1">
      <c r="A1786" s="197" t="s">
        <v>1600</v>
      </c>
      <c r="B1786"/>
      <c r="C1786"/>
      <c r="D1786"/>
      <c r="E1786" t="s">
        <v>1601</v>
      </c>
    </row>
    <row r="1787" spans="1:5" ht="14.25" customHeight="1">
      <c r="A1787" s="197" t="s">
        <v>1600</v>
      </c>
      <c r="B1787"/>
      <c r="C1787"/>
      <c r="D1787"/>
      <c r="E1787" t="s">
        <v>1601</v>
      </c>
    </row>
    <row r="1788" spans="1:5" ht="14.25" customHeight="1">
      <c r="A1788" s="197" t="s">
        <v>1600</v>
      </c>
      <c r="B1788"/>
      <c r="C1788"/>
      <c r="D1788"/>
      <c r="E1788" t="s">
        <v>1601</v>
      </c>
    </row>
    <row r="1789" spans="1:5" ht="14.25" customHeight="1">
      <c r="A1789" s="197" t="s">
        <v>1628</v>
      </c>
      <c r="B1789"/>
      <c r="C1789"/>
      <c r="D1789"/>
      <c r="E1789" t="s">
        <v>1629</v>
      </c>
    </row>
    <row r="1790" spans="1:5" ht="14.25" customHeight="1">
      <c r="A1790" s="197" t="s">
        <v>1600</v>
      </c>
      <c r="B1790"/>
      <c r="C1790"/>
      <c r="D1790"/>
      <c r="E1790" t="s">
        <v>1601</v>
      </c>
    </row>
    <row r="1791" spans="1:5" ht="14.25" customHeight="1">
      <c r="A1791" s="197" t="s">
        <v>1600</v>
      </c>
      <c r="B1791"/>
      <c r="C1791"/>
      <c r="D1791"/>
      <c r="E1791" t="s">
        <v>1601</v>
      </c>
    </row>
    <row r="1792" spans="1:5" ht="14.25" customHeight="1">
      <c r="A1792" s="197" t="s">
        <v>1600</v>
      </c>
      <c r="B1792"/>
      <c r="C1792"/>
      <c r="D1792"/>
      <c r="E1792" t="s">
        <v>1601</v>
      </c>
    </row>
    <row r="1793" spans="1:5" ht="14.25" customHeight="1">
      <c r="A1793" s="197" t="s">
        <v>1600</v>
      </c>
      <c r="B1793"/>
      <c r="C1793"/>
      <c r="D1793"/>
      <c r="E1793" t="s">
        <v>1601</v>
      </c>
    </row>
    <row r="1794" spans="1:5" ht="14.25" customHeight="1">
      <c r="A1794" s="197" t="s">
        <v>1600</v>
      </c>
      <c r="B1794"/>
      <c r="C1794"/>
      <c r="D1794"/>
      <c r="E1794" t="s">
        <v>1601</v>
      </c>
    </row>
    <row r="1795" spans="1:5" ht="14.25" customHeight="1">
      <c r="A1795" s="197" t="s">
        <v>1600</v>
      </c>
      <c r="B1795"/>
      <c r="C1795"/>
      <c r="D1795"/>
      <c r="E1795" t="s">
        <v>1601</v>
      </c>
    </row>
    <row r="1796" spans="1:5" ht="14.25" customHeight="1">
      <c r="A1796" s="197" t="s">
        <v>1600</v>
      </c>
      <c r="B1796"/>
      <c r="C1796"/>
      <c r="D1796"/>
      <c r="E1796" t="s">
        <v>1601</v>
      </c>
    </row>
    <row r="1797" spans="1:5" ht="14.25" customHeight="1">
      <c r="A1797" s="197" t="s">
        <v>1600</v>
      </c>
      <c r="B1797"/>
      <c r="C1797"/>
      <c r="D1797"/>
      <c r="E1797" t="s">
        <v>1601</v>
      </c>
    </row>
    <row r="1798" spans="1:5" ht="14.25" customHeight="1">
      <c r="A1798" s="197" t="s">
        <v>1600</v>
      </c>
      <c r="B1798"/>
      <c r="C1798"/>
      <c r="D1798"/>
      <c r="E1798" t="s">
        <v>1601</v>
      </c>
    </row>
    <row r="1799" spans="1:5" ht="14.25" customHeight="1">
      <c r="A1799" s="197" t="s">
        <v>1628</v>
      </c>
      <c r="B1799"/>
      <c r="C1799" t="s">
        <v>1595</v>
      </c>
      <c r="D1799"/>
      <c r="E1799" t="s">
        <v>1629</v>
      </c>
    </row>
    <row r="1800" spans="1:5" ht="14.25" customHeight="1">
      <c r="A1800" s="197" t="s">
        <v>1596</v>
      </c>
      <c r="B1800" t="s">
        <v>1597</v>
      </c>
      <c r="C1800"/>
      <c r="D1800" t="s">
        <v>1598</v>
      </c>
      <c r="E1800" t="s">
        <v>1599</v>
      </c>
    </row>
    <row r="1801" spans="1:5" ht="14.25" customHeight="1">
      <c r="A1801" s="197" t="s">
        <v>1600</v>
      </c>
      <c r="B1801"/>
      <c r="C1801"/>
      <c r="D1801"/>
      <c r="E1801" t="s">
        <v>1601</v>
      </c>
    </row>
    <row r="1802" spans="1:5" ht="14.25" customHeight="1">
      <c r="A1802" s="197" t="s">
        <v>1600</v>
      </c>
      <c r="B1802"/>
      <c r="C1802"/>
      <c r="D1802"/>
      <c r="E1802" t="s">
        <v>1601</v>
      </c>
    </row>
    <row r="1803" spans="1:5" ht="14.25" customHeight="1">
      <c r="A1803" s="197" t="s">
        <v>1600</v>
      </c>
      <c r="B1803"/>
      <c r="C1803"/>
      <c r="D1803"/>
      <c r="E1803" t="s">
        <v>1601</v>
      </c>
    </row>
    <row r="1804" spans="1:5" ht="14.25" customHeight="1">
      <c r="A1804" s="197" t="s">
        <v>1600</v>
      </c>
      <c r="B1804"/>
      <c r="C1804"/>
      <c r="D1804"/>
      <c r="E1804" t="s">
        <v>1601</v>
      </c>
    </row>
    <row r="1805" spans="1:5" ht="14.25" customHeight="1">
      <c r="A1805" s="197" t="s">
        <v>1600</v>
      </c>
      <c r="B1805"/>
      <c r="C1805"/>
      <c r="D1805"/>
      <c r="E1805" t="s">
        <v>1601</v>
      </c>
    </row>
    <row r="1806" spans="1:5" ht="14.25" customHeight="1">
      <c r="A1806" s="197" t="s">
        <v>1600</v>
      </c>
      <c r="B1806"/>
      <c r="C1806"/>
      <c r="D1806"/>
      <c r="E1806" t="s">
        <v>1601</v>
      </c>
    </row>
    <row r="1807" spans="1:5" ht="14.25" customHeight="1">
      <c r="A1807" s="197" t="s">
        <v>1600</v>
      </c>
      <c r="B1807"/>
      <c r="C1807"/>
      <c r="D1807"/>
      <c r="E1807" t="s">
        <v>1601</v>
      </c>
    </row>
    <row r="1808" spans="1:5" ht="14.25" customHeight="1">
      <c r="A1808" s="197" t="s">
        <v>1600</v>
      </c>
      <c r="B1808"/>
      <c r="C1808"/>
      <c r="D1808"/>
      <c r="E1808" t="s">
        <v>1601</v>
      </c>
    </row>
    <row r="1809" spans="1:5" ht="14.25" customHeight="1">
      <c r="A1809" s="197" t="s">
        <v>1600</v>
      </c>
      <c r="B1809"/>
      <c r="C1809"/>
      <c r="D1809"/>
      <c r="E1809" t="s">
        <v>1601</v>
      </c>
    </row>
    <row r="1810" spans="1:5" ht="14.25" customHeight="1">
      <c r="A1810" s="197" t="s">
        <v>1600</v>
      </c>
      <c r="B1810"/>
      <c r="C1810"/>
      <c r="D1810"/>
      <c r="E1810" t="s">
        <v>1601</v>
      </c>
    </row>
    <row r="1811" spans="1:5" ht="14.25" customHeight="1">
      <c r="A1811" s="197" t="s">
        <v>1600</v>
      </c>
      <c r="B1811"/>
      <c r="C1811"/>
      <c r="D1811"/>
      <c r="E1811" t="s">
        <v>1601</v>
      </c>
    </row>
    <row r="1812" spans="1:5" ht="14.25" customHeight="1">
      <c r="A1812" s="197" t="s">
        <v>1600</v>
      </c>
      <c r="B1812"/>
      <c r="C1812"/>
      <c r="D1812"/>
      <c r="E1812" t="s">
        <v>1601</v>
      </c>
    </row>
    <row r="1813" spans="1:5" ht="14.25" customHeight="1">
      <c r="A1813" s="197" t="s">
        <v>1600</v>
      </c>
      <c r="B1813"/>
      <c r="C1813"/>
      <c r="D1813"/>
      <c r="E1813" t="s">
        <v>1601</v>
      </c>
    </row>
    <row r="1814" spans="1:5" ht="14.25" customHeight="1">
      <c r="A1814" s="197" t="s">
        <v>1600</v>
      </c>
      <c r="B1814"/>
      <c r="C1814"/>
      <c r="D1814"/>
      <c r="E1814" t="s">
        <v>1601</v>
      </c>
    </row>
    <row r="1815" spans="1:5" ht="14.25" customHeight="1">
      <c r="A1815" s="197" t="s">
        <v>1600</v>
      </c>
      <c r="B1815"/>
      <c r="C1815"/>
      <c r="D1815"/>
      <c r="E1815" t="s">
        <v>1601</v>
      </c>
    </row>
    <row r="1816" spans="1:5" ht="14.25" customHeight="1">
      <c r="A1816" s="197" t="s">
        <v>1600</v>
      </c>
      <c r="B1816"/>
      <c r="C1816"/>
      <c r="D1816"/>
      <c r="E1816" t="s">
        <v>1601</v>
      </c>
    </row>
    <row r="1817" spans="1:5" ht="14.25" customHeight="1">
      <c r="A1817" s="197" t="s">
        <v>1600</v>
      </c>
      <c r="B1817"/>
      <c r="C1817"/>
      <c r="D1817"/>
      <c r="E1817" t="s">
        <v>1601</v>
      </c>
    </row>
    <row r="1818" spans="1:5" ht="14.25" customHeight="1">
      <c r="A1818" s="197" t="s">
        <v>1600</v>
      </c>
      <c r="B1818"/>
      <c r="C1818"/>
      <c r="D1818"/>
      <c r="E1818" t="s">
        <v>1601</v>
      </c>
    </row>
    <row r="1819" spans="1:5" ht="14.25" customHeight="1">
      <c r="A1819" s="197" t="s">
        <v>1600</v>
      </c>
      <c r="B1819"/>
      <c r="C1819"/>
      <c r="D1819"/>
      <c r="E1819" t="s">
        <v>1601</v>
      </c>
    </row>
    <row r="1820" spans="1:5" ht="14.25" customHeight="1">
      <c r="A1820" s="197" t="s">
        <v>1600</v>
      </c>
      <c r="B1820"/>
      <c r="C1820"/>
      <c r="D1820"/>
      <c r="E1820" t="s">
        <v>1601</v>
      </c>
    </row>
    <row r="1821" spans="1:5" ht="14.25" customHeight="1">
      <c r="A1821" s="197" t="s">
        <v>1600</v>
      </c>
      <c r="B1821"/>
      <c r="C1821"/>
      <c r="D1821"/>
      <c r="E1821" t="s">
        <v>1601</v>
      </c>
    </row>
    <row r="1822" spans="1:5" ht="14.25" customHeight="1">
      <c r="A1822" s="197" t="s">
        <v>1628</v>
      </c>
      <c r="B1822"/>
      <c r="C1822" t="s">
        <v>1595</v>
      </c>
      <c r="D1822"/>
      <c r="E1822" t="s">
        <v>1629</v>
      </c>
    </row>
    <row r="1823" spans="1:5" ht="14.25" customHeight="1">
      <c r="A1823" s="197" t="s">
        <v>1596</v>
      </c>
      <c r="B1823" t="s">
        <v>1597</v>
      </c>
      <c r="C1823"/>
      <c r="D1823" t="s">
        <v>1598</v>
      </c>
      <c r="E1823" t="s">
        <v>1599</v>
      </c>
    </row>
    <row r="1824" spans="1:5" ht="14.25" customHeight="1">
      <c r="A1824" s="197" t="s">
        <v>1600</v>
      </c>
      <c r="B1824"/>
      <c r="C1824"/>
      <c r="D1824"/>
      <c r="E1824" t="s">
        <v>1601</v>
      </c>
    </row>
    <row r="1825" spans="1:5" ht="14.25" customHeight="1">
      <c r="A1825" s="197" t="s">
        <v>1600</v>
      </c>
      <c r="B1825"/>
      <c r="C1825"/>
      <c r="D1825"/>
      <c r="E1825" t="s">
        <v>1601</v>
      </c>
    </row>
    <row r="1826" spans="1:5" ht="14.25" customHeight="1">
      <c r="B1826"/>
      <c r="C1826"/>
      <c r="D1826"/>
      <c r="E1826"/>
    </row>
    <row r="1827" spans="1:5" ht="14.25" customHeight="1">
      <c r="B1827"/>
      <c r="C1827"/>
      <c r="D1827"/>
      <c r="E1827"/>
    </row>
    <row r="1828" spans="1:5" ht="14.25" customHeight="1">
      <c r="B1828"/>
      <c r="C1828"/>
      <c r="D1828"/>
      <c r="E1828"/>
    </row>
    <row r="1829" spans="1:5" ht="14.25" customHeight="1">
      <c r="B1829"/>
      <c r="C1829"/>
      <c r="D1829"/>
      <c r="E1829"/>
    </row>
    <row r="1830" spans="1:5" ht="14.25" customHeight="1">
      <c r="B1830"/>
      <c r="C1830"/>
      <c r="D1830"/>
      <c r="E1830"/>
    </row>
    <row r="1831" spans="1:5" ht="14.25" customHeight="1">
      <c r="B1831"/>
      <c r="C1831"/>
      <c r="D1831"/>
      <c r="E1831"/>
    </row>
    <row r="1832" spans="1:5" ht="14.25" customHeight="1">
      <c r="B1832"/>
      <c r="C1832"/>
      <c r="D1832"/>
      <c r="E1832"/>
    </row>
    <row r="1833" spans="1:5" ht="14.25" customHeight="1">
      <c r="B1833"/>
      <c r="C1833"/>
      <c r="D1833"/>
      <c r="E1833"/>
    </row>
    <row r="1834" spans="1:5" ht="14.25" customHeight="1">
      <c r="B1834"/>
      <c r="C1834"/>
      <c r="D1834"/>
      <c r="E1834"/>
    </row>
    <row r="1835" spans="1:5" ht="14.25" customHeight="1">
      <c r="A1835" s="197" t="s">
        <v>1628</v>
      </c>
      <c r="B1835"/>
      <c r="C1835"/>
      <c r="D1835"/>
      <c r="E1835" t="s">
        <v>1629</v>
      </c>
    </row>
    <row r="1836" spans="1:5" ht="14.25" customHeight="1">
      <c r="B1836"/>
      <c r="C1836"/>
      <c r="D1836"/>
      <c r="E1836"/>
    </row>
    <row r="1837" spans="1:5" ht="14.25" customHeight="1">
      <c r="B1837"/>
      <c r="C1837"/>
      <c r="D1837"/>
      <c r="E1837"/>
    </row>
    <row r="1838" spans="1:5" ht="14.25" customHeight="1">
      <c r="B1838"/>
      <c r="C1838"/>
      <c r="D1838"/>
      <c r="E1838"/>
    </row>
    <row r="1839" spans="1:5" ht="14.25" customHeight="1">
      <c r="B1839"/>
      <c r="C1839"/>
      <c r="D1839"/>
      <c r="E1839"/>
    </row>
    <row r="1840" spans="1:5" ht="14.25" customHeight="1">
      <c r="B1840"/>
      <c r="C1840"/>
      <c r="D1840"/>
      <c r="E1840"/>
    </row>
    <row r="1841" spans="1:5" ht="14.25" customHeight="1">
      <c r="B1841"/>
      <c r="C1841"/>
      <c r="D1841"/>
      <c r="E1841"/>
    </row>
    <row r="1842" spans="1:5" ht="14.25" customHeight="1">
      <c r="B1842"/>
      <c r="C1842"/>
      <c r="D1842"/>
      <c r="E1842"/>
    </row>
    <row r="1843" spans="1:5" ht="14.25" customHeight="1">
      <c r="B1843"/>
      <c r="C1843"/>
      <c r="D1843"/>
      <c r="E1843"/>
    </row>
    <row r="1844" spans="1:5" ht="14.25" customHeight="1">
      <c r="B1844"/>
      <c r="C1844"/>
      <c r="D1844"/>
      <c r="E1844"/>
    </row>
    <row r="1845" spans="1:5" ht="14.25" customHeight="1">
      <c r="A1845" s="197" t="s">
        <v>1628</v>
      </c>
      <c r="B1845"/>
      <c r="C1845" t="s">
        <v>1595</v>
      </c>
      <c r="D1845"/>
      <c r="E1845" t="s">
        <v>1629</v>
      </c>
    </row>
    <row r="1846" spans="1:5" ht="14.25" customHeight="1">
      <c r="A1846" s="197" t="s">
        <v>1596</v>
      </c>
      <c r="B1846" t="s">
        <v>1597</v>
      </c>
      <c r="C1846"/>
      <c r="D1846" t="s">
        <v>1598</v>
      </c>
      <c r="E1846" t="s">
        <v>1599</v>
      </c>
    </row>
    <row r="1847" spans="1:5" ht="14.25" customHeight="1">
      <c r="A1847" s="197" t="s">
        <v>1600</v>
      </c>
      <c r="B1847"/>
      <c r="C1847"/>
      <c r="D1847"/>
      <c r="E1847" t="s">
        <v>1601</v>
      </c>
    </row>
    <row r="1848" spans="1:5" ht="14.25" customHeight="1">
      <c r="A1848" s="197" t="s">
        <v>1600</v>
      </c>
      <c r="B1848"/>
      <c r="C1848"/>
      <c r="D1848"/>
      <c r="E1848" t="s">
        <v>1601</v>
      </c>
    </row>
    <row r="1849" spans="1:5" ht="14.25" customHeight="1">
      <c r="A1849" s="197" t="s">
        <v>1600</v>
      </c>
      <c r="B1849"/>
      <c r="C1849" t="s">
        <v>1619</v>
      </c>
      <c r="D1849"/>
      <c r="E1849" t="s">
        <v>1601</v>
      </c>
    </row>
    <row r="1850" spans="1:5" ht="14.25" customHeight="1">
      <c r="A1850" s="197" t="s">
        <v>1607</v>
      </c>
      <c r="B1850" t="s">
        <v>1620</v>
      </c>
      <c r="C1850"/>
      <c r="D1850" t="s">
        <v>1646</v>
      </c>
      <c r="E1850" t="s">
        <v>1601</v>
      </c>
    </row>
    <row r="1851" spans="1:5" ht="14.25" customHeight="1">
      <c r="A1851" s="197" t="s">
        <v>1600</v>
      </c>
      <c r="B1851"/>
      <c r="C1851" t="s">
        <v>1631</v>
      </c>
      <c r="D1851"/>
      <c r="E1851" t="s">
        <v>1601</v>
      </c>
    </row>
    <row r="1852" spans="1:5" ht="14.25" customHeight="1">
      <c r="A1852" s="197" t="s">
        <v>1603</v>
      </c>
      <c r="B1852" t="s">
        <v>1604</v>
      </c>
      <c r="C1852"/>
      <c r="D1852" t="s">
        <v>1633</v>
      </c>
      <c r="E1852" t="s">
        <v>1601</v>
      </c>
    </row>
    <row r="1853" spans="1:5" ht="14.25" customHeight="1">
      <c r="A1853" s="197" t="s">
        <v>1600</v>
      </c>
      <c r="B1853"/>
      <c r="C1853"/>
      <c r="D1853"/>
      <c r="E1853" t="s">
        <v>1601</v>
      </c>
    </row>
    <row r="1854" spans="1:5" ht="14.25" customHeight="1">
      <c r="A1854" s="197" t="s">
        <v>1600</v>
      </c>
      <c r="B1854"/>
      <c r="C1854"/>
      <c r="D1854"/>
      <c r="E1854" t="s">
        <v>1601</v>
      </c>
    </row>
    <row r="1855" spans="1:5" ht="14.25" customHeight="1">
      <c r="A1855" s="197" t="s">
        <v>1600</v>
      </c>
      <c r="B1855"/>
      <c r="C1855"/>
      <c r="D1855"/>
      <c r="E1855" t="s">
        <v>1601</v>
      </c>
    </row>
    <row r="1856" spans="1:5" ht="14.25" customHeight="1">
      <c r="A1856" s="197" t="s">
        <v>1600</v>
      </c>
      <c r="B1856"/>
      <c r="C1856"/>
      <c r="D1856"/>
      <c r="E1856" t="s">
        <v>1601</v>
      </c>
    </row>
    <row r="1857" spans="1:5" ht="14.25" customHeight="1">
      <c r="A1857" s="197" t="s">
        <v>1600</v>
      </c>
      <c r="B1857"/>
      <c r="C1857"/>
      <c r="D1857"/>
      <c r="E1857" t="s">
        <v>1601</v>
      </c>
    </row>
    <row r="1858" spans="1:5" ht="14.25" customHeight="1">
      <c r="A1858" s="197" t="s">
        <v>1600</v>
      </c>
      <c r="B1858"/>
      <c r="C1858"/>
      <c r="D1858"/>
      <c r="E1858" t="s">
        <v>1601</v>
      </c>
    </row>
    <row r="1859" spans="1:5" ht="14.25" customHeight="1">
      <c r="A1859" s="197" t="s">
        <v>1600</v>
      </c>
      <c r="B1859"/>
      <c r="C1859"/>
      <c r="D1859"/>
      <c r="E1859" t="s">
        <v>1601</v>
      </c>
    </row>
    <row r="1860" spans="1:5" ht="14.25" customHeight="1">
      <c r="A1860" s="197" t="s">
        <v>1600</v>
      </c>
      <c r="B1860"/>
      <c r="C1860"/>
      <c r="D1860"/>
      <c r="E1860" t="s">
        <v>1601</v>
      </c>
    </row>
    <row r="1861" spans="1:5" ht="14.25" customHeight="1">
      <c r="A1861" s="197" t="s">
        <v>1600</v>
      </c>
      <c r="B1861"/>
      <c r="C1861"/>
      <c r="D1861"/>
      <c r="E1861" t="s">
        <v>1601</v>
      </c>
    </row>
    <row r="1862" spans="1:5" ht="14.25" customHeight="1">
      <c r="A1862" s="197" t="s">
        <v>1600</v>
      </c>
      <c r="B1862"/>
      <c r="C1862"/>
      <c r="D1862"/>
      <c r="E1862" t="s">
        <v>1601</v>
      </c>
    </row>
    <row r="1863" spans="1:5" ht="14.25" customHeight="1">
      <c r="A1863" s="197" t="s">
        <v>1600</v>
      </c>
      <c r="B1863"/>
      <c r="C1863"/>
      <c r="D1863"/>
      <c r="E1863" t="s">
        <v>1601</v>
      </c>
    </row>
    <row r="1864" spans="1:5" ht="14.25" customHeight="1">
      <c r="A1864" s="197" t="s">
        <v>1600</v>
      </c>
      <c r="B1864"/>
      <c r="C1864"/>
      <c r="D1864"/>
      <c r="E1864" t="s">
        <v>1601</v>
      </c>
    </row>
    <row r="1865" spans="1:5" ht="14.25" customHeight="1">
      <c r="A1865" s="197" t="s">
        <v>1600</v>
      </c>
      <c r="B1865"/>
      <c r="C1865"/>
      <c r="D1865"/>
      <c r="E1865" t="s">
        <v>1601</v>
      </c>
    </row>
    <row r="1866" spans="1:5" ht="14.25" customHeight="1">
      <c r="A1866" s="197" t="s">
        <v>1600</v>
      </c>
      <c r="B1866"/>
      <c r="C1866"/>
      <c r="D1866"/>
      <c r="E1866" t="s">
        <v>1601</v>
      </c>
    </row>
    <row r="1867" spans="1:5" ht="14.25" customHeight="1">
      <c r="A1867" s="197" t="s">
        <v>1600</v>
      </c>
      <c r="B1867"/>
      <c r="C1867"/>
      <c r="D1867"/>
      <c r="E1867" t="s">
        <v>1601</v>
      </c>
    </row>
    <row r="1868" spans="1:5" ht="14.25" customHeight="1">
      <c r="A1868" s="197" t="s">
        <v>1628</v>
      </c>
      <c r="B1868"/>
      <c r="C1868" t="s">
        <v>1595</v>
      </c>
      <c r="D1868"/>
      <c r="E1868" t="s">
        <v>1629</v>
      </c>
    </row>
    <row r="1869" spans="1:5" ht="14.25" customHeight="1">
      <c r="A1869" s="197" t="s">
        <v>1596</v>
      </c>
      <c r="B1869" t="s">
        <v>1597</v>
      </c>
      <c r="C1869"/>
      <c r="D1869" t="s">
        <v>1598</v>
      </c>
      <c r="E1869" t="s">
        <v>1599</v>
      </c>
    </row>
    <row r="1870" spans="1:5" ht="14.25" customHeight="1">
      <c r="A1870" s="197" t="s">
        <v>1600</v>
      </c>
      <c r="B1870"/>
      <c r="C1870"/>
      <c r="D1870"/>
      <c r="E1870" t="s">
        <v>1601</v>
      </c>
    </row>
    <row r="1871" spans="1:5" ht="14.25" customHeight="1">
      <c r="A1871" s="197" t="s">
        <v>1600</v>
      </c>
      <c r="B1871"/>
      <c r="C1871"/>
      <c r="D1871"/>
      <c r="E1871" t="s">
        <v>1601</v>
      </c>
    </row>
    <row r="1872" spans="1:5" ht="14.25" customHeight="1">
      <c r="A1872" s="197" t="s">
        <v>1600</v>
      </c>
      <c r="B1872"/>
      <c r="C1872" t="s">
        <v>1652</v>
      </c>
      <c r="D1872"/>
      <c r="E1872" t="s">
        <v>1601</v>
      </c>
    </row>
    <row r="1873" spans="1:5" ht="14.25" customHeight="1">
      <c r="A1873" s="197" t="s">
        <v>1607</v>
      </c>
      <c r="B1873" t="s">
        <v>1653</v>
      </c>
      <c r="C1873"/>
      <c r="D1873" t="s">
        <v>1697</v>
      </c>
      <c r="E1873" t="s">
        <v>1601</v>
      </c>
    </row>
    <row r="1874" spans="1:5" ht="14.25" customHeight="1">
      <c r="A1874" s="197" t="s">
        <v>1600</v>
      </c>
      <c r="B1874"/>
      <c r="C1874"/>
      <c r="D1874"/>
      <c r="E1874" t="s">
        <v>1601</v>
      </c>
    </row>
    <row r="1875" spans="1:5" ht="14.25" customHeight="1">
      <c r="A1875" s="197" t="s">
        <v>1600</v>
      </c>
      <c r="B1875"/>
      <c r="C1875"/>
      <c r="D1875"/>
      <c r="E1875" t="s">
        <v>1601</v>
      </c>
    </row>
    <row r="1876" spans="1:5" ht="14.25" customHeight="1">
      <c r="A1876" s="197" t="s">
        <v>1600</v>
      </c>
      <c r="B1876"/>
      <c r="C1876"/>
      <c r="D1876"/>
      <c r="E1876" t="s">
        <v>1601</v>
      </c>
    </row>
    <row r="1877" spans="1:5" ht="14.25" customHeight="1">
      <c r="A1877" s="197" t="s">
        <v>1600</v>
      </c>
      <c r="B1877"/>
      <c r="C1877"/>
      <c r="D1877"/>
      <c r="E1877" t="s">
        <v>1601</v>
      </c>
    </row>
    <row r="1878" spans="1:5" ht="14.25" customHeight="1">
      <c r="A1878" s="197" t="s">
        <v>1600</v>
      </c>
      <c r="B1878"/>
      <c r="C1878"/>
      <c r="D1878"/>
      <c r="E1878" t="s">
        <v>1601</v>
      </c>
    </row>
    <row r="1879" spans="1:5" ht="14.25" customHeight="1">
      <c r="A1879" s="197" t="s">
        <v>1600</v>
      </c>
      <c r="B1879"/>
      <c r="C1879"/>
      <c r="D1879"/>
      <c r="E1879" t="s">
        <v>1601</v>
      </c>
    </row>
    <row r="1880" spans="1:5" ht="14.25" customHeight="1">
      <c r="A1880" s="197" t="s">
        <v>1600</v>
      </c>
      <c r="B1880"/>
      <c r="C1880"/>
      <c r="D1880"/>
      <c r="E1880" t="s">
        <v>1601</v>
      </c>
    </row>
    <row r="1881" spans="1:5" ht="14.25" customHeight="1">
      <c r="A1881" s="197" t="s">
        <v>1600</v>
      </c>
      <c r="B1881"/>
      <c r="C1881"/>
      <c r="D1881"/>
      <c r="E1881" t="s">
        <v>1601</v>
      </c>
    </row>
    <row r="1882" spans="1:5" ht="14.25" customHeight="1">
      <c r="A1882" s="197" t="s">
        <v>1600</v>
      </c>
      <c r="B1882"/>
      <c r="C1882"/>
      <c r="D1882"/>
      <c r="E1882" t="s">
        <v>1601</v>
      </c>
    </row>
    <row r="1883" spans="1:5" ht="14.25" customHeight="1">
      <c r="A1883" s="197" t="s">
        <v>1600</v>
      </c>
      <c r="B1883"/>
      <c r="C1883"/>
      <c r="D1883"/>
      <c r="E1883" t="s">
        <v>1601</v>
      </c>
    </row>
    <row r="1884" spans="1:5" ht="14.25" customHeight="1">
      <c r="A1884" s="197" t="s">
        <v>1600</v>
      </c>
      <c r="B1884"/>
      <c r="C1884"/>
      <c r="D1884"/>
      <c r="E1884" t="s">
        <v>1601</v>
      </c>
    </row>
    <row r="1885" spans="1:5" ht="14.25" customHeight="1">
      <c r="A1885" s="197" t="s">
        <v>1600</v>
      </c>
      <c r="B1885"/>
      <c r="C1885"/>
      <c r="D1885"/>
      <c r="E1885" t="s">
        <v>1601</v>
      </c>
    </row>
    <row r="1886" spans="1:5" ht="14.25" customHeight="1">
      <c r="A1886" s="197" t="s">
        <v>1600</v>
      </c>
      <c r="B1886"/>
      <c r="C1886"/>
      <c r="D1886"/>
      <c r="E1886" t="s">
        <v>1601</v>
      </c>
    </row>
    <row r="1887" spans="1:5" ht="14.25" customHeight="1">
      <c r="A1887" s="197" t="s">
        <v>1600</v>
      </c>
      <c r="B1887"/>
      <c r="C1887"/>
      <c r="D1887"/>
      <c r="E1887" t="s">
        <v>1601</v>
      </c>
    </row>
    <row r="1888" spans="1:5" ht="14.25" customHeight="1">
      <c r="A1888" s="197" t="s">
        <v>1600</v>
      </c>
      <c r="B1888"/>
      <c r="C1888"/>
      <c r="D1888"/>
      <c r="E1888" t="s">
        <v>1601</v>
      </c>
    </row>
    <row r="1889" spans="1:5" ht="14.25" customHeight="1">
      <c r="A1889" s="197" t="s">
        <v>1600</v>
      </c>
      <c r="B1889"/>
      <c r="C1889"/>
      <c r="D1889"/>
      <c r="E1889" t="s">
        <v>1601</v>
      </c>
    </row>
    <row r="1890" spans="1:5" ht="14.25" customHeight="1">
      <c r="A1890" s="197" t="s">
        <v>1600</v>
      </c>
      <c r="B1890"/>
      <c r="C1890"/>
      <c r="D1890"/>
      <c r="E1890" t="s">
        <v>1601</v>
      </c>
    </row>
    <row r="1891" spans="1:5" ht="14.25" customHeight="1">
      <c r="A1891" s="197" t="s">
        <v>1600</v>
      </c>
      <c r="B1891"/>
      <c r="C1891"/>
      <c r="D1891"/>
      <c r="E1891" t="s">
        <v>1601</v>
      </c>
    </row>
    <row r="1892" spans="1:5" ht="14.25" customHeight="1">
      <c r="A1892" s="197" t="s">
        <v>1628</v>
      </c>
      <c r="B1892"/>
      <c r="C1892" t="s">
        <v>1595</v>
      </c>
      <c r="D1892"/>
      <c r="E1892" t="s">
        <v>1629</v>
      </c>
    </row>
    <row r="1893" spans="1:5" ht="14.25" customHeight="1">
      <c r="A1893" s="197" t="s">
        <v>1596</v>
      </c>
      <c r="B1893" t="s">
        <v>1597</v>
      </c>
      <c r="C1893"/>
      <c r="D1893" t="s">
        <v>1598</v>
      </c>
      <c r="E1893" t="s">
        <v>1599</v>
      </c>
    </row>
    <row r="1894" spans="1:5" ht="14.25" customHeight="1">
      <c r="A1894" s="197" t="s">
        <v>1600</v>
      </c>
      <c r="B1894"/>
      <c r="C1894"/>
      <c r="D1894"/>
      <c r="E1894" t="s">
        <v>1601</v>
      </c>
    </row>
    <row r="1895" spans="1:5" ht="14.25" customHeight="1">
      <c r="A1895" s="197" t="s">
        <v>1600</v>
      </c>
      <c r="B1895"/>
      <c r="C1895"/>
      <c r="D1895"/>
      <c r="E1895" t="s">
        <v>1601</v>
      </c>
    </row>
    <row r="1896" spans="1:5" ht="14.25" customHeight="1">
      <c r="B1896"/>
      <c r="C1896"/>
      <c r="D1896"/>
      <c r="E1896"/>
    </row>
    <row r="1897" spans="1:5" ht="14.25" customHeight="1">
      <c r="B1897"/>
      <c r="C1897"/>
      <c r="D1897"/>
      <c r="E1897"/>
    </row>
    <row r="1898" spans="1:5" ht="14.25" customHeight="1">
      <c r="B1898"/>
      <c r="C1898"/>
      <c r="D1898"/>
      <c r="E1898"/>
    </row>
    <row r="1899" spans="1:5" ht="14.25" customHeight="1">
      <c r="B1899"/>
      <c r="C1899"/>
      <c r="D1899"/>
      <c r="E1899"/>
    </row>
    <row r="1900" spans="1:5" ht="14.25" customHeight="1">
      <c r="B1900"/>
      <c r="C1900"/>
      <c r="D1900"/>
      <c r="E1900"/>
    </row>
    <row r="1901" spans="1:5" ht="14.25" customHeight="1">
      <c r="B1901"/>
      <c r="C1901"/>
      <c r="D1901"/>
      <c r="E1901"/>
    </row>
    <row r="1902" spans="1:5" ht="14.25" customHeight="1">
      <c r="B1902"/>
      <c r="C1902"/>
      <c r="D1902"/>
      <c r="E1902"/>
    </row>
    <row r="1903" spans="1:5" ht="14.25" customHeight="1">
      <c r="B1903"/>
      <c r="C1903"/>
      <c r="D1903"/>
      <c r="E1903"/>
    </row>
    <row r="1904" spans="1:5" ht="14.25" customHeight="1">
      <c r="B1904"/>
      <c r="C1904"/>
      <c r="D1904"/>
      <c r="E1904"/>
    </row>
    <row r="1905" spans="1:5" ht="14.25" customHeight="1">
      <c r="A1905" s="197" t="s">
        <v>1628</v>
      </c>
      <c r="B1905"/>
      <c r="C1905"/>
      <c r="D1905"/>
      <c r="E1905" t="s">
        <v>1629</v>
      </c>
    </row>
    <row r="1906" spans="1:5" ht="14.25" customHeight="1">
      <c r="B1906"/>
      <c r="C1906"/>
      <c r="D1906"/>
      <c r="E1906"/>
    </row>
    <row r="1907" spans="1:5" ht="14.25" customHeight="1">
      <c r="B1907"/>
      <c r="C1907"/>
      <c r="D1907"/>
      <c r="E1907"/>
    </row>
    <row r="1908" spans="1:5" ht="14.25" customHeight="1">
      <c r="B1908"/>
      <c r="C1908"/>
      <c r="D1908"/>
      <c r="E1908"/>
    </row>
    <row r="1909" spans="1:5" ht="14.25" customHeight="1">
      <c r="B1909"/>
      <c r="C1909"/>
      <c r="D1909"/>
      <c r="E1909"/>
    </row>
    <row r="1910" spans="1:5" ht="14.25" customHeight="1">
      <c r="B1910"/>
      <c r="C1910"/>
      <c r="D1910"/>
      <c r="E1910"/>
    </row>
    <row r="1911" spans="1:5" ht="14.25" customHeight="1">
      <c r="B1911"/>
      <c r="C1911"/>
      <c r="D1911"/>
      <c r="E1911"/>
    </row>
    <row r="1912" spans="1:5" ht="14.25" customHeight="1">
      <c r="B1912"/>
      <c r="C1912"/>
      <c r="D1912"/>
      <c r="E1912"/>
    </row>
    <row r="1913" spans="1:5" ht="14.25" customHeight="1">
      <c r="B1913"/>
      <c r="C1913"/>
      <c r="D1913"/>
      <c r="E1913"/>
    </row>
    <row r="1914" spans="1:5" ht="14.25" customHeight="1">
      <c r="B1914"/>
      <c r="C1914"/>
      <c r="D1914"/>
      <c r="E1914"/>
    </row>
    <row r="1915" spans="1:5" ht="14.25" customHeight="1">
      <c r="A1915" s="197" t="s">
        <v>1628</v>
      </c>
      <c r="B1915"/>
      <c r="C1915" t="s">
        <v>1595</v>
      </c>
      <c r="D1915"/>
      <c r="E1915" t="s">
        <v>1629</v>
      </c>
    </row>
    <row r="1916" spans="1:5" ht="14.25" customHeight="1">
      <c r="A1916" s="197" t="s">
        <v>1596</v>
      </c>
      <c r="B1916" t="s">
        <v>1597</v>
      </c>
      <c r="C1916"/>
      <c r="D1916" t="s">
        <v>1598</v>
      </c>
      <c r="E1916" t="s">
        <v>1599</v>
      </c>
    </row>
    <row r="1917" spans="1:5" ht="14.25" customHeight="1">
      <c r="A1917" s="197" t="s">
        <v>1600</v>
      </c>
      <c r="B1917"/>
      <c r="C1917"/>
      <c r="D1917"/>
      <c r="E1917" t="s">
        <v>1601</v>
      </c>
    </row>
    <row r="1918" spans="1:5" ht="14.25" customHeight="1">
      <c r="A1918" s="197" t="s">
        <v>1600</v>
      </c>
      <c r="B1918"/>
      <c r="C1918"/>
      <c r="D1918"/>
      <c r="E1918" t="s">
        <v>1601</v>
      </c>
    </row>
    <row r="1919" spans="1:5" ht="14.25" customHeight="1">
      <c r="A1919" s="197" t="s">
        <v>1600</v>
      </c>
      <c r="B1919"/>
      <c r="C1919"/>
      <c r="D1919"/>
      <c r="E1919" t="s">
        <v>1601</v>
      </c>
    </row>
    <row r="1920" spans="1:5" ht="14.25" customHeight="1">
      <c r="A1920" s="197" t="s">
        <v>1600</v>
      </c>
      <c r="B1920"/>
      <c r="C1920"/>
      <c r="D1920"/>
      <c r="E1920" t="s">
        <v>1601</v>
      </c>
    </row>
    <row r="1921" spans="1:5" ht="14.25" customHeight="1">
      <c r="A1921" s="197" t="s">
        <v>1600</v>
      </c>
      <c r="B1921"/>
      <c r="C1921"/>
      <c r="D1921"/>
      <c r="E1921" t="s">
        <v>1601</v>
      </c>
    </row>
    <row r="1922" spans="1:5" ht="14.25" customHeight="1">
      <c r="A1922" s="197" t="s">
        <v>1600</v>
      </c>
      <c r="B1922"/>
      <c r="C1922"/>
      <c r="D1922"/>
      <c r="E1922" t="s">
        <v>1601</v>
      </c>
    </row>
    <row r="1923" spans="1:5" ht="14.25" customHeight="1">
      <c r="A1923" s="197" t="s">
        <v>1600</v>
      </c>
      <c r="B1923"/>
      <c r="C1923"/>
      <c r="D1923"/>
      <c r="E1923" t="s">
        <v>1601</v>
      </c>
    </row>
    <row r="1924" spans="1:5" ht="14.25" customHeight="1">
      <c r="A1924" s="197" t="s">
        <v>1600</v>
      </c>
      <c r="B1924"/>
      <c r="C1924"/>
      <c r="D1924"/>
      <c r="E1924" t="s">
        <v>1601</v>
      </c>
    </row>
    <row r="1925" spans="1:5" ht="14.25" customHeight="1">
      <c r="A1925" s="197" t="s">
        <v>1600</v>
      </c>
      <c r="B1925"/>
      <c r="C1925"/>
      <c r="D1925"/>
      <c r="E1925" t="s">
        <v>1601</v>
      </c>
    </row>
    <row r="1926" spans="1:5" ht="14.25" customHeight="1">
      <c r="A1926" s="197" t="s">
        <v>1600</v>
      </c>
      <c r="B1926"/>
      <c r="C1926"/>
      <c r="D1926"/>
      <c r="E1926" t="s">
        <v>1601</v>
      </c>
    </row>
    <row r="1927" spans="1:5" ht="14.25" customHeight="1">
      <c r="A1927" s="197" t="s">
        <v>1600</v>
      </c>
      <c r="B1927"/>
      <c r="C1927"/>
      <c r="D1927"/>
      <c r="E1927" t="s">
        <v>1601</v>
      </c>
    </row>
    <row r="1928" spans="1:5" ht="14.25" customHeight="1">
      <c r="A1928" s="197" t="s">
        <v>1600</v>
      </c>
      <c r="B1928"/>
      <c r="C1928"/>
      <c r="D1928"/>
      <c r="E1928" t="s">
        <v>1601</v>
      </c>
    </row>
    <row r="1929" spans="1:5" ht="14.25" customHeight="1">
      <c r="A1929" s="197" t="s">
        <v>1600</v>
      </c>
      <c r="B1929"/>
      <c r="C1929"/>
      <c r="D1929"/>
      <c r="E1929" t="s">
        <v>1601</v>
      </c>
    </row>
    <row r="1930" spans="1:5" ht="14.25" customHeight="1">
      <c r="A1930" s="197" t="s">
        <v>1600</v>
      </c>
      <c r="B1930"/>
      <c r="C1930"/>
      <c r="D1930"/>
      <c r="E1930" t="s">
        <v>1601</v>
      </c>
    </row>
    <row r="1931" spans="1:5" ht="14.25" customHeight="1">
      <c r="A1931" s="197" t="s">
        <v>1600</v>
      </c>
      <c r="B1931"/>
      <c r="C1931"/>
      <c r="D1931"/>
      <c r="E1931" t="s">
        <v>1601</v>
      </c>
    </row>
    <row r="1932" spans="1:5" ht="14.25" customHeight="1">
      <c r="A1932" s="197" t="s">
        <v>1600</v>
      </c>
      <c r="B1932"/>
      <c r="C1932"/>
      <c r="D1932"/>
      <c r="E1932" t="s">
        <v>1601</v>
      </c>
    </row>
    <row r="1933" spans="1:5" ht="14.25" customHeight="1">
      <c r="A1933" s="197" t="s">
        <v>1600</v>
      </c>
      <c r="B1933"/>
      <c r="C1933"/>
      <c r="D1933"/>
      <c r="E1933" t="s">
        <v>1601</v>
      </c>
    </row>
    <row r="1934" spans="1:5" ht="14.25" customHeight="1">
      <c r="A1934" s="197" t="s">
        <v>1600</v>
      </c>
      <c r="B1934"/>
      <c r="C1934"/>
      <c r="D1934"/>
      <c r="E1934" t="s">
        <v>1601</v>
      </c>
    </row>
    <row r="1935" spans="1:5" ht="14.25" customHeight="1">
      <c r="A1935" s="197" t="s">
        <v>1628</v>
      </c>
      <c r="B1935"/>
      <c r="C1935"/>
      <c r="D1935"/>
      <c r="E1935" t="s">
        <v>1629</v>
      </c>
    </row>
    <row r="1936" spans="1:5" ht="14.25" customHeight="1">
      <c r="A1936" s="197" t="s">
        <v>1600</v>
      </c>
      <c r="B1936"/>
      <c r="C1936"/>
      <c r="D1936"/>
      <c r="E1936" t="s">
        <v>1601</v>
      </c>
    </row>
    <row r="1937" spans="1:5" ht="14.25" customHeight="1">
      <c r="A1937" s="197" t="s">
        <v>1600</v>
      </c>
      <c r="B1937"/>
      <c r="C1937"/>
      <c r="D1937"/>
      <c r="E1937" t="s">
        <v>1601</v>
      </c>
    </row>
    <row r="1938" spans="1:5" ht="14.25" customHeight="1">
      <c r="A1938" s="197" t="s">
        <v>1628</v>
      </c>
      <c r="B1938"/>
      <c r="C1938" t="s">
        <v>1595</v>
      </c>
      <c r="D1938"/>
      <c r="E1938" t="s">
        <v>1629</v>
      </c>
    </row>
    <row r="1939" spans="1:5" ht="14.25" customHeight="1">
      <c r="A1939" s="197" t="s">
        <v>1596</v>
      </c>
      <c r="B1939" t="s">
        <v>1597</v>
      </c>
      <c r="C1939"/>
      <c r="D1939" t="s">
        <v>1598</v>
      </c>
      <c r="E1939" t="s">
        <v>1599</v>
      </c>
    </row>
    <row r="1940" spans="1:5" ht="14.25" customHeight="1">
      <c r="A1940" s="197" t="s">
        <v>1600</v>
      </c>
      <c r="B1940"/>
      <c r="C1940"/>
      <c r="D1940"/>
      <c r="E1940" t="s">
        <v>1601</v>
      </c>
    </row>
    <row r="1941" spans="1:5" ht="14.25" customHeight="1">
      <c r="A1941" s="197" t="s">
        <v>1600</v>
      </c>
      <c r="B1941"/>
      <c r="C1941"/>
      <c r="D1941"/>
      <c r="E1941" t="s">
        <v>1601</v>
      </c>
    </row>
    <row r="1942" spans="1:5" ht="14.25" customHeight="1">
      <c r="A1942" s="197" t="s">
        <v>1600</v>
      </c>
      <c r="B1942"/>
      <c r="C1942"/>
      <c r="D1942"/>
      <c r="E1942" t="s">
        <v>1601</v>
      </c>
    </row>
    <row r="1943" spans="1:5" ht="14.25" customHeight="1">
      <c r="A1943" s="197" t="s">
        <v>1600</v>
      </c>
      <c r="B1943"/>
      <c r="C1943"/>
      <c r="D1943"/>
      <c r="E1943" t="s">
        <v>1601</v>
      </c>
    </row>
    <row r="1944" spans="1:5" ht="14.25" customHeight="1">
      <c r="A1944" s="197" t="s">
        <v>1600</v>
      </c>
      <c r="B1944"/>
      <c r="C1944"/>
      <c r="D1944"/>
      <c r="E1944" t="s">
        <v>1601</v>
      </c>
    </row>
    <row r="1945" spans="1:5" ht="14.25" customHeight="1">
      <c r="A1945" s="197" t="s">
        <v>1600</v>
      </c>
      <c r="B1945"/>
      <c r="C1945"/>
      <c r="D1945"/>
      <c r="E1945" t="s">
        <v>1601</v>
      </c>
    </row>
    <row r="1946" spans="1:5" ht="14.25" customHeight="1">
      <c r="A1946" s="197" t="s">
        <v>1600</v>
      </c>
      <c r="B1946"/>
      <c r="C1946"/>
      <c r="D1946"/>
      <c r="E1946" t="s">
        <v>1601</v>
      </c>
    </row>
    <row r="1947" spans="1:5" ht="14.25" customHeight="1">
      <c r="A1947" s="197" t="s">
        <v>1600</v>
      </c>
      <c r="B1947"/>
      <c r="C1947"/>
      <c r="D1947"/>
      <c r="E1947" t="s">
        <v>1601</v>
      </c>
    </row>
    <row r="1948" spans="1:5" ht="14.25" customHeight="1">
      <c r="B1948"/>
      <c r="C1948"/>
      <c r="D1948"/>
      <c r="E1948"/>
    </row>
    <row r="1949" spans="1:5" ht="14.25" customHeight="1">
      <c r="B1949"/>
      <c r="C1949"/>
      <c r="D1949"/>
      <c r="E1949"/>
    </row>
    <row r="1950" spans="1:5" ht="14.25" customHeight="1">
      <c r="B1950"/>
      <c r="C1950"/>
      <c r="D1950"/>
      <c r="E1950"/>
    </row>
    <row r="1951" spans="1:5" ht="14.25" customHeight="1">
      <c r="B1951"/>
      <c r="C1951"/>
      <c r="D1951"/>
      <c r="E1951"/>
    </row>
    <row r="1952" spans="1:5" ht="14.25" customHeight="1">
      <c r="B1952"/>
      <c r="C1952"/>
      <c r="D1952"/>
      <c r="E1952"/>
    </row>
    <row r="1953" spans="1:5" ht="14.25" customHeight="1">
      <c r="B1953"/>
      <c r="C1953"/>
      <c r="D1953"/>
      <c r="E1953"/>
    </row>
    <row r="1954" spans="1:5" ht="14.25" customHeight="1">
      <c r="B1954"/>
      <c r="C1954"/>
      <c r="D1954"/>
      <c r="E1954"/>
    </row>
    <row r="1955" spans="1:5" ht="14.25" customHeight="1">
      <c r="B1955"/>
      <c r="C1955"/>
      <c r="D1955"/>
      <c r="E1955"/>
    </row>
    <row r="1956" spans="1:5" ht="14.25" customHeight="1">
      <c r="B1956"/>
      <c r="C1956"/>
      <c r="D1956"/>
      <c r="E1956"/>
    </row>
    <row r="1957" spans="1:5" ht="14.25" customHeight="1">
      <c r="B1957"/>
      <c r="C1957"/>
      <c r="D1957"/>
      <c r="E1957"/>
    </row>
    <row r="1958" spans="1:5" ht="14.25" customHeight="1">
      <c r="B1958"/>
      <c r="C1958"/>
      <c r="D1958"/>
      <c r="E1958"/>
    </row>
    <row r="1959" spans="1:5" ht="14.25" customHeight="1">
      <c r="B1959"/>
      <c r="C1959"/>
      <c r="D1959"/>
      <c r="E1959"/>
    </row>
    <row r="1960" spans="1:5" ht="14.25" customHeight="1">
      <c r="B1960"/>
      <c r="C1960"/>
      <c r="D1960"/>
      <c r="E1960"/>
    </row>
    <row r="1961" spans="1:5" ht="14.25" customHeight="1">
      <c r="B1961"/>
      <c r="C1961"/>
      <c r="D1961"/>
      <c r="E1961"/>
    </row>
    <row r="1962" spans="1:5" ht="14.25" customHeight="1">
      <c r="A1962" s="197" t="s">
        <v>1628</v>
      </c>
      <c r="B1962"/>
      <c r="C1962" t="s">
        <v>1595</v>
      </c>
      <c r="D1962"/>
      <c r="E1962" t="s">
        <v>1629</v>
      </c>
    </row>
    <row r="1963" spans="1:5" ht="14.25" customHeight="1">
      <c r="A1963" s="197" t="s">
        <v>1596</v>
      </c>
      <c r="B1963" t="s">
        <v>1597</v>
      </c>
      <c r="C1963"/>
      <c r="D1963" t="s">
        <v>1598</v>
      </c>
      <c r="E1963" t="s">
        <v>1599</v>
      </c>
    </row>
    <row r="1964" spans="1:5" ht="14.25" customHeight="1">
      <c r="A1964" s="197" t="s">
        <v>1600</v>
      </c>
      <c r="B1964"/>
      <c r="C1964"/>
      <c r="D1964"/>
      <c r="E1964" t="s">
        <v>1601</v>
      </c>
    </row>
    <row r="1965" spans="1:5" ht="14.25" customHeight="1">
      <c r="B1965"/>
      <c r="C1965"/>
      <c r="D1965"/>
      <c r="E1965"/>
    </row>
    <row r="1966" spans="1:5" ht="14.25" customHeight="1">
      <c r="B1966"/>
      <c r="C1966"/>
      <c r="D1966"/>
      <c r="E1966"/>
    </row>
    <row r="1967" spans="1:5" ht="14.25" customHeight="1">
      <c r="B1967"/>
      <c r="C1967"/>
      <c r="D1967"/>
      <c r="E1967"/>
    </row>
    <row r="1968" spans="1:5" ht="14.25" customHeight="1">
      <c r="B1968"/>
      <c r="C1968"/>
      <c r="D1968"/>
      <c r="E1968"/>
    </row>
    <row r="1969" spans="1:5" ht="14.25" customHeight="1">
      <c r="B1969"/>
      <c r="C1969"/>
      <c r="D1969"/>
      <c r="E1969"/>
    </row>
    <row r="1970" spans="1:5" ht="14.25" customHeight="1">
      <c r="B1970"/>
      <c r="C1970"/>
      <c r="D1970"/>
      <c r="E1970"/>
    </row>
    <row r="1971" spans="1:5" ht="14.25" customHeight="1">
      <c r="B1971"/>
      <c r="C1971"/>
      <c r="D1971"/>
      <c r="E1971"/>
    </row>
    <row r="1972" spans="1:5" ht="14.25" customHeight="1">
      <c r="B1972"/>
      <c r="C1972"/>
      <c r="D1972"/>
      <c r="E1972"/>
    </row>
    <row r="1973" spans="1:5" ht="14.25" customHeight="1">
      <c r="B1973"/>
      <c r="C1973"/>
      <c r="D1973"/>
      <c r="E1973"/>
    </row>
    <row r="1974" spans="1:5" ht="14.25" customHeight="1">
      <c r="B1974"/>
      <c r="C1974"/>
      <c r="D1974"/>
      <c r="E1974"/>
    </row>
    <row r="1975" spans="1:5" ht="14.25" customHeight="1">
      <c r="A1975" s="197" t="s">
        <v>1628</v>
      </c>
      <c r="B1975"/>
      <c r="C1975"/>
      <c r="D1975"/>
      <c r="E1975" t="s">
        <v>1629</v>
      </c>
    </row>
    <row r="1976" spans="1:5" ht="14.25" customHeight="1">
      <c r="B1976"/>
      <c r="C1976"/>
      <c r="D1976"/>
      <c r="E1976"/>
    </row>
    <row r="1977" spans="1:5" ht="14.25" customHeight="1">
      <c r="B1977"/>
      <c r="C1977"/>
      <c r="D1977"/>
      <c r="E1977"/>
    </row>
    <row r="1978" spans="1:5" ht="14.25" customHeight="1">
      <c r="B1978"/>
      <c r="C1978"/>
      <c r="D1978"/>
      <c r="E1978"/>
    </row>
    <row r="1979" spans="1:5" ht="14.25" customHeight="1">
      <c r="B1979"/>
      <c r="C1979"/>
      <c r="D1979"/>
      <c r="E1979"/>
    </row>
    <row r="1980" spans="1:5" ht="14.25" customHeight="1">
      <c r="B1980"/>
      <c r="C1980"/>
      <c r="D1980"/>
      <c r="E1980"/>
    </row>
    <row r="1981" spans="1:5" ht="14.25" customHeight="1">
      <c r="B1981"/>
      <c r="C1981"/>
      <c r="D1981"/>
      <c r="E1981"/>
    </row>
    <row r="1982" spans="1:5" ht="14.25" customHeight="1">
      <c r="B1982"/>
      <c r="C1982"/>
      <c r="D1982"/>
      <c r="E1982"/>
    </row>
    <row r="1983" spans="1:5" ht="14.25" customHeight="1">
      <c r="B1983"/>
      <c r="C1983"/>
      <c r="D1983"/>
      <c r="E1983"/>
    </row>
    <row r="1984" spans="1:5" ht="14.25" customHeight="1">
      <c r="B1984"/>
      <c r="C1984"/>
      <c r="D1984"/>
      <c r="E1984"/>
    </row>
    <row r="1985" spans="1:5" ht="14.25" customHeight="1">
      <c r="A1985" s="197" t="s">
        <v>1628</v>
      </c>
      <c r="B1985"/>
      <c r="C1985" t="s">
        <v>1595</v>
      </c>
      <c r="D1985"/>
      <c r="E1985" t="s">
        <v>1629</v>
      </c>
    </row>
    <row r="1986" spans="1:5" ht="14.25" customHeight="1">
      <c r="A1986" s="197" t="s">
        <v>1596</v>
      </c>
      <c r="B1986" t="s">
        <v>1597</v>
      </c>
      <c r="C1986"/>
      <c r="D1986" t="s">
        <v>1598</v>
      </c>
      <c r="E1986" t="s">
        <v>1599</v>
      </c>
    </row>
    <row r="1987" spans="1:5" ht="14.25" customHeight="1">
      <c r="B1987"/>
      <c r="C1987"/>
      <c r="D1987"/>
      <c r="E1987"/>
    </row>
    <row r="1988" spans="1:5" ht="14.25" customHeight="1">
      <c r="B1988"/>
      <c r="C1988"/>
      <c r="D1988"/>
      <c r="E1988"/>
    </row>
    <row r="1989" spans="1:5" ht="14.25" customHeight="1">
      <c r="B1989"/>
      <c r="C1989"/>
      <c r="D1989"/>
      <c r="E1989"/>
    </row>
    <row r="1990" spans="1:5" ht="14.25" customHeight="1">
      <c r="B1990"/>
      <c r="C1990"/>
      <c r="D1990"/>
      <c r="E1990"/>
    </row>
    <row r="1991" spans="1:5" ht="14.25" customHeight="1">
      <c r="B1991"/>
      <c r="C1991"/>
      <c r="D1991"/>
      <c r="E1991"/>
    </row>
    <row r="1992" spans="1:5" ht="14.25" customHeight="1">
      <c r="B1992"/>
      <c r="C1992"/>
      <c r="D1992"/>
      <c r="E1992"/>
    </row>
    <row r="1993" spans="1:5" ht="14.25" customHeight="1">
      <c r="B1993"/>
      <c r="C1993"/>
      <c r="D1993"/>
      <c r="E1993"/>
    </row>
    <row r="1994" spans="1:5" ht="14.25" customHeight="1">
      <c r="B1994"/>
      <c r="C1994"/>
      <c r="D1994"/>
      <c r="E1994"/>
    </row>
    <row r="1995" spans="1:5" ht="14.25" customHeight="1">
      <c r="B1995"/>
      <c r="C1995"/>
      <c r="D1995"/>
      <c r="E1995"/>
    </row>
    <row r="1996" spans="1:5" ht="14.25" customHeight="1">
      <c r="B1996"/>
      <c r="C1996"/>
      <c r="D1996"/>
      <c r="E1996"/>
    </row>
    <row r="1997" spans="1:5" ht="14.25" customHeight="1">
      <c r="B1997"/>
      <c r="C1997"/>
      <c r="D1997"/>
      <c r="E1997"/>
    </row>
    <row r="1998" spans="1:5" ht="14.25" customHeight="1">
      <c r="B1998"/>
      <c r="C1998"/>
      <c r="D1998"/>
      <c r="E1998"/>
    </row>
    <row r="1999" spans="1:5" ht="14.25" customHeight="1">
      <c r="B1999"/>
      <c r="C1999"/>
      <c r="D1999"/>
      <c r="E1999"/>
    </row>
    <row r="2000" spans="1:5" ht="14.25" customHeight="1">
      <c r="B2000"/>
      <c r="C2000"/>
      <c r="D2000"/>
      <c r="E2000"/>
    </row>
    <row r="2001" spans="2:5" ht="14.25" customHeight="1">
      <c r="B2001"/>
      <c r="C2001"/>
      <c r="D2001"/>
      <c r="E2001"/>
    </row>
    <row r="2002" spans="2:5" ht="14.25" customHeight="1">
      <c r="B2002"/>
      <c r="C2002"/>
      <c r="D2002"/>
      <c r="E2002"/>
    </row>
    <row r="2003" spans="2:5" ht="14.25" customHeight="1">
      <c r="B2003"/>
      <c r="C2003"/>
      <c r="D2003"/>
      <c r="E2003"/>
    </row>
    <row r="2004" spans="2:5" ht="14.25" customHeight="1">
      <c r="B2004"/>
      <c r="C2004"/>
      <c r="D2004"/>
      <c r="E2004"/>
    </row>
    <row r="2005" spans="2:5" ht="14.25" customHeight="1">
      <c r="B2005"/>
      <c r="C2005"/>
      <c r="D2005"/>
      <c r="E2005"/>
    </row>
    <row r="2006" spans="2:5" ht="14.25" customHeight="1">
      <c r="B2006"/>
      <c r="C2006"/>
      <c r="D2006"/>
      <c r="E2006"/>
    </row>
    <row r="2007" spans="2:5" ht="14.25" customHeight="1">
      <c r="B2007"/>
      <c r="D2007"/>
      <c r="E2007"/>
    </row>
    <row r="2081" spans="2:9" s="988" customFormat="1" ht="14.25" customHeight="1">
      <c r="B2081" s="731"/>
      <c r="C2081" s="731"/>
      <c r="D2081" s="731"/>
      <c r="E2081" s="731"/>
      <c r="F2081" s="731"/>
      <c r="G2081" s="731"/>
      <c r="H2081" s="731"/>
      <c r="I2081" s="731"/>
    </row>
    <row r="2082" spans="2:9" s="988" customFormat="1" ht="14.25" customHeight="1">
      <c r="B2082" s="731"/>
      <c r="C2082" s="731"/>
      <c r="D2082" s="731"/>
      <c r="E2082" s="731"/>
      <c r="F2082" s="731"/>
      <c r="G2082" s="731"/>
      <c r="H2082" s="731"/>
      <c r="I2082" s="731"/>
    </row>
    <row r="2089" spans="2:9" s="988" customFormat="1" ht="14.25" customHeight="1">
      <c r="B2089" s="731"/>
      <c r="C2089" s="731"/>
      <c r="D2089" s="731"/>
      <c r="E2089" s="731"/>
      <c r="F2089" s="731"/>
      <c r="G2089" s="731"/>
      <c r="H2089" s="731"/>
      <c r="I2089" s="731"/>
    </row>
    <row r="2090" spans="2:9" s="988" customFormat="1" ht="14.25" customHeight="1">
      <c r="B2090" s="731"/>
      <c r="C2090" s="731"/>
      <c r="D2090" s="731"/>
      <c r="E2090" s="731"/>
      <c r="F2090" s="731"/>
      <c r="G2090" s="731"/>
      <c r="H2090" s="731"/>
      <c r="I2090" s="731"/>
    </row>
    <row r="2145" spans="2:9" ht="14.25" customHeight="1">
      <c r="C2145" s="988"/>
    </row>
    <row r="2146" spans="2:9" ht="14.25" customHeight="1">
      <c r="B2146" s="988"/>
      <c r="C2146" s="988"/>
      <c r="D2146" s="988"/>
      <c r="E2146" s="988"/>
      <c r="F2146" s="988"/>
      <c r="G2146" s="988"/>
      <c r="H2146" s="988"/>
      <c r="I2146" s="988"/>
    </row>
    <row r="2147" spans="2:9" ht="14.25" customHeight="1">
      <c r="B2147" s="988"/>
      <c r="D2147" s="988"/>
      <c r="E2147" s="988"/>
      <c r="F2147" s="988"/>
      <c r="G2147" s="988"/>
      <c r="H2147" s="988"/>
      <c r="I2147" s="988"/>
    </row>
    <row r="2153" spans="2:9" ht="14.25" customHeight="1">
      <c r="C2153" s="988"/>
    </row>
    <row r="2154" spans="2:9" ht="14.25" customHeight="1">
      <c r="B2154" s="988"/>
      <c r="C2154" s="988"/>
      <c r="D2154" s="988"/>
      <c r="E2154" s="988"/>
      <c r="F2154" s="988"/>
      <c r="G2154" s="988"/>
      <c r="H2154" s="988"/>
      <c r="I2154" s="988"/>
    </row>
    <row r="2155" spans="2:9" ht="14.25" customHeight="1">
      <c r="B2155" s="988"/>
      <c r="D2155" s="988"/>
      <c r="E2155" s="988"/>
      <c r="F2155" s="988"/>
      <c r="G2155" s="988"/>
      <c r="H2155" s="988"/>
      <c r="I2155" s="988"/>
    </row>
    <row r="2241" spans="3:3" ht="14.25" customHeight="1">
      <c r="C2241" s="731" t="s">
        <v>1698</v>
      </c>
    </row>
  </sheetData>
  <conditionalFormatting sqref="G131:G179 G116:G118 G120 G181:G248 G1:G114 G250:G319 G321:G388 G390:G431">
    <cfRule type="containsText" dxfId="5884" priority="1239" operator="containsText" text="No">
      <formula>NOT(ISERROR(SEARCH("No",G1)))</formula>
    </cfRule>
  </conditionalFormatting>
  <conditionalFormatting sqref="G131:G179 G116:G118 G120 G181:G248 G1:G114 G250:G319 G321:G388 G390:G431">
    <cfRule type="containsText" dxfId="5883" priority="1238" operator="containsText" text="Late">
      <formula>NOT(ISERROR(SEARCH("Late",G1)))</formula>
    </cfRule>
  </conditionalFormatting>
  <conditionalFormatting sqref="F56:F75 F131:F142 F144:F179 F77:F121 F251:F281 F182:F248 F33:F54 F1:F31 F283:F319 F349:F388 F322:F347 F390:F431">
    <cfRule type="containsText" dxfId="5882" priority="1237" operator="containsText" text="Day">
      <formula>NOT(ISERROR(SEARCH("Day",F1)))</formula>
    </cfRule>
  </conditionalFormatting>
  <conditionalFormatting sqref="F56:F75 F131:F142 F144:F179 F77:F121 F251:F281 F182:F248 F33:F54 F1:F31 F283:F319 F349:F388 F322:F347 F390:F431">
    <cfRule type="containsText" dxfId="5881" priority="1236" operator="containsText" text="Night">
      <formula>NOT(ISERROR(SEARCH("Night",F1)))</formula>
    </cfRule>
  </conditionalFormatting>
  <conditionalFormatting sqref="G1:H1">
    <cfRule type="containsText" dxfId="5880" priority="1225" operator="containsText" text="Not Eligible">
      <formula>NOT(ISERROR(SEARCH("Not Eligible",G1)))</formula>
    </cfRule>
    <cfRule type="containsText" dxfId="5879" priority="1226" operator="containsText" text="Yes">
      <formula>NOT(ISERROR(SEARCH("Yes",G1)))</formula>
    </cfRule>
    <cfRule type="containsText" dxfId="5878" priority="1227" operator="containsText" text="No">
      <formula>NOT(ISERROR(SEARCH("No",G1)))</formula>
    </cfRule>
    <cfRule type="containsText" dxfId="5877" priority="1228" operator="containsText" text="Not Eligible">
      <formula>NOT(ISERROR(SEARCH("Not Eligible",G1)))</formula>
    </cfRule>
    <cfRule type="containsText" dxfId="5876" priority="1229" operator="containsText" text="Yes">
      <formula>NOT(ISERROR(SEARCH("Yes",G1)))</formula>
    </cfRule>
    <cfRule type="containsText" dxfId="5875" priority="1230" operator="containsText" text="No">
      <formula>NOT(ISERROR(SEARCH("No",G1)))</formula>
    </cfRule>
    <cfRule type="containsText" dxfId="5874" priority="1231" operator="containsText" text="No">
      <formula>NOT(ISERROR(SEARCH("No",G1)))</formula>
    </cfRule>
    <cfRule type="containsText" dxfId="5873" priority="1232" operator="containsText" text="Yes">
      <formula>NOT(ISERROR(SEARCH("Yes",G1)))</formula>
    </cfRule>
    <cfRule type="containsText" dxfId="5872" priority="1233" operator="containsText" text="No">
      <formula>NOT(ISERROR(SEARCH("No",G1)))</formula>
    </cfRule>
  </conditionalFormatting>
  <conditionalFormatting sqref="G110:H110">
    <cfRule type="containsText" dxfId="5871" priority="1216" operator="containsText" text="Not Eligible">
      <formula>NOT(ISERROR(SEARCH("Not Eligible",G110)))</formula>
    </cfRule>
    <cfRule type="containsText" dxfId="5870" priority="1217" operator="containsText" text="Yes">
      <formula>NOT(ISERROR(SEARCH("Yes",G110)))</formula>
    </cfRule>
    <cfRule type="containsText" dxfId="5869" priority="1218" operator="containsText" text="No">
      <formula>NOT(ISERROR(SEARCH("No",G110)))</formula>
    </cfRule>
    <cfRule type="containsText" dxfId="5868" priority="1219" operator="containsText" text="Not Eligible">
      <formula>NOT(ISERROR(SEARCH("Not Eligible",G110)))</formula>
    </cfRule>
    <cfRule type="containsText" dxfId="5867" priority="1220" operator="containsText" text="Yes">
      <formula>NOT(ISERROR(SEARCH("Yes",G110)))</formula>
    </cfRule>
    <cfRule type="containsText" dxfId="5866" priority="1221" operator="containsText" text="No">
      <formula>NOT(ISERROR(SEARCH("No",G110)))</formula>
    </cfRule>
    <cfRule type="containsText" dxfId="5865" priority="1222" operator="containsText" text="No">
      <formula>NOT(ISERROR(SEARCH("No",G110)))</formula>
    </cfRule>
    <cfRule type="containsText" dxfId="5864" priority="1223" operator="containsText" text="Yes">
      <formula>NOT(ISERROR(SEARCH("Yes",G110)))</formula>
    </cfRule>
    <cfRule type="containsText" dxfId="5863" priority="1224" operator="containsText" text="No">
      <formula>NOT(ISERROR(SEARCH("No",G110)))</formula>
    </cfRule>
  </conditionalFormatting>
  <conditionalFormatting sqref="C97">
    <cfRule type="duplicateValues" dxfId="5862" priority="1214"/>
  </conditionalFormatting>
  <conditionalFormatting sqref="G132:H132">
    <cfRule type="containsText" dxfId="5861" priority="1205" operator="containsText" text="Not Eligible">
      <formula>NOT(ISERROR(SEARCH("Not Eligible",G132)))</formula>
    </cfRule>
    <cfRule type="containsText" dxfId="5860" priority="1206" operator="containsText" text="Yes">
      <formula>NOT(ISERROR(SEARCH("Yes",G132)))</formula>
    </cfRule>
    <cfRule type="containsText" dxfId="5859" priority="1207" operator="containsText" text="No">
      <formula>NOT(ISERROR(SEARCH("No",G132)))</formula>
    </cfRule>
    <cfRule type="containsText" dxfId="5858" priority="1208" operator="containsText" text="Not Eligible">
      <formula>NOT(ISERROR(SEARCH("Not Eligible",G132)))</formula>
    </cfRule>
    <cfRule type="containsText" dxfId="5857" priority="1209" operator="containsText" text="Yes">
      <formula>NOT(ISERROR(SEARCH("Yes",G132)))</formula>
    </cfRule>
    <cfRule type="containsText" dxfId="5856" priority="1210" operator="containsText" text="No">
      <formula>NOT(ISERROR(SEARCH("No",G132)))</formula>
    </cfRule>
    <cfRule type="containsText" dxfId="5855" priority="1211" operator="containsText" text="No">
      <formula>NOT(ISERROR(SEARCH("No",G132)))</formula>
    </cfRule>
    <cfRule type="containsText" dxfId="5854" priority="1212" operator="containsText" text="Yes">
      <formula>NOT(ISERROR(SEARCH("Yes",G132)))</formula>
    </cfRule>
    <cfRule type="containsText" dxfId="5853" priority="1213" operator="containsText" text="No">
      <formula>NOT(ISERROR(SEARCH("No",G132)))</formula>
    </cfRule>
  </conditionalFormatting>
  <conditionalFormatting sqref="G133">
    <cfRule type="containsText" dxfId="5852" priority="1202" operator="containsText" text="No">
      <formula>NOT(ISERROR(SEARCH("No",G133)))</formula>
    </cfRule>
    <cfRule type="containsText" dxfId="5851" priority="1203" operator="containsText" text="Yes">
      <formula>NOT(ISERROR(SEARCH("Yes",G133)))</formula>
    </cfRule>
    <cfRule type="containsText" dxfId="5850" priority="1204" operator="containsText" text="No">
      <formula>NOT(ISERROR(SEARCH("No",G133)))</formula>
    </cfRule>
  </conditionalFormatting>
  <conditionalFormatting sqref="C146">
    <cfRule type="duplicateValues" dxfId="5849" priority="1201"/>
  </conditionalFormatting>
  <conditionalFormatting sqref="C146">
    <cfRule type="duplicateValues" dxfId="5848" priority="1200"/>
  </conditionalFormatting>
  <conditionalFormatting sqref="C144">
    <cfRule type="duplicateValues" dxfId="5847" priority="1199"/>
  </conditionalFormatting>
  <conditionalFormatting sqref="C144">
    <cfRule type="duplicateValues" dxfId="5846" priority="1198"/>
  </conditionalFormatting>
  <conditionalFormatting sqref="G2:H2">
    <cfRule type="containsText" dxfId="5845" priority="1195" operator="containsText" text="No">
      <formula>NOT(ISERROR(SEARCH("No",G2)))</formula>
    </cfRule>
    <cfRule type="containsText" dxfId="5844" priority="1196" operator="containsText" text="Yes">
      <formula>NOT(ISERROR(SEARCH("Yes",G2)))</formula>
    </cfRule>
    <cfRule type="containsText" dxfId="5843" priority="1197" operator="containsText" text="No">
      <formula>NOT(ISERROR(SEARCH("No",G2)))</formula>
    </cfRule>
  </conditionalFormatting>
  <conditionalFormatting sqref="C150">
    <cfRule type="duplicateValues" dxfId="5842" priority="1234"/>
  </conditionalFormatting>
  <conditionalFormatting sqref="C150">
    <cfRule type="duplicateValues" dxfId="5841" priority="1235"/>
  </conditionalFormatting>
  <conditionalFormatting sqref="C145">
    <cfRule type="duplicateValues" dxfId="5840" priority="1192"/>
  </conditionalFormatting>
  <conditionalFormatting sqref="C145">
    <cfRule type="duplicateValues" dxfId="5839" priority="1191"/>
  </conditionalFormatting>
  <conditionalFormatting sqref="C147">
    <cfRule type="duplicateValues" dxfId="5838" priority="1190"/>
  </conditionalFormatting>
  <conditionalFormatting sqref="C147">
    <cfRule type="duplicateValues" dxfId="5837" priority="1189"/>
  </conditionalFormatting>
  <conditionalFormatting sqref="C10">
    <cfRule type="duplicateValues" dxfId="5836" priority="1182"/>
  </conditionalFormatting>
  <conditionalFormatting sqref="C10">
    <cfRule type="duplicateValues" dxfId="5835" priority="1181"/>
  </conditionalFormatting>
  <conditionalFormatting sqref="C13:C14">
    <cfRule type="duplicateValues" dxfId="5834" priority="1180"/>
  </conditionalFormatting>
  <conditionalFormatting sqref="C13:C14">
    <cfRule type="duplicateValues" dxfId="5833" priority="1179"/>
  </conditionalFormatting>
  <conditionalFormatting sqref="C16">
    <cfRule type="duplicateValues" dxfId="5832" priority="1178"/>
  </conditionalFormatting>
  <conditionalFormatting sqref="C16">
    <cfRule type="duplicateValues" dxfId="5831" priority="1177"/>
  </conditionalFormatting>
  <conditionalFormatting sqref="C17">
    <cfRule type="duplicateValues" dxfId="5830" priority="1176"/>
  </conditionalFormatting>
  <conditionalFormatting sqref="C17">
    <cfRule type="duplicateValues" dxfId="5829" priority="1175"/>
  </conditionalFormatting>
  <conditionalFormatting sqref="C141:C142">
    <cfRule type="duplicateValues" dxfId="5828" priority="1174"/>
  </conditionalFormatting>
  <conditionalFormatting sqref="C141:C142">
    <cfRule type="duplicateValues" dxfId="5827" priority="1173"/>
  </conditionalFormatting>
  <conditionalFormatting sqref="C148">
    <cfRule type="duplicateValues" dxfId="5826" priority="1170"/>
  </conditionalFormatting>
  <conditionalFormatting sqref="C148">
    <cfRule type="duplicateValues" dxfId="5825" priority="1169"/>
  </conditionalFormatting>
  <conditionalFormatting sqref="C149">
    <cfRule type="duplicateValues" dxfId="5824" priority="1168"/>
  </conditionalFormatting>
  <conditionalFormatting sqref="C149">
    <cfRule type="duplicateValues" dxfId="5823" priority="1167"/>
  </conditionalFormatting>
  <conditionalFormatting sqref="C11">
    <cfRule type="duplicateValues" dxfId="5822" priority="1166"/>
  </conditionalFormatting>
  <conditionalFormatting sqref="C15">
    <cfRule type="duplicateValues" dxfId="5821" priority="1165"/>
  </conditionalFormatting>
  <conditionalFormatting sqref="C15">
    <cfRule type="duplicateValues" dxfId="5820" priority="1164"/>
  </conditionalFormatting>
  <conditionalFormatting sqref="C18">
    <cfRule type="duplicateValues" dxfId="5819" priority="1163"/>
  </conditionalFormatting>
  <conditionalFormatting sqref="C18">
    <cfRule type="duplicateValues" dxfId="5818" priority="1162"/>
  </conditionalFormatting>
  <conditionalFormatting sqref="C19">
    <cfRule type="duplicateValues" dxfId="5817" priority="1161"/>
  </conditionalFormatting>
  <conditionalFormatting sqref="C19">
    <cfRule type="duplicateValues" dxfId="5816" priority="1160"/>
  </conditionalFormatting>
  <conditionalFormatting sqref="C116">
    <cfRule type="duplicateValues" dxfId="5815" priority="1157"/>
  </conditionalFormatting>
  <conditionalFormatting sqref="C116">
    <cfRule type="duplicateValues" dxfId="5814" priority="1156"/>
  </conditionalFormatting>
  <conditionalFormatting sqref="C134">
    <cfRule type="duplicateValues" dxfId="5813" priority="1155"/>
  </conditionalFormatting>
  <conditionalFormatting sqref="C134">
    <cfRule type="duplicateValues" dxfId="5812" priority="1154"/>
  </conditionalFormatting>
  <conditionalFormatting sqref="C138">
    <cfRule type="duplicateValues" dxfId="5811" priority="1153"/>
  </conditionalFormatting>
  <conditionalFormatting sqref="C138">
    <cfRule type="duplicateValues" dxfId="5810" priority="1152"/>
  </conditionalFormatting>
  <conditionalFormatting sqref="C139:C140">
    <cfRule type="duplicateValues" dxfId="5809" priority="1151"/>
  </conditionalFormatting>
  <conditionalFormatting sqref="C139:C140">
    <cfRule type="duplicateValues" dxfId="5808" priority="1150"/>
  </conditionalFormatting>
  <conditionalFormatting sqref="G111">
    <cfRule type="containsText" dxfId="5807" priority="1145" operator="containsText" text="No">
      <formula>NOT(ISERROR(SEARCH("No",G111)))</formula>
    </cfRule>
    <cfRule type="containsText" dxfId="5806" priority="1146" operator="containsText" text="Yes">
      <formula>NOT(ISERROR(SEARCH("Yes",G111)))</formula>
    </cfRule>
    <cfRule type="containsText" dxfId="5805" priority="1147" operator="containsText" text="No">
      <formula>NOT(ISERROR(SEARCH("No",G111)))</formula>
    </cfRule>
  </conditionalFormatting>
  <conditionalFormatting sqref="C8:C9">
    <cfRule type="duplicateValues" dxfId="5804" priority="1144"/>
  </conditionalFormatting>
  <conditionalFormatting sqref="C8:C9">
    <cfRule type="duplicateValues" dxfId="5803" priority="1143"/>
  </conditionalFormatting>
  <conditionalFormatting sqref="C3">
    <cfRule type="duplicateValues" dxfId="5802" priority="1138"/>
  </conditionalFormatting>
  <conditionalFormatting sqref="C3">
    <cfRule type="duplicateValues" dxfId="5801" priority="1137"/>
  </conditionalFormatting>
  <conditionalFormatting sqref="C4">
    <cfRule type="duplicateValues" dxfId="5800" priority="1136"/>
  </conditionalFormatting>
  <conditionalFormatting sqref="C4">
    <cfRule type="duplicateValues" dxfId="5799" priority="1135"/>
  </conditionalFormatting>
  <conditionalFormatting sqref="C5">
    <cfRule type="duplicateValues" dxfId="5798" priority="1134"/>
  </conditionalFormatting>
  <conditionalFormatting sqref="C5">
    <cfRule type="duplicateValues" dxfId="5797" priority="1133"/>
  </conditionalFormatting>
  <conditionalFormatting sqref="C6">
    <cfRule type="duplicateValues" dxfId="5796" priority="1132"/>
  </conditionalFormatting>
  <conditionalFormatting sqref="C6">
    <cfRule type="duplicateValues" dxfId="5795" priority="1131"/>
  </conditionalFormatting>
  <conditionalFormatting sqref="C7">
    <cfRule type="duplicateValues" dxfId="5794" priority="1130"/>
  </conditionalFormatting>
  <conditionalFormatting sqref="C7">
    <cfRule type="duplicateValues" dxfId="5793" priority="1129"/>
  </conditionalFormatting>
  <conditionalFormatting sqref="C136:C137">
    <cfRule type="duplicateValues" dxfId="5792" priority="1126"/>
  </conditionalFormatting>
  <conditionalFormatting sqref="C136:C137">
    <cfRule type="duplicateValues" dxfId="5791" priority="1125"/>
  </conditionalFormatting>
  <conditionalFormatting sqref="G65:H65">
    <cfRule type="containsText" dxfId="5790" priority="1112" operator="containsText" text="Not Eligible">
      <formula>NOT(ISERROR(SEARCH("Not Eligible",G65)))</formula>
    </cfRule>
    <cfRule type="containsText" dxfId="5789" priority="1113" operator="containsText" text="Yes">
      <formula>NOT(ISERROR(SEARCH("Yes",G65)))</formula>
    </cfRule>
    <cfRule type="containsText" dxfId="5788" priority="1114" operator="containsText" text="No">
      <formula>NOT(ISERROR(SEARCH("No",G65)))</formula>
    </cfRule>
    <cfRule type="containsText" dxfId="5787" priority="1115" operator="containsText" text="Not Eligible">
      <formula>NOT(ISERROR(SEARCH("Not Eligible",G65)))</formula>
    </cfRule>
    <cfRule type="containsText" dxfId="5786" priority="1116" operator="containsText" text="Yes">
      <formula>NOT(ISERROR(SEARCH("Yes",G65)))</formula>
    </cfRule>
    <cfRule type="containsText" dxfId="5785" priority="1117" operator="containsText" text="No">
      <formula>NOT(ISERROR(SEARCH("No",G65)))</formula>
    </cfRule>
    <cfRule type="containsText" dxfId="5784" priority="1118" operator="containsText" text="No">
      <formula>NOT(ISERROR(SEARCH("No",G65)))</formula>
    </cfRule>
    <cfRule type="containsText" dxfId="5783" priority="1119" operator="containsText" text="Yes">
      <formula>NOT(ISERROR(SEARCH("Yes",G65)))</formula>
    </cfRule>
    <cfRule type="containsText" dxfId="5782" priority="1120" operator="containsText" text="No">
      <formula>NOT(ISERROR(SEARCH("No",G65)))</formula>
    </cfRule>
  </conditionalFormatting>
  <conditionalFormatting sqref="G66">
    <cfRule type="containsText" dxfId="5781" priority="1109" operator="containsText" text="No">
      <formula>NOT(ISERROR(SEARCH("No",G66)))</formula>
    </cfRule>
    <cfRule type="containsText" dxfId="5780" priority="1110" operator="containsText" text="Yes">
      <formula>NOT(ISERROR(SEARCH("Yes",G66)))</formula>
    </cfRule>
    <cfRule type="containsText" dxfId="5779" priority="1111" operator="containsText" text="No">
      <formula>NOT(ISERROR(SEARCH("No",G66)))</formula>
    </cfRule>
  </conditionalFormatting>
  <conditionalFormatting sqref="C77">
    <cfRule type="duplicateValues" dxfId="5778" priority="1106"/>
  </conditionalFormatting>
  <conditionalFormatting sqref="C77">
    <cfRule type="duplicateValues" dxfId="5777" priority="1105"/>
  </conditionalFormatting>
  <conditionalFormatting sqref="C83:C84">
    <cfRule type="duplicateValues" dxfId="5776" priority="1121"/>
  </conditionalFormatting>
  <conditionalFormatting sqref="C83:C84">
    <cfRule type="duplicateValues" dxfId="5775" priority="1122"/>
  </conditionalFormatting>
  <conditionalFormatting sqref="C78">
    <cfRule type="duplicateValues" dxfId="5774" priority="1102"/>
  </conditionalFormatting>
  <conditionalFormatting sqref="C78">
    <cfRule type="duplicateValues" dxfId="5773" priority="1101"/>
  </conditionalFormatting>
  <conditionalFormatting sqref="C80">
    <cfRule type="duplicateValues" dxfId="5772" priority="1100"/>
  </conditionalFormatting>
  <conditionalFormatting sqref="C80">
    <cfRule type="duplicateValues" dxfId="5771" priority="1099"/>
  </conditionalFormatting>
  <conditionalFormatting sqref="C87">
    <cfRule type="duplicateValues" dxfId="5770" priority="1098"/>
  </conditionalFormatting>
  <conditionalFormatting sqref="C87">
    <cfRule type="duplicateValues" dxfId="5769" priority="1097"/>
  </conditionalFormatting>
  <conditionalFormatting sqref="C74">
    <cfRule type="duplicateValues" dxfId="5768" priority="1096"/>
  </conditionalFormatting>
  <conditionalFormatting sqref="C74">
    <cfRule type="duplicateValues" dxfId="5767" priority="1095"/>
  </conditionalFormatting>
  <conditionalFormatting sqref="C75">
    <cfRule type="duplicateValues" dxfId="5766" priority="1094"/>
  </conditionalFormatting>
  <conditionalFormatting sqref="C75">
    <cfRule type="duplicateValues" dxfId="5765" priority="1093"/>
  </conditionalFormatting>
  <conditionalFormatting sqref="C81">
    <cfRule type="duplicateValues" dxfId="5764" priority="1092"/>
  </conditionalFormatting>
  <conditionalFormatting sqref="C81">
    <cfRule type="duplicateValues" dxfId="5763" priority="1091"/>
  </conditionalFormatting>
  <conditionalFormatting sqref="C82">
    <cfRule type="duplicateValues" dxfId="5762" priority="1090"/>
  </conditionalFormatting>
  <conditionalFormatting sqref="C82">
    <cfRule type="duplicateValues" dxfId="5761" priority="1089"/>
  </conditionalFormatting>
  <conditionalFormatting sqref="C67">
    <cfRule type="duplicateValues" dxfId="5760" priority="1088"/>
  </conditionalFormatting>
  <conditionalFormatting sqref="C67">
    <cfRule type="duplicateValues" dxfId="5759" priority="1087"/>
  </conditionalFormatting>
  <conditionalFormatting sqref="C73">
    <cfRule type="duplicateValues" dxfId="5758" priority="1084"/>
  </conditionalFormatting>
  <conditionalFormatting sqref="C73">
    <cfRule type="duplicateValues" dxfId="5757" priority="1083"/>
  </conditionalFormatting>
  <conditionalFormatting sqref="C69">
    <cfRule type="duplicateValues" dxfId="5756" priority="1082"/>
  </conditionalFormatting>
  <conditionalFormatting sqref="C69">
    <cfRule type="duplicateValues" dxfId="5755" priority="1081"/>
  </conditionalFormatting>
  <conditionalFormatting sqref="C70">
    <cfRule type="duplicateValues" dxfId="5754" priority="1080"/>
  </conditionalFormatting>
  <conditionalFormatting sqref="C70">
    <cfRule type="duplicateValues" dxfId="5753" priority="1079"/>
  </conditionalFormatting>
  <conditionalFormatting sqref="G20:H20">
    <cfRule type="containsText" dxfId="5752" priority="1068" operator="containsText" text="Not Eligible">
      <formula>NOT(ISERROR(SEARCH("Not Eligible",G20)))</formula>
    </cfRule>
    <cfRule type="containsText" dxfId="5751" priority="1069" operator="containsText" text="Yes">
      <formula>NOT(ISERROR(SEARCH("Yes",G20)))</formula>
    </cfRule>
    <cfRule type="containsText" dxfId="5750" priority="1070" operator="containsText" text="No">
      <formula>NOT(ISERROR(SEARCH("No",G20)))</formula>
    </cfRule>
    <cfRule type="containsText" dxfId="5749" priority="1071" operator="containsText" text="Not Eligible">
      <formula>NOT(ISERROR(SEARCH("Not Eligible",G20)))</formula>
    </cfRule>
    <cfRule type="containsText" dxfId="5748" priority="1072" operator="containsText" text="Yes">
      <formula>NOT(ISERROR(SEARCH("Yes",G20)))</formula>
    </cfRule>
    <cfRule type="containsText" dxfId="5747" priority="1073" operator="containsText" text="No">
      <formula>NOT(ISERROR(SEARCH("No",G20)))</formula>
    </cfRule>
    <cfRule type="containsText" dxfId="5746" priority="1074" operator="containsText" text="No">
      <formula>NOT(ISERROR(SEARCH("No",G20)))</formula>
    </cfRule>
    <cfRule type="containsText" dxfId="5745" priority="1075" operator="containsText" text="Yes">
      <formula>NOT(ISERROR(SEARCH("Yes",G20)))</formula>
    </cfRule>
    <cfRule type="containsText" dxfId="5744" priority="1076" operator="containsText" text="No">
      <formula>NOT(ISERROR(SEARCH("No",G20)))</formula>
    </cfRule>
  </conditionalFormatting>
  <conditionalFormatting sqref="G21">
    <cfRule type="containsText" dxfId="5743" priority="1065" operator="containsText" text="No">
      <formula>NOT(ISERROR(SEARCH("No",G21)))</formula>
    </cfRule>
    <cfRule type="containsText" dxfId="5742" priority="1066" operator="containsText" text="Yes">
      <formula>NOT(ISERROR(SEARCH("Yes",G21)))</formula>
    </cfRule>
    <cfRule type="containsText" dxfId="5741" priority="1067" operator="containsText" text="No">
      <formula>NOT(ISERROR(SEARCH("No",G21)))</formula>
    </cfRule>
  </conditionalFormatting>
  <conditionalFormatting sqref="C35">
    <cfRule type="duplicateValues" dxfId="5740" priority="1064"/>
  </conditionalFormatting>
  <conditionalFormatting sqref="C35">
    <cfRule type="duplicateValues" dxfId="5739" priority="1063"/>
  </conditionalFormatting>
  <conditionalFormatting sqref="C33:C34">
    <cfRule type="duplicateValues" dxfId="5738" priority="1062"/>
  </conditionalFormatting>
  <conditionalFormatting sqref="C33:C34">
    <cfRule type="duplicateValues" dxfId="5737" priority="1061"/>
  </conditionalFormatting>
  <conditionalFormatting sqref="C39">
    <cfRule type="duplicateValues" dxfId="5736" priority="1077"/>
  </conditionalFormatting>
  <conditionalFormatting sqref="C39">
    <cfRule type="duplicateValues" dxfId="5735" priority="1078"/>
  </conditionalFormatting>
  <conditionalFormatting sqref="C36">
    <cfRule type="duplicateValues" dxfId="5734" priority="1058"/>
  </conditionalFormatting>
  <conditionalFormatting sqref="C36">
    <cfRule type="duplicateValues" dxfId="5733" priority="1057"/>
  </conditionalFormatting>
  <conditionalFormatting sqref="C42">
    <cfRule type="duplicateValues" dxfId="5732" priority="1056"/>
  </conditionalFormatting>
  <conditionalFormatting sqref="C42">
    <cfRule type="duplicateValues" dxfId="5731" priority="1055"/>
  </conditionalFormatting>
  <conditionalFormatting sqref="C30">
    <cfRule type="duplicateValues" dxfId="5730" priority="1054"/>
  </conditionalFormatting>
  <conditionalFormatting sqref="C30">
    <cfRule type="duplicateValues" dxfId="5729" priority="1053"/>
  </conditionalFormatting>
  <conditionalFormatting sqref="C31">
    <cfRule type="duplicateValues" dxfId="5728" priority="1052"/>
  </conditionalFormatting>
  <conditionalFormatting sqref="C31">
    <cfRule type="duplicateValues" dxfId="5727" priority="1051"/>
  </conditionalFormatting>
  <conditionalFormatting sqref="C37">
    <cfRule type="duplicateValues" dxfId="5726" priority="1050"/>
  </conditionalFormatting>
  <conditionalFormatting sqref="C37">
    <cfRule type="duplicateValues" dxfId="5725" priority="1049"/>
  </conditionalFormatting>
  <conditionalFormatting sqref="C38">
    <cfRule type="duplicateValues" dxfId="5724" priority="1048"/>
  </conditionalFormatting>
  <conditionalFormatting sqref="C38">
    <cfRule type="duplicateValues" dxfId="5723" priority="1047"/>
  </conditionalFormatting>
  <conditionalFormatting sqref="C27">
    <cfRule type="duplicateValues" dxfId="5722" priority="1044"/>
  </conditionalFormatting>
  <conditionalFormatting sqref="C27">
    <cfRule type="duplicateValues" dxfId="5721" priority="1043"/>
  </conditionalFormatting>
  <conditionalFormatting sqref="C28:C29">
    <cfRule type="duplicateValues" dxfId="5720" priority="1042"/>
  </conditionalFormatting>
  <conditionalFormatting sqref="C28:C29">
    <cfRule type="duplicateValues" dxfId="5719" priority="1041"/>
  </conditionalFormatting>
  <conditionalFormatting sqref="C26">
    <cfRule type="duplicateValues" dxfId="5718" priority="1038"/>
  </conditionalFormatting>
  <conditionalFormatting sqref="C26">
    <cfRule type="duplicateValues" dxfId="5717" priority="1037"/>
  </conditionalFormatting>
  <conditionalFormatting sqref="C22">
    <cfRule type="duplicateValues" dxfId="5716" priority="1036"/>
  </conditionalFormatting>
  <conditionalFormatting sqref="C22">
    <cfRule type="duplicateValues" dxfId="5715" priority="1035"/>
  </conditionalFormatting>
  <conditionalFormatting sqref="C104">
    <cfRule type="duplicateValues" dxfId="5714" priority="1026"/>
  </conditionalFormatting>
  <conditionalFormatting sqref="C104">
    <cfRule type="duplicateValues" dxfId="5713" priority="1025"/>
  </conditionalFormatting>
  <conditionalFormatting sqref="C25">
    <cfRule type="duplicateValues" dxfId="5712" priority="1024"/>
  </conditionalFormatting>
  <conditionalFormatting sqref="C25">
    <cfRule type="duplicateValues" dxfId="5711" priority="1023"/>
  </conditionalFormatting>
  <conditionalFormatting sqref="G43:H43">
    <cfRule type="containsText" dxfId="5710" priority="1012" operator="containsText" text="Not Eligible">
      <formula>NOT(ISERROR(SEARCH("Not Eligible",G43)))</formula>
    </cfRule>
    <cfRule type="containsText" dxfId="5709" priority="1013" operator="containsText" text="Yes">
      <formula>NOT(ISERROR(SEARCH("Yes",G43)))</formula>
    </cfRule>
    <cfRule type="containsText" dxfId="5708" priority="1014" operator="containsText" text="No">
      <formula>NOT(ISERROR(SEARCH("No",G43)))</formula>
    </cfRule>
    <cfRule type="containsText" dxfId="5707" priority="1015" operator="containsText" text="Not Eligible">
      <formula>NOT(ISERROR(SEARCH("Not Eligible",G43)))</formula>
    </cfRule>
    <cfRule type="containsText" dxfId="5706" priority="1016" operator="containsText" text="Yes">
      <formula>NOT(ISERROR(SEARCH("Yes",G43)))</formula>
    </cfRule>
    <cfRule type="containsText" dxfId="5705" priority="1017" operator="containsText" text="No">
      <formula>NOT(ISERROR(SEARCH("No",G43)))</formula>
    </cfRule>
    <cfRule type="containsText" dxfId="5704" priority="1018" operator="containsText" text="No">
      <formula>NOT(ISERROR(SEARCH("No",G43)))</formula>
    </cfRule>
    <cfRule type="containsText" dxfId="5703" priority="1019" operator="containsText" text="Yes">
      <formula>NOT(ISERROR(SEARCH("Yes",G43)))</formula>
    </cfRule>
    <cfRule type="containsText" dxfId="5702" priority="1020" operator="containsText" text="No">
      <formula>NOT(ISERROR(SEARCH("No",G43)))</formula>
    </cfRule>
  </conditionalFormatting>
  <conditionalFormatting sqref="G44">
    <cfRule type="containsText" dxfId="5701" priority="1009" operator="containsText" text="No">
      <formula>NOT(ISERROR(SEARCH("No",G44)))</formula>
    </cfRule>
    <cfRule type="containsText" dxfId="5700" priority="1010" operator="containsText" text="Yes">
      <formula>NOT(ISERROR(SEARCH("Yes",G44)))</formula>
    </cfRule>
    <cfRule type="containsText" dxfId="5699" priority="1011" operator="containsText" text="No">
      <formula>NOT(ISERROR(SEARCH("No",G44)))</formula>
    </cfRule>
  </conditionalFormatting>
  <conditionalFormatting sqref="C58">
    <cfRule type="duplicateValues" dxfId="5698" priority="1008"/>
  </conditionalFormatting>
  <conditionalFormatting sqref="C58">
    <cfRule type="duplicateValues" dxfId="5697" priority="1007"/>
  </conditionalFormatting>
  <conditionalFormatting sqref="C57">
    <cfRule type="duplicateValues" dxfId="5696" priority="1004"/>
  </conditionalFormatting>
  <conditionalFormatting sqref="C57">
    <cfRule type="duplicateValues" dxfId="5695" priority="1003"/>
  </conditionalFormatting>
  <conditionalFormatting sqref="C59">
    <cfRule type="duplicateValues" dxfId="5694" priority="1002"/>
  </conditionalFormatting>
  <conditionalFormatting sqref="C59">
    <cfRule type="duplicateValues" dxfId="5693" priority="1001"/>
  </conditionalFormatting>
  <conditionalFormatting sqref="C54">
    <cfRule type="duplicateValues" dxfId="5692" priority="998"/>
  </conditionalFormatting>
  <conditionalFormatting sqref="C54">
    <cfRule type="duplicateValues" dxfId="5691" priority="997"/>
  </conditionalFormatting>
  <conditionalFormatting sqref="C60">
    <cfRule type="duplicateValues" dxfId="5690" priority="996"/>
  </conditionalFormatting>
  <conditionalFormatting sqref="C60">
    <cfRule type="duplicateValues" dxfId="5689" priority="995"/>
  </conditionalFormatting>
  <conditionalFormatting sqref="C51">
    <cfRule type="duplicateValues" dxfId="5688" priority="990"/>
  </conditionalFormatting>
  <conditionalFormatting sqref="C51">
    <cfRule type="duplicateValues" dxfId="5687" priority="989"/>
  </conditionalFormatting>
  <conditionalFormatting sqref="C45:C46">
    <cfRule type="duplicateValues" dxfId="5686" priority="986"/>
  </conditionalFormatting>
  <conditionalFormatting sqref="C45:C46">
    <cfRule type="duplicateValues" dxfId="5685" priority="985"/>
  </conditionalFormatting>
  <conditionalFormatting sqref="C48">
    <cfRule type="duplicateValues" dxfId="5684" priority="984"/>
  </conditionalFormatting>
  <conditionalFormatting sqref="C48">
    <cfRule type="duplicateValues" dxfId="5683" priority="983"/>
  </conditionalFormatting>
  <conditionalFormatting sqref="C32">
    <cfRule type="duplicateValues" dxfId="5682" priority="982"/>
  </conditionalFormatting>
  <conditionalFormatting sqref="C32">
    <cfRule type="duplicateValues" dxfId="5681" priority="981"/>
  </conditionalFormatting>
  <conditionalFormatting sqref="C32">
    <cfRule type="duplicateValues" dxfId="5680" priority="980"/>
  </conditionalFormatting>
  <conditionalFormatting sqref="C49:C50">
    <cfRule type="duplicateValues" dxfId="5679" priority="979"/>
  </conditionalFormatting>
  <conditionalFormatting sqref="C49:C50">
    <cfRule type="duplicateValues" dxfId="5678" priority="978"/>
  </conditionalFormatting>
  <conditionalFormatting sqref="C52">
    <cfRule type="duplicateValues" dxfId="5677" priority="977"/>
  </conditionalFormatting>
  <conditionalFormatting sqref="C52">
    <cfRule type="duplicateValues" dxfId="5676" priority="976"/>
  </conditionalFormatting>
  <conditionalFormatting sqref="C53">
    <cfRule type="duplicateValues" dxfId="5675" priority="975"/>
  </conditionalFormatting>
  <conditionalFormatting sqref="C53">
    <cfRule type="duplicateValues" dxfId="5674" priority="974"/>
  </conditionalFormatting>
  <conditionalFormatting sqref="C53">
    <cfRule type="duplicateValues" dxfId="5673" priority="973"/>
  </conditionalFormatting>
  <conditionalFormatting sqref="C40:C41">
    <cfRule type="duplicateValues" dxfId="5672" priority="972"/>
  </conditionalFormatting>
  <conditionalFormatting sqref="C40:C41">
    <cfRule type="duplicateValues" dxfId="5671" priority="971"/>
  </conditionalFormatting>
  <conditionalFormatting sqref="C56">
    <cfRule type="duplicateValues" dxfId="5670" priority="970"/>
  </conditionalFormatting>
  <conditionalFormatting sqref="C56">
    <cfRule type="duplicateValues" dxfId="5669" priority="969"/>
  </conditionalFormatting>
  <conditionalFormatting sqref="C71">
    <cfRule type="duplicateValues" dxfId="5668" priority="968"/>
  </conditionalFormatting>
  <conditionalFormatting sqref="C71">
    <cfRule type="duplicateValues" dxfId="5667" priority="967"/>
  </conditionalFormatting>
  <conditionalFormatting sqref="C72">
    <cfRule type="duplicateValues" dxfId="5666" priority="966"/>
  </conditionalFormatting>
  <conditionalFormatting sqref="C72">
    <cfRule type="duplicateValues" dxfId="5665" priority="965"/>
  </conditionalFormatting>
  <conditionalFormatting sqref="C103">
    <cfRule type="duplicateValues" dxfId="5664" priority="964"/>
  </conditionalFormatting>
  <conditionalFormatting sqref="C103">
    <cfRule type="duplicateValues" dxfId="5663" priority="963"/>
  </conditionalFormatting>
  <conditionalFormatting sqref="C63">
    <cfRule type="duplicateValues" dxfId="5662" priority="962"/>
  </conditionalFormatting>
  <conditionalFormatting sqref="C63">
    <cfRule type="duplicateValues" dxfId="5661" priority="961"/>
  </conditionalFormatting>
  <conditionalFormatting sqref="C64">
    <cfRule type="duplicateValues" dxfId="5660" priority="960"/>
  </conditionalFormatting>
  <conditionalFormatting sqref="C64">
    <cfRule type="duplicateValues" dxfId="5659" priority="959"/>
  </conditionalFormatting>
  <conditionalFormatting sqref="G178:H178">
    <cfRule type="containsText" dxfId="5658" priority="948" operator="containsText" text="Not Eligible">
      <formula>NOT(ISERROR(SEARCH("Not Eligible",G178)))</formula>
    </cfRule>
    <cfRule type="containsText" dxfId="5657" priority="949" operator="containsText" text="Yes">
      <formula>NOT(ISERROR(SEARCH("Yes",G178)))</formula>
    </cfRule>
    <cfRule type="containsText" dxfId="5656" priority="950" operator="containsText" text="No">
      <formula>NOT(ISERROR(SEARCH("No",G178)))</formula>
    </cfRule>
    <cfRule type="containsText" dxfId="5655" priority="951" operator="containsText" text="Not Eligible">
      <formula>NOT(ISERROR(SEARCH("Not Eligible",G178)))</formula>
    </cfRule>
    <cfRule type="containsText" dxfId="5654" priority="952" operator="containsText" text="Yes">
      <formula>NOT(ISERROR(SEARCH("Yes",G178)))</formula>
    </cfRule>
    <cfRule type="containsText" dxfId="5653" priority="953" operator="containsText" text="No">
      <formula>NOT(ISERROR(SEARCH("No",G178)))</formula>
    </cfRule>
    <cfRule type="containsText" dxfId="5652" priority="954" operator="containsText" text="No">
      <formula>NOT(ISERROR(SEARCH("No",G178)))</formula>
    </cfRule>
    <cfRule type="containsText" dxfId="5651" priority="955" operator="containsText" text="Yes">
      <formula>NOT(ISERROR(SEARCH("Yes",G178)))</formula>
    </cfRule>
    <cfRule type="containsText" dxfId="5650" priority="956" operator="containsText" text="No">
      <formula>NOT(ISERROR(SEARCH("No",G178)))</formula>
    </cfRule>
  </conditionalFormatting>
  <conditionalFormatting sqref="C190">
    <cfRule type="duplicateValues" dxfId="5649" priority="947"/>
  </conditionalFormatting>
  <conditionalFormatting sqref="G201:H201">
    <cfRule type="containsText" dxfId="5648" priority="938" operator="containsText" text="Not Eligible">
      <formula>NOT(ISERROR(SEARCH("Not Eligible",G201)))</formula>
    </cfRule>
    <cfRule type="containsText" dxfId="5647" priority="939" operator="containsText" text="Yes">
      <formula>NOT(ISERROR(SEARCH("Yes",G201)))</formula>
    </cfRule>
    <cfRule type="containsText" dxfId="5646" priority="940" operator="containsText" text="No">
      <formula>NOT(ISERROR(SEARCH("No",G201)))</formula>
    </cfRule>
    <cfRule type="containsText" dxfId="5645" priority="941" operator="containsText" text="Not Eligible">
      <formula>NOT(ISERROR(SEARCH("Not Eligible",G201)))</formula>
    </cfRule>
    <cfRule type="containsText" dxfId="5644" priority="942" operator="containsText" text="Yes">
      <formula>NOT(ISERROR(SEARCH("Yes",G201)))</formula>
    </cfRule>
    <cfRule type="containsText" dxfId="5643" priority="943" operator="containsText" text="No">
      <formula>NOT(ISERROR(SEARCH("No",G201)))</formula>
    </cfRule>
    <cfRule type="containsText" dxfId="5642" priority="944" operator="containsText" text="No">
      <formula>NOT(ISERROR(SEARCH("No",G201)))</formula>
    </cfRule>
    <cfRule type="containsText" dxfId="5641" priority="945" operator="containsText" text="Yes">
      <formula>NOT(ISERROR(SEARCH("Yes",G201)))</formula>
    </cfRule>
    <cfRule type="containsText" dxfId="5640" priority="946" operator="containsText" text="No">
      <formula>NOT(ISERROR(SEARCH("No",G201)))</formula>
    </cfRule>
  </conditionalFormatting>
  <conditionalFormatting sqref="G202">
    <cfRule type="containsText" dxfId="5639" priority="935" operator="containsText" text="No">
      <formula>NOT(ISERROR(SEARCH("No",G202)))</formula>
    </cfRule>
    <cfRule type="containsText" dxfId="5638" priority="936" operator="containsText" text="Yes">
      <formula>NOT(ISERROR(SEARCH("Yes",G202)))</formula>
    </cfRule>
    <cfRule type="containsText" dxfId="5637" priority="937" operator="containsText" text="No">
      <formula>NOT(ISERROR(SEARCH("No",G202)))</formula>
    </cfRule>
  </conditionalFormatting>
  <conditionalFormatting sqref="C215">
    <cfRule type="duplicateValues" dxfId="5636" priority="934"/>
  </conditionalFormatting>
  <conditionalFormatting sqref="C215">
    <cfRule type="duplicateValues" dxfId="5635" priority="933"/>
  </conditionalFormatting>
  <conditionalFormatting sqref="C213">
    <cfRule type="duplicateValues" dxfId="5634" priority="932"/>
  </conditionalFormatting>
  <conditionalFormatting sqref="C213">
    <cfRule type="duplicateValues" dxfId="5633" priority="931"/>
  </conditionalFormatting>
  <conditionalFormatting sqref="C219">
    <cfRule type="duplicateValues" dxfId="5632" priority="957"/>
  </conditionalFormatting>
  <conditionalFormatting sqref="C219">
    <cfRule type="duplicateValues" dxfId="5631" priority="958"/>
  </conditionalFormatting>
  <conditionalFormatting sqref="C214">
    <cfRule type="duplicateValues" dxfId="5630" priority="930"/>
  </conditionalFormatting>
  <conditionalFormatting sqref="C214">
    <cfRule type="duplicateValues" dxfId="5629" priority="929"/>
  </conditionalFormatting>
  <conditionalFormatting sqref="C211">
    <cfRule type="duplicateValues" dxfId="5628" priority="922"/>
  </conditionalFormatting>
  <conditionalFormatting sqref="C211">
    <cfRule type="duplicateValues" dxfId="5627" priority="921"/>
  </conditionalFormatting>
  <conditionalFormatting sqref="C218">
    <cfRule type="duplicateValues" dxfId="5626" priority="918"/>
  </conditionalFormatting>
  <conditionalFormatting sqref="C218">
    <cfRule type="duplicateValues" dxfId="5625" priority="917"/>
  </conditionalFormatting>
  <conditionalFormatting sqref="C184">
    <cfRule type="duplicateValues" dxfId="5624" priority="916"/>
  </conditionalFormatting>
  <conditionalFormatting sqref="C184">
    <cfRule type="duplicateValues" dxfId="5623" priority="915"/>
  </conditionalFormatting>
  <conditionalFormatting sqref="C207">
    <cfRule type="duplicateValues" dxfId="5622" priority="912"/>
  </conditionalFormatting>
  <conditionalFormatting sqref="C207">
    <cfRule type="duplicateValues" dxfId="5621" priority="911"/>
  </conditionalFormatting>
  <conditionalFormatting sqref="C209">
    <cfRule type="duplicateValues" dxfId="5620" priority="910"/>
  </conditionalFormatting>
  <conditionalFormatting sqref="C209">
    <cfRule type="duplicateValues" dxfId="5619" priority="909"/>
  </conditionalFormatting>
  <conditionalFormatting sqref="G179">
    <cfRule type="containsText" dxfId="5618" priority="904" operator="containsText" text="No">
      <formula>NOT(ISERROR(SEARCH("No",G179)))</formula>
    </cfRule>
    <cfRule type="containsText" dxfId="5617" priority="905" operator="containsText" text="Yes">
      <formula>NOT(ISERROR(SEARCH("Yes",G179)))</formula>
    </cfRule>
    <cfRule type="containsText" dxfId="5616" priority="906" operator="containsText" text="No">
      <formula>NOT(ISERROR(SEARCH("No",G179)))</formula>
    </cfRule>
  </conditionalFormatting>
  <conditionalFormatting sqref="C206">
    <cfRule type="duplicateValues" dxfId="5615" priority="899"/>
  </conditionalFormatting>
  <conditionalFormatting sqref="C206">
    <cfRule type="duplicateValues" dxfId="5614" priority="898"/>
  </conditionalFormatting>
  <conditionalFormatting sqref="G155:H155">
    <cfRule type="containsText" dxfId="5613" priority="887" operator="containsText" text="Not Eligible">
      <formula>NOT(ISERROR(SEARCH("Not Eligible",G155)))</formula>
    </cfRule>
    <cfRule type="containsText" dxfId="5612" priority="888" operator="containsText" text="Yes">
      <formula>NOT(ISERROR(SEARCH("Yes",G155)))</formula>
    </cfRule>
    <cfRule type="containsText" dxfId="5611" priority="889" operator="containsText" text="No">
      <formula>NOT(ISERROR(SEARCH("No",G155)))</formula>
    </cfRule>
    <cfRule type="containsText" dxfId="5610" priority="890" operator="containsText" text="Not Eligible">
      <formula>NOT(ISERROR(SEARCH("Not Eligible",G155)))</formula>
    </cfRule>
    <cfRule type="containsText" dxfId="5609" priority="891" operator="containsText" text="Yes">
      <formula>NOT(ISERROR(SEARCH("Yes",G155)))</formula>
    </cfRule>
    <cfRule type="containsText" dxfId="5608" priority="892" operator="containsText" text="No">
      <formula>NOT(ISERROR(SEARCH("No",G155)))</formula>
    </cfRule>
    <cfRule type="containsText" dxfId="5607" priority="893" operator="containsText" text="No">
      <formula>NOT(ISERROR(SEARCH("No",G155)))</formula>
    </cfRule>
    <cfRule type="containsText" dxfId="5606" priority="894" operator="containsText" text="Yes">
      <formula>NOT(ISERROR(SEARCH("Yes",G155)))</formula>
    </cfRule>
    <cfRule type="containsText" dxfId="5605" priority="895" operator="containsText" text="No">
      <formula>NOT(ISERROR(SEARCH("No",G155)))</formula>
    </cfRule>
  </conditionalFormatting>
  <conditionalFormatting sqref="G156">
    <cfRule type="containsText" dxfId="5604" priority="884" operator="containsText" text="No">
      <formula>NOT(ISERROR(SEARCH("No",G156)))</formula>
    </cfRule>
    <cfRule type="containsText" dxfId="5603" priority="885" operator="containsText" text="Yes">
      <formula>NOT(ISERROR(SEARCH("Yes",G156)))</formula>
    </cfRule>
    <cfRule type="containsText" dxfId="5602" priority="886" operator="containsText" text="No">
      <formula>NOT(ISERROR(SEARCH("No",G156)))</formula>
    </cfRule>
  </conditionalFormatting>
  <conditionalFormatting sqref="C177">
    <cfRule type="duplicateValues" dxfId="5601" priority="879"/>
  </conditionalFormatting>
  <conditionalFormatting sqref="C177">
    <cfRule type="duplicateValues" dxfId="5600" priority="878"/>
  </conditionalFormatting>
  <conditionalFormatting sqref="C164">
    <cfRule type="duplicateValues" dxfId="5599" priority="871"/>
  </conditionalFormatting>
  <conditionalFormatting sqref="C164">
    <cfRule type="duplicateValues" dxfId="5598" priority="870"/>
  </conditionalFormatting>
  <conditionalFormatting sqref="C165">
    <cfRule type="duplicateValues" dxfId="5597" priority="869"/>
  </conditionalFormatting>
  <conditionalFormatting sqref="C165">
    <cfRule type="duplicateValues" dxfId="5596" priority="868"/>
  </conditionalFormatting>
  <conditionalFormatting sqref="C157">
    <cfRule type="duplicateValues" dxfId="5595" priority="863"/>
  </conditionalFormatting>
  <conditionalFormatting sqref="C157">
    <cfRule type="duplicateValues" dxfId="5594" priority="862"/>
  </conditionalFormatting>
  <conditionalFormatting sqref="C159">
    <cfRule type="duplicateValues" dxfId="5593" priority="859"/>
  </conditionalFormatting>
  <conditionalFormatting sqref="C159">
    <cfRule type="duplicateValues" dxfId="5592" priority="858"/>
  </conditionalFormatting>
  <conditionalFormatting sqref="C187">
    <cfRule type="duplicateValues" dxfId="5591" priority="853"/>
  </conditionalFormatting>
  <conditionalFormatting sqref="C187">
    <cfRule type="duplicateValues" dxfId="5590" priority="852"/>
  </conditionalFormatting>
  <conditionalFormatting sqref="C161">
    <cfRule type="duplicateValues" dxfId="5589" priority="851"/>
  </conditionalFormatting>
  <conditionalFormatting sqref="C161">
    <cfRule type="duplicateValues" dxfId="5588" priority="850"/>
  </conditionalFormatting>
  <conditionalFormatting sqref="C162">
    <cfRule type="duplicateValues" dxfId="5587" priority="849"/>
  </conditionalFormatting>
  <conditionalFormatting sqref="C162">
    <cfRule type="duplicateValues" dxfId="5586" priority="848"/>
  </conditionalFormatting>
  <conditionalFormatting sqref="C192">
    <cfRule type="duplicateValues" dxfId="5585" priority="847"/>
  </conditionalFormatting>
  <conditionalFormatting sqref="C192">
    <cfRule type="duplicateValues" dxfId="5584" priority="846"/>
  </conditionalFormatting>
  <conditionalFormatting sqref="C79">
    <cfRule type="duplicateValues" dxfId="5583" priority="845"/>
  </conditionalFormatting>
  <conditionalFormatting sqref="C79">
    <cfRule type="duplicateValues" dxfId="5582" priority="844"/>
  </conditionalFormatting>
  <conditionalFormatting sqref="C79">
    <cfRule type="duplicateValues" dxfId="5581" priority="843"/>
  </conditionalFormatting>
  <conditionalFormatting sqref="G88:H88">
    <cfRule type="containsText" dxfId="5580" priority="834" operator="containsText" text="Not Eligible">
      <formula>NOT(ISERROR(SEARCH("Not Eligible",G88)))</formula>
    </cfRule>
    <cfRule type="containsText" dxfId="5579" priority="835" operator="containsText" text="Yes">
      <formula>NOT(ISERROR(SEARCH("Yes",G88)))</formula>
    </cfRule>
    <cfRule type="containsText" dxfId="5578" priority="836" operator="containsText" text="No">
      <formula>NOT(ISERROR(SEARCH("No",G88)))</formula>
    </cfRule>
    <cfRule type="containsText" dxfId="5577" priority="837" operator="containsText" text="Not Eligible">
      <formula>NOT(ISERROR(SEARCH("Not Eligible",G88)))</formula>
    </cfRule>
    <cfRule type="containsText" dxfId="5576" priority="838" operator="containsText" text="Yes">
      <formula>NOT(ISERROR(SEARCH("Yes",G88)))</formula>
    </cfRule>
    <cfRule type="containsText" dxfId="5575" priority="839" operator="containsText" text="No">
      <formula>NOT(ISERROR(SEARCH("No",G88)))</formula>
    </cfRule>
    <cfRule type="containsText" dxfId="5574" priority="840" operator="containsText" text="No">
      <formula>NOT(ISERROR(SEARCH("No",G88)))</formula>
    </cfRule>
    <cfRule type="containsText" dxfId="5573" priority="841" operator="containsText" text="Yes">
      <formula>NOT(ISERROR(SEARCH("Yes",G88)))</formula>
    </cfRule>
    <cfRule type="containsText" dxfId="5572" priority="842" operator="containsText" text="No">
      <formula>NOT(ISERROR(SEARCH("No",G88)))</formula>
    </cfRule>
  </conditionalFormatting>
  <conditionalFormatting sqref="G89">
    <cfRule type="containsText" dxfId="5571" priority="826" operator="containsText" text="No">
      <formula>NOT(ISERROR(SEARCH("No",G89)))</formula>
    </cfRule>
    <cfRule type="containsText" dxfId="5570" priority="827" operator="containsText" text="Yes">
      <formula>NOT(ISERROR(SEARCH("Yes",G89)))</formula>
    </cfRule>
    <cfRule type="containsText" dxfId="5569" priority="828" operator="containsText" text="No">
      <formula>NOT(ISERROR(SEARCH("No",G89)))</formula>
    </cfRule>
  </conditionalFormatting>
  <conditionalFormatting sqref="C112">
    <cfRule type="duplicateValues" dxfId="5568" priority="817"/>
  </conditionalFormatting>
  <conditionalFormatting sqref="C112">
    <cfRule type="duplicateValues" dxfId="5567" priority="816"/>
  </conditionalFormatting>
  <conditionalFormatting sqref="C113">
    <cfRule type="duplicateValues" dxfId="5566" priority="815"/>
  </conditionalFormatting>
  <conditionalFormatting sqref="C113">
    <cfRule type="duplicateValues" dxfId="5565" priority="814"/>
  </conditionalFormatting>
  <conditionalFormatting sqref="C115">
    <cfRule type="duplicateValues" dxfId="5564" priority="813"/>
  </conditionalFormatting>
  <conditionalFormatting sqref="C115">
    <cfRule type="duplicateValues" dxfId="5563" priority="812"/>
  </conditionalFormatting>
  <conditionalFormatting sqref="C151 C154">
    <cfRule type="duplicateValues" dxfId="5562" priority="811"/>
  </conditionalFormatting>
  <conditionalFormatting sqref="C151 C154">
    <cfRule type="duplicateValues" dxfId="5561" priority="810"/>
  </conditionalFormatting>
  <conditionalFormatting sqref="C151">
    <cfRule type="duplicateValues" dxfId="5560" priority="809"/>
  </conditionalFormatting>
  <conditionalFormatting sqref="C158">
    <cfRule type="duplicateValues" dxfId="5559" priority="808"/>
  </conditionalFormatting>
  <conditionalFormatting sqref="C158">
    <cfRule type="duplicateValues" dxfId="5558" priority="807"/>
  </conditionalFormatting>
  <conditionalFormatting sqref="C158">
    <cfRule type="duplicateValues" dxfId="5557" priority="806"/>
  </conditionalFormatting>
  <conditionalFormatting sqref="C152">
    <cfRule type="duplicateValues" dxfId="5556" priority="805"/>
  </conditionalFormatting>
  <conditionalFormatting sqref="C152">
    <cfRule type="duplicateValues" dxfId="5555" priority="804"/>
  </conditionalFormatting>
  <conditionalFormatting sqref="C152">
    <cfRule type="duplicateValues" dxfId="5554" priority="803"/>
  </conditionalFormatting>
  <conditionalFormatting sqref="C160">
    <cfRule type="duplicateValues" dxfId="5553" priority="802"/>
  </conditionalFormatting>
  <conditionalFormatting sqref="C160">
    <cfRule type="duplicateValues" dxfId="5552" priority="801"/>
  </conditionalFormatting>
  <conditionalFormatting sqref="C160">
    <cfRule type="duplicateValues" dxfId="5551" priority="800"/>
  </conditionalFormatting>
  <conditionalFormatting sqref="C163">
    <cfRule type="duplicateValues" dxfId="5550" priority="799"/>
  </conditionalFormatting>
  <conditionalFormatting sqref="C163">
    <cfRule type="duplicateValues" dxfId="5549" priority="798"/>
  </conditionalFormatting>
  <conditionalFormatting sqref="C163">
    <cfRule type="duplicateValues" dxfId="5548" priority="797"/>
  </conditionalFormatting>
  <conditionalFormatting sqref="C203">
    <cfRule type="duplicateValues" dxfId="5547" priority="790"/>
  </conditionalFormatting>
  <conditionalFormatting sqref="C203">
    <cfRule type="duplicateValues" dxfId="5546" priority="789"/>
  </conditionalFormatting>
  <conditionalFormatting sqref="C203">
    <cfRule type="duplicateValues" dxfId="5545" priority="788"/>
  </conditionalFormatting>
  <conditionalFormatting sqref="F123">
    <cfRule type="containsText" dxfId="5544" priority="787" operator="containsText" text="Day">
      <formula>NOT(ISERROR(SEARCH("Day",F123)))</formula>
    </cfRule>
  </conditionalFormatting>
  <conditionalFormatting sqref="F123">
    <cfRule type="containsText" dxfId="5543" priority="786" operator="containsText" text="Night">
      <formula>NOT(ISERROR(SEARCH("Night",F123)))</formula>
    </cfRule>
  </conditionalFormatting>
  <conditionalFormatting sqref="F181">
    <cfRule type="containsText" dxfId="5542" priority="785" operator="containsText" text="Day">
      <formula>NOT(ISERROR(SEARCH("Day",F181)))</formula>
    </cfRule>
  </conditionalFormatting>
  <conditionalFormatting sqref="F181">
    <cfRule type="containsText" dxfId="5541" priority="784" operator="containsText" text="Night">
      <formula>NOT(ISERROR(SEARCH("Night",F181)))</formula>
    </cfRule>
  </conditionalFormatting>
  <conditionalFormatting sqref="C153">
    <cfRule type="duplicateValues" dxfId="5540" priority="783"/>
  </conditionalFormatting>
  <conditionalFormatting sqref="C153">
    <cfRule type="duplicateValues" dxfId="5539" priority="782"/>
  </conditionalFormatting>
  <conditionalFormatting sqref="C153">
    <cfRule type="duplicateValues" dxfId="5538" priority="781"/>
  </conditionalFormatting>
  <conditionalFormatting sqref="G247:H247">
    <cfRule type="containsText" dxfId="5537" priority="770" operator="containsText" text="Not Eligible">
      <formula>NOT(ISERROR(SEARCH("Not Eligible",G247)))</formula>
    </cfRule>
    <cfRule type="containsText" dxfId="5536" priority="771" operator="containsText" text="Yes">
      <formula>NOT(ISERROR(SEARCH("Yes",G247)))</formula>
    </cfRule>
    <cfRule type="containsText" dxfId="5535" priority="772" operator="containsText" text="No">
      <formula>NOT(ISERROR(SEARCH("No",G247)))</formula>
    </cfRule>
    <cfRule type="containsText" dxfId="5534" priority="773" operator="containsText" text="Not Eligible">
      <formula>NOT(ISERROR(SEARCH("Not Eligible",G247)))</formula>
    </cfRule>
    <cfRule type="containsText" dxfId="5533" priority="774" operator="containsText" text="Yes">
      <formula>NOT(ISERROR(SEARCH("Yes",G247)))</formula>
    </cfRule>
    <cfRule type="containsText" dxfId="5532" priority="775" operator="containsText" text="No">
      <formula>NOT(ISERROR(SEARCH("No",G247)))</formula>
    </cfRule>
    <cfRule type="containsText" dxfId="5531" priority="776" operator="containsText" text="No">
      <formula>NOT(ISERROR(SEARCH("No",G247)))</formula>
    </cfRule>
    <cfRule type="containsText" dxfId="5530" priority="777" operator="containsText" text="Yes">
      <formula>NOT(ISERROR(SEARCH("Yes",G247)))</formula>
    </cfRule>
    <cfRule type="containsText" dxfId="5529" priority="778" operator="containsText" text="No">
      <formula>NOT(ISERROR(SEARCH("No",G247)))</formula>
    </cfRule>
  </conditionalFormatting>
  <conditionalFormatting sqref="C259">
    <cfRule type="duplicateValues" dxfId="5528" priority="769"/>
  </conditionalFormatting>
  <conditionalFormatting sqref="G269:H269">
    <cfRule type="containsText" dxfId="5527" priority="760" operator="containsText" text="Not Eligible">
      <formula>NOT(ISERROR(SEARCH("Not Eligible",G269)))</formula>
    </cfRule>
    <cfRule type="containsText" dxfId="5526" priority="761" operator="containsText" text="Yes">
      <formula>NOT(ISERROR(SEARCH("Yes",G269)))</formula>
    </cfRule>
    <cfRule type="containsText" dxfId="5525" priority="762" operator="containsText" text="No">
      <formula>NOT(ISERROR(SEARCH("No",G269)))</formula>
    </cfRule>
    <cfRule type="containsText" dxfId="5524" priority="763" operator="containsText" text="Not Eligible">
      <formula>NOT(ISERROR(SEARCH("Not Eligible",G269)))</formula>
    </cfRule>
    <cfRule type="containsText" dxfId="5523" priority="764" operator="containsText" text="Yes">
      <formula>NOT(ISERROR(SEARCH("Yes",G269)))</formula>
    </cfRule>
    <cfRule type="containsText" dxfId="5522" priority="765" operator="containsText" text="No">
      <formula>NOT(ISERROR(SEARCH("No",G269)))</formula>
    </cfRule>
    <cfRule type="containsText" dxfId="5521" priority="766" operator="containsText" text="No">
      <formula>NOT(ISERROR(SEARCH("No",G269)))</formula>
    </cfRule>
    <cfRule type="containsText" dxfId="5520" priority="767" operator="containsText" text="Yes">
      <formula>NOT(ISERROR(SEARCH("Yes",G269)))</formula>
    </cfRule>
    <cfRule type="containsText" dxfId="5519" priority="768" operator="containsText" text="No">
      <formula>NOT(ISERROR(SEARCH("No",G269)))</formula>
    </cfRule>
  </conditionalFormatting>
  <conditionalFormatting sqref="G270">
    <cfRule type="containsText" dxfId="5518" priority="757" operator="containsText" text="No">
      <formula>NOT(ISERROR(SEARCH("No",G270)))</formula>
    </cfRule>
    <cfRule type="containsText" dxfId="5517" priority="758" operator="containsText" text="Yes">
      <formula>NOT(ISERROR(SEARCH("Yes",G270)))</formula>
    </cfRule>
    <cfRule type="containsText" dxfId="5516" priority="759" operator="containsText" text="No">
      <formula>NOT(ISERROR(SEARCH("No",G270)))</formula>
    </cfRule>
  </conditionalFormatting>
  <conditionalFormatting sqref="C289:C290 C292">
    <cfRule type="duplicateValues" dxfId="5515" priority="779"/>
  </conditionalFormatting>
  <conditionalFormatting sqref="C289:C290 C292">
    <cfRule type="duplicateValues" dxfId="5514" priority="780"/>
  </conditionalFormatting>
  <conditionalFormatting sqref="C284">
    <cfRule type="duplicateValues" dxfId="5513" priority="752"/>
  </conditionalFormatting>
  <conditionalFormatting sqref="C284">
    <cfRule type="duplicateValues" dxfId="5512" priority="751"/>
  </conditionalFormatting>
  <conditionalFormatting sqref="C286">
    <cfRule type="duplicateValues" dxfId="5511" priority="750"/>
  </conditionalFormatting>
  <conditionalFormatting sqref="C286">
    <cfRule type="duplicateValues" dxfId="5510" priority="749"/>
  </conditionalFormatting>
  <conditionalFormatting sqref="C279:C280">
    <cfRule type="duplicateValues" dxfId="5509" priority="746"/>
  </conditionalFormatting>
  <conditionalFormatting sqref="C279:C280">
    <cfRule type="duplicateValues" dxfId="5508" priority="745"/>
  </conditionalFormatting>
  <conditionalFormatting sqref="C281:C282">
    <cfRule type="duplicateValues" dxfId="5507" priority="744"/>
  </conditionalFormatting>
  <conditionalFormatting sqref="C281:C282">
    <cfRule type="duplicateValues" dxfId="5506" priority="743"/>
  </conditionalFormatting>
  <conditionalFormatting sqref="C287">
    <cfRule type="duplicateValues" dxfId="5505" priority="742"/>
  </conditionalFormatting>
  <conditionalFormatting sqref="C287">
    <cfRule type="duplicateValues" dxfId="5504" priority="741"/>
  </conditionalFormatting>
  <conditionalFormatting sqref="C253">
    <cfRule type="duplicateValues" dxfId="5503" priority="738"/>
  </conditionalFormatting>
  <conditionalFormatting sqref="C253">
    <cfRule type="duplicateValues" dxfId="5502" priority="737"/>
  </conditionalFormatting>
  <conditionalFormatting sqref="C277:C278">
    <cfRule type="duplicateValues" dxfId="5501" priority="734"/>
  </conditionalFormatting>
  <conditionalFormatting sqref="C277:C278">
    <cfRule type="duplicateValues" dxfId="5500" priority="733"/>
  </conditionalFormatting>
  <conditionalFormatting sqref="C255">
    <cfRule type="duplicateValues" dxfId="5499" priority="732"/>
  </conditionalFormatting>
  <conditionalFormatting sqref="C255">
    <cfRule type="duplicateValues" dxfId="5498" priority="731"/>
  </conditionalFormatting>
  <conditionalFormatting sqref="G248">
    <cfRule type="containsText" dxfId="5497" priority="728" operator="containsText" text="No">
      <formula>NOT(ISERROR(SEARCH("No",G248)))</formula>
    </cfRule>
    <cfRule type="containsText" dxfId="5496" priority="729" operator="containsText" text="Yes">
      <formula>NOT(ISERROR(SEARCH("Yes",G248)))</formula>
    </cfRule>
    <cfRule type="containsText" dxfId="5495" priority="730" operator="containsText" text="No">
      <formula>NOT(ISERROR(SEARCH("No",G248)))</formula>
    </cfRule>
  </conditionalFormatting>
  <conditionalFormatting sqref="G224:H224">
    <cfRule type="containsText" dxfId="5494" priority="717" operator="containsText" text="Not Eligible">
      <formula>NOT(ISERROR(SEARCH("Not Eligible",G224)))</formula>
    </cfRule>
    <cfRule type="containsText" dxfId="5493" priority="718" operator="containsText" text="Yes">
      <formula>NOT(ISERROR(SEARCH("Yes",G224)))</formula>
    </cfRule>
    <cfRule type="containsText" dxfId="5492" priority="719" operator="containsText" text="No">
      <formula>NOT(ISERROR(SEARCH("No",G224)))</formula>
    </cfRule>
    <cfRule type="containsText" dxfId="5491" priority="720" operator="containsText" text="Not Eligible">
      <formula>NOT(ISERROR(SEARCH("Not Eligible",G224)))</formula>
    </cfRule>
    <cfRule type="containsText" dxfId="5490" priority="721" operator="containsText" text="Yes">
      <formula>NOT(ISERROR(SEARCH("Yes",G224)))</formula>
    </cfRule>
    <cfRule type="containsText" dxfId="5489" priority="722" operator="containsText" text="No">
      <formula>NOT(ISERROR(SEARCH("No",G224)))</formula>
    </cfRule>
    <cfRule type="containsText" dxfId="5488" priority="723" operator="containsText" text="No">
      <formula>NOT(ISERROR(SEARCH("No",G224)))</formula>
    </cfRule>
    <cfRule type="containsText" dxfId="5487" priority="724" operator="containsText" text="Yes">
      <formula>NOT(ISERROR(SEARCH("Yes",G224)))</formula>
    </cfRule>
    <cfRule type="containsText" dxfId="5486" priority="725" operator="containsText" text="No">
      <formula>NOT(ISERROR(SEARCH("No",G224)))</formula>
    </cfRule>
  </conditionalFormatting>
  <conditionalFormatting sqref="G225">
    <cfRule type="containsText" dxfId="5485" priority="714" operator="containsText" text="No">
      <formula>NOT(ISERROR(SEARCH("No",G225)))</formula>
    </cfRule>
    <cfRule type="containsText" dxfId="5484" priority="715" operator="containsText" text="Yes">
      <formula>NOT(ISERROR(SEARCH("Yes",G225)))</formula>
    </cfRule>
    <cfRule type="containsText" dxfId="5483" priority="716" operator="containsText" text="No">
      <formula>NOT(ISERROR(SEARCH("No",G225)))</formula>
    </cfRule>
  </conditionalFormatting>
  <conditionalFormatting sqref="C237">
    <cfRule type="duplicateValues" dxfId="5482" priority="711"/>
  </conditionalFormatting>
  <conditionalFormatting sqref="C237">
    <cfRule type="duplicateValues" dxfId="5481" priority="710"/>
  </conditionalFormatting>
  <conditionalFormatting sqref="C239">
    <cfRule type="duplicateValues" dxfId="5480" priority="709"/>
  </conditionalFormatting>
  <conditionalFormatting sqref="C239">
    <cfRule type="duplicateValues" dxfId="5479" priority="708"/>
  </conditionalFormatting>
  <conditionalFormatting sqref="C233">
    <cfRule type="duplicateValues" dxfId="5478" priority="707"/>
  </conditionalFormatting>
  <conditionalFormatting sqref="C233">
    <cfRule type="duplicateValues" dxfId="5477" priority="706"/>
  </conditionalFormatting>
  <conditionalFormatting sqref="C234">
    <cfRule type="duplicateValues" dxfId="5476" priority="705"/>
  </conditionalFormatting>
  <conditionalFormatting sqref="C234">
    <cfRule type="duplicateValues" dxfId="5475" priority="704"/>
  </conditionalFormatting>
  <conditionalFormatting sqref="C240">
    <cfRule type="duplicateValues" dxfId="5474" priority="703"/>
  </conditionalFormatting>
  <conditionalFormatting sqref="C240">
    <cfRule type="duplicateValues" dxfId="5473" priority="702"/>
  </conditionalFormatting>
  <conditionalFormatting sqref="C241">
    <cfRule type="duplicateValues" dxfId="5472" priority="701"/>
  </conditionalFormatting>
  <conditionalFormatting sqref="C241">
    <cfRule type="duplicateValues" dxfId="5471" priority="700"/>
  </conditionalFormatting>
  <conditionalFormatting sqref="C228">
    <cfRule type="duplicateValues" dxfId="5470" priority="697"/>
  </conditionalFormatting>
  <conditionalFormatting sqref="C228">
    <cfRule type="duplicateValues" dxfId="5469" priority="696"/>
  </conditionalFormatting>
  <conditionalFormatting sqref="C254">
    <cfRule type="duplicateValues" dxfId="5468" priority="695"/>
  </conditionalFormatting>
  <conditionalFormatting sqref="C254">
    <cfRule type="duplicateValues" dxfId="5467" priority="694"/>
  </conditionalFormatting>
  <conditionalFormatting sqref="C256">
    <cfRule type="duplicateValues" dxfId="5466" priority="693"/>
  </conditionalFormatting>
  <conditionalFormatting sqref="C256">
    <cfRule type="duplicateValues" dxfId="5465" priority="692"/>
  </conditionalFormatting>
  <conditionalFormatting sqref="C230">
    <cfRule type="duplicateValues" dxfId="5464" priority="691"/>
  </conditionalFormatting>
  <conditionalFormatting sqref="C230">
    <cfRule type="duplicateValues" dxfId="5463" priority="690"/>
  </conditionalFormatting>
  <conditionalFormatting sqref="C261">
    <cfRule type="duplicateValues" dxfId="5462" priority="687"/>
  </conditionalFormatting>
  <conditionalFormatting sqref="C261">
    <cfRule type="duplicateValues" dxfId="5461" priority="686"/>
  </conditionalFormatting>
  <conditionalFormatting sqref="C229">
    <cfRule type="duplicateValues" dxfId="5460" priority="682"/>
  </conditionalFormatting>
  <conditionalFormatting sqref="C229">
    <cfRule type="duplicateValues" dxfId="5459" priority="681"/>
  </conditionalFormatting>
  <conditionalFormatting sqref="C229">
    <cfRule type="duplicateValues" dxfId="5458" priority="680"/>
  </conditionalFormatting>
  <conditionalFormatting sqref="C238">
    <cfRule type="duplicateValues" dxfId="5457" priority="676"/>
  </conditionalFormatting>
  <conditionalFormatting sqref="C238">
    <cfRule type="duplicateValues" dxfId="5456" priority="675"/>
  </conditionalFormatting>
  <conditionalFormatting sqref="C238">
    <cfRule type="duplicateValues" dxfId="5455" priority="674"/>
  </conditionalFormatting>
  <conditionalFormatting sqref="C271">
    <cfRule type="duplicateValues" dxfId="5454" priority="670"/>
  </conditionalFormatting>
  <conditionalFormatting sqref="C271">
    <cfRule type="duplicateValues" dxfId="5453" priority="669"/>
  </conditionalFormatting>
  <conditionalFormatting sqref="C271">
    <cfRule type="duplicateValues" dxfId="5452" priority="668"/>
  </conditionalFormatting>
  <conditionalFormatting sqref="F250">
    <cfRule type="containsText" dxfId="5451" priority="667" operator="containsText" text="Day">
      <formula>NOT(ISERROR(SEARCH("Day",F250)))</formula>
    </cfRule>
  </conditionalFormatting>
  <conditionalFormatting sqref="F250">
    <cfRule type="containsText" dxfId="5450" priority="666" operator="containsText" text="Night">
      <formula>NOT(ISERROR(SEARCH("Night",F250)))</formula>
    </cfRule>
  </conditionalFormatting>
  <conditionalFormatting sqref="C226">
    <cfRule type="duplicateValues" dxfId="5449" priority="665"/>
  </conditionalFormatting>
  <conditionalFormatting sqref="C226">
    <cfRule type="duplicateValues" dxfId="5448" priority="664"/>
  </conditionalFormatting>
  <conditionalFormatting sqref="C226">
    <cfRule type="duplicateValues" dxfId="5447" priority="663"/>
  </conditionalFormatting>
  <conditionalFormatting sqref="C208">
    <cfRule type="duplicateValues" dxfId="5446" priority="662"/>
  </conditionalFormatting>
  <conditionalFormatting sqref="C208">
    <cfRule type="duplicateValues" dxfId="5445" priority="661"/>
  </conditionalFormatting>
  <conditionalFormatting sqref="C208">
    <cfRule type="duplicateValues" dxfId="5444" priority="660"/>
  </conditionalFormatting>
  <conditionalFormatting sqref="C210">
    <cfRule type="duplicateValues" dxfId="5443" priority="659"/>
  </conditionalFormatting>
  <conditionalFormatting sqref="C210">
    <cfRule type="duplicateValues" dxfId="5442" priority="658"/>
  </conditionalFormatting>
  <conditionalFormatting sqref="C210">
    <cfRule type="duplicateValues" dxfId="5441" priority="657"/>
  </conditionalFormatting>
  <conditionalFormatting sqref="C212">
    <cfRule type="duplicateValues" dxfId="5440" priority="656"/>
  </conditionalFormatting>
  <conditionalFormatting sqref="C212">
    <cfRule type="duplicateValues" dxfId="5439" priority="655"/>
  </conditionalFormatting>
  <conditionalFormatting sqref="C212">
    <cfRule type="duplicateValues" dxfId="5438" priority="654"/>
  </conditionalFormatting>
  <conditionalFormatting sqref="C216">
    <cfRule type="duplicateValues" dxfId="5437" priority="653"/>
  </conditionalFormatting>
  <conditionalFormatting sqref="C216">
    <cfRule type="duplicateValues" dxfId="5436" priority="652"/>
  </conditionalFormatting>
  <conditionalFormatting sqref="C216">
    <cfRule type="duplicateValues" dxfId="5435" priority="651"/>
  </conditionalFormatting>
  <conditionalFormatting sqref="C217">
    <cfRule type="duplicateValues" dxfId="5434" priority="650"/>
  </conditionalFormatting>
  <conditionalFormatting sqref="C217">
    <cfRule type="duplicateValues" dxfId="5433" priority="649"/>
  </conditionalFormatting>
  <conditionalFormatting sqref="C217">
    <cfRule type="duplicateValues" dxfId="5432" priority="648"/>
  </conditionalFormatting>
  <conditionalFormatting sqref="C223">
    <cfRule type="duplicateValues" dxfId="5431" priority="647"/>
  </conditionalFormatting>
  <conditionalFormatting sqref="C223">
    <cfRule type="duplicateValues" dxfId="5430" priority="646"/>
  </conditionalFormatting>
  <conditionalFormatting sqref="C223">
    <cfRule type="duplicateValues" dxfId="5429" priority="645"/>
  </conditionalFormatting>
  <conditionalFormatting sqref="C227">
    <cfRule type="duplicateValues" dxfId="5428" priority="644"/>
  </conditionalFormatting>
  <conditionalFormatting sqref="C227">
    <cfRule type="duplicateValues" dxfId="5427" priority="643"/>
  </conditionalFormatting>
  <conditionalFormatting sqref="C227">
    <cfRule type="duplicateValues" dxfId="5426" priority="642"/>
  </conditionalFormatting>
  <conditionalFormatting sqref="C232">
    <cfRule type="duplicateValues" dxfId="5425" priority="641"/>
  </conditionalFormatting>
  <conditionalFormatting sqref="C232">
    <cfRule type="duplicateValues" dxfId="5424" priority="640"/>
  </conditionalFormatting>
  <conditionalFormatting sqref="C232">
    <cfRule type="duplicateValues" dxfId="5423" priority="639"/>
  </conditionalFormatting>
  <conditionalFormatting sqref="H21">
    <cfRule type="containsText" dxfId="5422" priority="636" operator="containsText" text="No">
      <formula>NOT(ISERROR(SEARCH("No",H21)))</formula>
    </cfRule>
    <cfRule type="containsText" dxfId="5421" priority="637" operator="containsText" text="Yes">
      <formula>NOT(ISERROR(SEARCH("Yes",H21)))</formula>
    </cfRule>
    <cfRule type="containsText" dxfId="5420" priority="638" operator="containsText" text="No">
      <formula>NOT(ISERROR(SEARCH("No",H21)))</formula>
    </cfRule>
  </conditionalFormatting>
  <conditionalFormatting sqref="H44">
    <cfRule type="containsText" dxfId="5419" priority="633" operator="containsText" text="No">
      <formula>NOT(ISERROR(SEARCH("No",H44)))</formula>
    </cfRule>
    <cfRule type="containsText" dxfId="5418" priority="634" operator="containsText" text="Yes">
      <formula>NOT(ISERROR(SEARCH("Yes",H44)))</formula>
    </cfRule>
    <cfRule type="containsText" dxfId="5417" priority="635" operator="containsText" text="No">
      <formula>NOT(ISERROR(SEARCH("No",H44)))</formula>
    </cfRule>
  </conditionalFormatting>
  <conditionalFormatting sqref="H66">
    <cfRule type="containsText" dxfId="5416" priority="630" operator="containsText" text="No">
      <formula>NOT(ISERROR(SEARCH("No",H66)))</formula>
    </cfRule>
    <cfRule type="containsText" dxfId="5415" priority="631" operator="containsText" text="Yes">
      <formula>NOT(ISERROR(SEARCH("Yes",H66)))</formula>
    </cfRule>
    <cfRule type="containsText" dxfId="5414" priority="632" operator="containsText" text="No">
      <formula>NOT(ISERROR(SEARCH("No",H66)))</formula>
    </cfRule>
  </conditionalFormatting>
  <conditionalFormatting sqref="H89">
    <cfRule type="containsText" dxfId="5413" priority="627" operator="containsText" text="No">
      <formula>NOT(ISERROR(SEARCH("No",H89)))</formula>
    </cfRule>
    <cfRule type="containsText" dxfId="5412" priority="628" operator="containsText" text="Yes">
      <formula>NOT(ISERROR(SEARCH("Yes",H89)))</formula>
    </cfRule>
    <cfRule type="containsText" dxfId="5411" priority="629" operator="containsText" text="No">
      <formula>NOT(ISERROR(SEARCH("No",H89)))</formula>
    </cfRule>
  </conditionalFormatting>
  <conditionalFormatting sqref="H111">
    <cfRule type="containsText" dxfId="5410" priority="621" operator="containsText" text="No">
      <formula>NOT(ISERROR(SEARCH("No",H111)))</formula>
    </cfRule>
    <cfRule type="containsText" dxfId="5409" priority="622" operator="containsText" text="Yes">
      <formula>NOT(ISERROR(SEARCH("Yes",H111)))</formula>
    </cfRule>
    <cfRule type="containsText" dxfId="5408" priority="623" operator="containsText" text="No">
      <formula>NOT(ISERROR(SEARCH("No",H111)))</formula>
    </cfRule>
  </conditionalFormatting>
  <conditionalFormatting sqref="H133">
    <cfRule type="containsText" dxfId="5407" priority="618" operator="containsText" text="No">
      <formula>NOT(ISERROR(SEARCH("No",H133)))</formula>
    </cfRule>
    <cfRule type="containsText" dxfId="5406" priority="619" operator="containsText" text="Yes">
      <formula>NOT(ISERROR(SEARCH("Yes",H133)))</formula>
    </cfRule>
    <cfRule type="containsText" dxfId="5405" priority="620" operator="containsText" text="No">
      <formula>NOT(ISERROR(SEARCH("No",H133)))</formula>
    </cfRule>
  </conditionalFormatting>
  <conditionalFormatting sqref="H156">
    <cfRule type="containsText" dxfId="5404" priority="615" operator="containsText" text="No">
      <formula>NOT(ISERROR(SEARCH("No",H156)))</formula>
    </cfRule>
    <cfRule type="containsText" dxfId="5403" priority="616" operator="containsText" text="Yes">
      <formula>NOT(ISERROR(SEARCH("Yes",H156)))</formula>
    </cfRule>
    <cfRule type="containsText" dxfId="5402" priority="617" operator="containsText" text="No">
      <formula>NOT(ISERROR(SEARCH("No",H156)))</formula>
    </cfRule>
  </conditionalFormatting>
  <conditionalFormatting sqref="H179">
    <cfRule type="containsText" dxfId="5401" priority="612" operator="containsText" text="No">
      <formula>NOT(ISERROR(SEARCH("No",H179)))</formula>
    </cfRule>
    <cfRule type="containsText" dxfId="5400" priority="613" operator="containsText" text="Yes">
      <formula>NOT(ISERROR(SEARCH("Yes",H179)))</formula>
    </cfRule>
    <cfRule type="containsText" dxfId="5399" priority="614" operator="containsText" text="No">
      <formula>NOT(ISERROR(SEARCH("No",H179)))</formula>
    </cfRule>
  </conditionalFormatting>
  <conditionalFormatting sqref="H202">
    <cfRule type="containsText" dxfId="5398" priority="609" operator="containsText" text="No">
      <formula>NOT(ISERROR(SEARCH("No",H202)))</formula>
    </cfRule>
    <cfRule type="containsText" dxfId="5397" priority="610" operator="containsText" text="Yes">
      <formula>NOT(ISERROR(SEARCH("Yes",H202)))</formula>
    </cfRule>
    <cfRule type="containsText" dxfId="5396" priority="611" operator="containsText" text="No">
      <formula>NOT(ISERROR(SEARCH("No",H202)))</formula>
    </cfRule>
  </conditionalFormatting>
  <conditionalFormatting sqref="H225">
    <cfRule type="containsText" dxfId="5395" priority="606" operator="containsText" text="No">
      <formula>NOT(ISERROR(SEARCH("No",H225)))</formula>
    </cfRule>
    <cfRule type="containsText" dxfId="5394" priority="607" operator="containsText" text="Yes">
      <formula>NOT(ISERROR(SEARCH("Yes",H225)))</formula>
    </cfRule>
    <cfRule type="containsText" dxfId="5393" priority="608" operator="containsText" text="No">
      <formula>NOT(ISERROR(SEARCH("No",H225)))</formula>
    </cfRule>
  </conditionalFormatting>
  <conditionalFormatting sqref="H248">
    <cfRule type="containsText" dxfId="5392" priority="603" operator="containsText" text="No">
      <formula>NOT(ISERROR(SEARCH("No",H248)))</formula>
    </cfRule>
    <cfRule type="containsText" dxfId="5391" priority="604" operator="containsText" text="Yes">
      <formula>NOT(ISERROR(SEARCH("Yes",H248)))</formula>
    </cfRule>
    <cfRule type="containsText" dxfId="5390" priority="605" operator="containsText" text="No">
      <formula>NOT(ISERROR(SEARCH("No",H248)))</formula>
    </cfRule>
  </conditionalFormatting>
  <conditionalFormatting sqref="H270">
    <cfRule type="containsText" dxfId="5389" priority="600" operator="containsText" text="No">
      <formula>NOT(ISERROR(SEARCH("No",H270)))</formula>
    </cfRule>
    <cfRule type="containsText" dxfId="5388" priority="601" operator="containsText" text="Yes">
      <formula>NOT(ISERROR(SEARCH("Yes",H270)))</formula>
    </cfRule>
    <cfRule type="containsText" dxfId="5387" priority="602" operator="containsText" text="No">
      <formula>NOT(ISERROR(SEARCH("No",H270)))</formula>
    </cfRule>
  </conditionalFormatting>
  <conditionalFormatting sqref="C243">
    <cfRule type="duplicateValues" dxfId="5386" priority="596"/>
  </conditionalFormatting>
  <conditionalFormatting sqref="C243">
    <cfRule type="duplicateValues" dxfId="5385" priority="595"/>
  </conditionalFormatting>
  <conditionalFormatting sqref="C243">
    <cfRule type="duplicateValues" dxfId="5384" priority="594"/>
  </conditionalFormatting>
  <conditionalFormatting sqref="C185">
    <cfRule type="duplicateValues" dxfId="5383" priority="593"/>
  </conditionalFormatting>
  <conditionalFormatting sqref="C185">
    <cfRule type="duplicateValues" dxfId="5382" priority="592"/>
  </conditionalFormatting>
  <conditionalFormatting sqref="C185">
    <cfRule type="duplicateValues" dxfId="5381" priority="591"/>
  </conditionalFormatting>
  <conditionalFormatting sqref="C186">
    <cfRule type="duplicateValues" dxfId="5380" priority="590"/>
  </conditionalFormatting>
  <conditionalFormatting sqref="C186">
    <cfRule type="duplicateValues" dxfId="5379" priority="589"/>
  </conditionalFormatting>
  <conditionalFormatting sqref="C186">
    <cfRule type="duplicateValues" dxfId="5378" priority="588"/>
  </conditionalFormatting>
  <conditionalFormatting sqref="C245">
    <cfRule type="duplicateValues" dxfId="5377" priority="587"/>
  </conditionalFormatting>
  <conditionalFormatting sqref="C245">
    <cfRule type="duplicateValues" dxfId="5376" priority="586"/>
  </conditionalFormatting>
  <conditionalFormatting sqref="C245">
    <cfRule type="duplicateValues" dxfId="5375" priority="585"/>
  </conditionalFormatting>
  <conditionalFormatting sqref="D245">
    <cfRule type="duplicateValues" dxfId="5374" priority="584"/>
  </conditionalFormatting>
  <conditionalFormatting sqref="D245">
    <cfRule type="duplicateValues" dxfId="5373" priority="583"/>
  </conditionalFormatting>
  <conditionalFormatting sqref="D245">
    <cfRule type="duplicateValues" dxfId="5372" priority="582"/>
  </conditionalFormatting>
  <conditionalFormatting sqref="C246">
    <cfRule type="duplicateValues" dxfId="5371" priority="581"/>
  </conditionalFormatting>
  <conditionalFormatting sqref="C246">
    <cfRule type="duplicateValues" dxfId="5370" priority="580"/>
  </conditionalFormatting>
  <conditionalFormatting sqref="C246">
    <cfRule type="duplicateValues" dxfId="5369" priority="579"/>
  </conditionalFormatting>
  <conditionalFormatting sqref="C242">
    <cfRule type="duplicateValues" dxfId="5368" priority="578"/>
  </conditionalFormatting>
  <conditionalFormatting sqref="C242">
    <cfRule type="duplicateValues" dxfId="5367" priority="577"/>
  </conditionalFormatting>
  <conditionalFormatting sqref="C242">
    <cfRule type="duplicateValues" dxfId="5366" priority="576"/>
  </conditionalFormatting>
  <conditionalFormatting sqref="C272:C273">
    <cfRule type="duplicateValues" dxfId="5365" priority="575"/>
  </conditionalFormatting>
  <conditionalFormatting sqref="C272:C273">
    <cfRule type="duplicateValues" dxfId="5364" priority="574"/>
  </conditionalFormatting>
  <conditionalFormatting sqref="C272:C273">
    <cfRule type="duplicateValues" dxfId="5363" priority="573"/>
  </conditionalFormatting>
  <conditionalFormatting sqref="C193">
    <cfRule type="duplicateValues" dxfId="5362" priority="572"/>
  </conditionalFormatting>
  <conditionalFormatting sqref="C193">
    <cfRule type="duplicateValues" dxfId="5361" priority="571"/>
  </conditionalFormatting>
  <conditionalFormatting sqref="C193">
    <cfRule type="duplicateValues" dxfId="5360" priority="570"/>
  </conditionalFormatting>
  <conditionalFormatting sqref="C276">
    <cfRule type="duplicateValues" dxfId="5359" priority="569"/>
  </conditionalFormatting>
  <conditionalFormatting sqref="C276">
    <cfRule type="duplicateValues" dxfId="5358" priority="568"/>
  </conditionalFormatting>
  <conditionalFormatting sqref="C276">
    <cfRule type="duplicateValues" dxfId="5357" priority="567"/>
  </conditionalFormatting>
  <conditionalFormatting sqref="C283">
    <cfRule type="duplicateValues" dxfId="5356" priority="566"/>
  </conditionalFormatting>
  <conditionalFormatting sqref="C283">
    <cfRule type="duplicateValues" dxfId="5355" priority="565"/>
  </conditionalFormatting>
  <conditionalFormatting sqref="C283">
    <cfRule type="duplicateValues" dxfId="5354" priority="564"/>
  </conditionalFormatting>
  <conditionalFormatting sqref="C196">
    <cfRule type="duplicateValues" dxfId="5353" priority="563"/>
  </conditionalFormatting>
  <conditionalFormatting sqref="C196">
    <cfRule type="duplicateValues" dxfId="5352" priority="562"/>
  </conditionalFormatting>
  <conditionalFormatting sqref="C196">
    <cfRule type="duplicateValues" dxfId="5351" priority="561"/>
  </conditionalFormatting>
  <conditionalFormatting sqref="C285">
    <cfRule type="duplicateValues" dxfId="5350" priority="560"/>
  </conditionalFormatting>
  <conditionalFormatting sqref="C285">
    <cfRule type="duplicateValues" dxfId="5349" priority="559"/>
  </conditionalFormatting>
  <conditionalFormatting sqref="C285">
    <cfRule type="duplicateValues" dxfId="5348" priority="558"/>
  </conditionalFormatting>
  <conditionalFormatting sqref="C288">
    <cfRule type="duplicateValues" dxfId="5347" priority="557"/>
  </conditionalFormatting>
  <conditionalFormatting sqref="C288">
    <cfRule type="duplicateValues" dxfId="5346" priority="556"/>
  </conditionalFormatting>
  <conditionalFormatting sqref="C288">
    <cfRule type="duplicateValues" dxfId="5345" priority="555"/>
  </conditionalFormatting>
  <conditionalFormatting sqref="C199">
    <cfRule type="duplicateValues" dxfId="5344" priority="554"/>
  </conditionalFormatting>
  <conditionalFormatting sqref="C199">
    <cfRule type="duplicateValues" dxfId="5343" priority="553"/>
  </conditionalFormatting>
  <conditionalFormatting sqref="C199">
    <cfRule type="duplicateValues" dxfId="5342" priority="552"/>
  </conditionalFormatting>
  <conditionalFormatting sqref="C166:C176">
    <cfRule type="duplicateValues" dxfId="5341" priority="551"/>
  </conditionalFormatting>
  <conditionalFormatting sqref="C166:C176">
    <cfRule type="duplicateValues" dxfId="5340" priority="550"/>
  </conditionalFormatting>
  <conditionalFormatting sqref="C293">
    <cfRule type="duplicateValues" dxfId="5339" priority="549"/>
  </conditionalFormatting>
  <conditionalFormatting sqref="C293">
    <cfRule type="duplicateValues" dxfId="5338" priority="548"/>
  </conditionalFormatting>
  <conditionalFormatting sqref="C293">
    <cfRule type="duplicateValues" dxfId="5337" priority="547"/>
  </conditionalFormatting>
  <conditionalFormatting sqref="C291">
    <cfRule type="duplicateValues" dxfId="5336" priority="546"/>
  </conditionalFormatting>
  <conditionalFormatting sqref="C291">
    <cfRule type="duplicateValues" dxfId="5335" priority="545"/>
  </conditionalFormatting>
  <conditionalFormatting sqref="C291">
    <cfRule type="duplicateValues" dxfId="5334" priority="544"/>
  </conditionalFormatting>
  <conditionalFormatting sqref="C244">
    <cfRule type="duplicateValues" dxfId="5333" priority="543"/>
  </conditionalFormatting>
  <conditionalFormatting sqref="C244">
    <cfRule type="duplicateValues" dxfId="5332" priority="542"/>
  </conditionalFormatting>
  <conditionalFormatting sqref="C244">
    <cfRule type="duplicateValues" dxfId="5331" priority="541"/>
  </conditionalFormatting>
  <conditionalFormatting sqref="G318:H318">
    <cfRule type="containsText" dxfId="5330" priority="530" operator="containsText" text="Not Eligible">
      <formula>NOT(ISERROR(SEARCH("Not Eligible",G318)))</formula>
    </cfRule>
    <cfRule type="containsText" dxfId="5329" priority="531" operator="containsText" text="Yes">
      <formula>NOT(ISERROR(SEARCH("Yes",G318)))</formula>
    </cfRule>
    <cfRule type="containsText" dxfId="5328" priority="532" operator="containsText" text="No">
      <formula>NOT(ISERROR(SEARCH("No",G318)))</formula>
    </cfRule>
    <cfRule type="containsText" dxfId="5327" priority="533" operator="containsText" text="Not Eligible">
      <formula>NOT(ISERROR(SEARCH("Not Eligible",G318)))</formula>
    </cfRule>
    <cfRule type="containsText" dxfId="5326" priority="534" operator="containsText" text="Yes">
      <formula>NOT(ISERROR(SEARCH("Yes",G318)))</formula>
    </cfRule>
    <cfRule type="containsText" dxfId="5325" priority="535" operator="containsText" text="No">
      <formula>NOT(ISERROR(SEARCH("No",G318)))</formula>
    </cfRule>
    <cfRule type="containsText" dxfId="5324" priority="536" operator="containsText" text="No">
      <formula>NOT(ISERROR(SEARCH("No",G318)))</formula>
    </cfRule>
    <cfRule type="containsText" dxfId="5323" priority="537" operator="containsText" text="Yes">
      <formula>NOT(ISERROR(SEARCH("Yes",G318)))</formula>
    </cfRule>
    <cfRule type="containsText" dxfId="5322" priority="538" operator="containsText" text="No">
      <formula>NOT(ISERROR(SEARCH("No",G318)))</formula>
    </cfRule>
  </conditionalFormatting>
  <conditionalFormatting sqref="C327">
    <cfRule type="duplicateValues" dxfId="5321" priority="529"/>
  </conditionalFormatting>
  <conditionalFormatting sqref="G338:H338">
    <cfRule type="containsText" dxfId="5320" priority="520" operator="containsText" text="Not Eligible">
      <formula>NOT(ISERROR(SEARCH("Not Eligible",G338)))</formula>
    </cfRule>
    <cfRule type="containsText" dxfId="5319" priority="521" operator="containsText" text="Yes">
      <formula>NOT(ISERROR(SEARCH("Yes",G338)))</formula>
    </cfRule>
    <cfRule type="containsText" dxfId="5318" priority="522" operator="containsText" text="No">
      <formula>NOT(ISERROR(SEARCH("No",G338)))</formula>
    </cfRule>
    <cfRule type="containsText" dxfId="5317" priority="523" operator="containsText" text="Not Eligible">
      <formula>NOT(ISERROR(SEARCH("Not Eligible",G338)))</formula>
    </cfRule>
    <cfRule type="containsText" dxfId="5316" priority="524" operator="containsText" text="Yes">
      <formula>NOT(ISERROR(SEARCH("Yes",G338)))</formula>
    </cfRule>
    <cfRule type="containsText" dxfId="5315" priority="525" operator="containsText" text="No">
      <formula>NOT(ISERROR(SEARCH("No",G338)))</formula>
    </cfRule>
    <cfRule type="containsText" dxfId="5314" priority="526" operator="containsText" text="No">
      <formula>NOT(ISERROR(SEARCH("No",G338)))</formula>
    </cfRule>
    <cfRule type="containsText" dxfId="5313" priority="527" operator="containsText" text="Yes">
      <formula>NOT(ISERROR(SEARCH("Yes",G338)))</formula>
    </cfRule>
    <cfRule type="containsText" dxfId="5312" priority="528" operator="containsText" text="No">
      <formula>NOT(ISERROR(SEARCH("No",G338)))</formula>
    </cfRule>
  </conditionalFormatting>
  <conditionalFormatting sqref="G339">
    <cfRule type="containsText" dxfId="5311" priority="517" operator="containsText" text="No">
      <formula>NOT(ISERROR(SEARCH("No",G339)))</formula>
    </cfRule>
    <cfRule type="containsText" dxfId="5310" priority="518" operator="containsText" text="Yes">
      <formula>NOT(ISERROR(SEARCH("Yes",G339)))</formula>
    </cfRule>
    <cfRule type="containsText" dxfId="5309" priority="519" operator="containsText" text="No">
      <formula>NOT(ISERROR(SEARCH("No",G339)))</formula>
    </cfRule>
  </conditionalFormatting>
  <conditionalFormatting sqref="C352">
    <cfRule type="duplicateValues" dxfId="5308" priority="514"/>
  </conditionalFormatting>
  <conditionalFormatting sqref="C352">
    <cfRule type="duplicateValues" dxfId="5307" priority="513"/>
  </conditionalFormatting>
  <conditionalFormatting sqref="C346:C347">
    <cfRule type="duplicateValues" dxfId="5306" priority="510"/>
  </conditionalFormatting>
  <conditionalFormatting sqref="C346:C347">
    <cfRule type="duplicateValues" dxfId="5305" priority="509"/>
  </conditionalFormatting>
  <conditionalFormatting sqref="C353">
    <cfRule type="duplicateValues" dxfId="5304" priority="508"/>
  </conditionalFormatting>
  <conditionalFormatting sqref="C353">
    <cfRule type="duplicateValues" dxfId="5303" priority="507"/>
  </conditionalFormatting>
  <conditionalFormatting sqref="C390">
    <cfRule type="duplicateValues" dxfId="5302" priority="506"/>
  </conditionalFormatting>
  <conditionalFormatting sqref="C390">
    <cfRule type="duplicateValues" dxfId="5301" priority="505"/>
  </conditionalFormatting>
  <conditionalFormatting sqref="C344">
    <cfRule type="duplicateValues" dxfId="5300" priority="504"/>
  </conditionalFormatting>
  <conditionalFormatting sqref="C344">
    <cfRule type="duplicateValues" dxfId="5299" priority="503"/>
  </conditionalFormatting>
  <conditionalFormatting sqref="C323">
    <cfRule type="duplicateValues" dxfId="5298" priority="502"/>
  </conditionalFormatting>
  <conditionalFormatting sqref="C323">
    <cfRule type="duplicateValues" dxfId="5297" priority="501"/>
  </conditionalFormatting>
  <conditionalFormatting sqref="G319">
    <cfRule type="containsText" dxfId="5296" priority="498" operator="containsText" text="No">
      <formula>NOT(ISERROR(SEARCH("No",G319)))</formula>
    </cfRule>
    <cfRule type="containsText" dxfId="5295" priority="499" operator="containsText" text="Yes">
      <formula>NOT(ISERROR(SEARCH("Yes",G319)))</formula>
    </cfRule>
    <cfRule type="containsText" dxfId="5294" priority="500" operator="containsText" text="No">
      <formula>NOT(ISERROR(SEARCH("No",G319)))</formula>
    </cfRule>
  </conditionalFormatting>
  <conditionalFormatting sqref="G294:H294">
    <cfRule type="containsText" dxfId="5293" priority="489" operator="containsText" text="Not Eligible">
      <formula>NOT(ISERROR(SEARCH("Not Eligible",G294)))</formula>
    </cfRule>
    <cfRule type="containsText" dxfId="5292" priority="490" operator="containsText" text="Yes">
      <formula>NOT(ISERROR(SEARCH("Yes",G294)))</formula>
    </cfRule>
    <cfRule type="containsText" dxfId="5291" priority="491" operator="containsText" text="No">
      <formula>NOT(ISERROR(SEARCH("No",G294)))</formula>
    </cfRule>
    <cfRule type="containsText" dxfId="5290" priority="492" operator="containsText" text="Not Eligible">
      <formula>NOT(ISERROR(SEARCH("Not Eligible",G294)))</formula>
    </cfRule>
    <cfRule type="containsText" dxfId="5289" priority="493" operator="containsText" text="Yes">
      <formula>NOT(ISERROR(SEARCH("Yes",G294)))</formula>
    </cfRule>
    <cfRule type="containsText" dxfId="5288" priority="494" operator="containsText" text="No">
      <formula>NOT(ISERROR(SEARCH("No",G294)))</formula>
    </cfRule>
    <cfRule type="containsText" dxfId="5287" priority="495" operator="containsText" text="No">
      <formula>NOT(ISERROR(SEARCH("No",G294)))</formula>
    </cfRule>
    <cfRule type="containsText" dxfId="5286" priority="496" operator="containsText" text="Yes">
      <formula>NOT(ISERROR(SEARCH("Yes",G294)))</formula>
    </cfRule>
    <cfRule type="containsText" dxfId="5285" priority="497" operator="containsText" text="No">
      <formula>NOT(ISERROR(SEARCH("No",G294)))</formula>
    </cfRule>
  </conditionalFormatting>
  <conditionalFormatting sqref="G295">
    <cfRule type="containsText" dxfId="5284" priority="486" operator="containsText" text="No">
      <formula>NOT(ISERROR(SEARCH("No",G295)))</formula>
    </cfRule>
    <cfRule type="containsText" dxfId="5283" priority="487" operator="containsText" text="Yes">
      <formula>NOT(ISERROR(SEARCH("Yes",G295)))</formula>
    </cfRule>
    <cfRule type="containsText" dxfId="5282" priority="488" operator="containsText" text="No">
      <formula>NOT(ISERROR(SEARCH("No",G295)))</formula>
    </cfRule>
  </conditionalFormatting>
  <conditionalFormatting sqref="C306">
    <cfRule type="duplicateValues" dxfId="5281" priority="485"/>
  </conditionalFormatting>
  <conditionalFormatting sqref="C306">
    <cfRule type="duplicateValues" dxfId="5280" priority="484"/>
  </conditionalFormatting>
  <conditionalFormatting sqref="C308">
    <cfRule type="duplicateValues" dxfId="5279" priority="483"/>
  </conditionalFormatting>
  <conditionalFormatting sqref="C308">
    <cfRule type="duplicateValues" dxfId="5278" priority="482"/>
  </conditionalFormatting>
  <conditionalFormatting sqref="C302">
    <cfRule type="duplicateValues" dxfId="5277" priority="481"/>
  </conditionalFormatting>
  <conditionalFormatting sqref="C302">
    <cfRule type="duplicateValues" dxfId="5276" priority="480"/>
  </conditionalFormatting>
  <conditionalFormatting sqref="C303">
    <cfRule type="duplicateValues" dxfId="5275" priority="479"/>
  </conditionalFormatting>
  <conditionalFormatting sqref="C303">
    <cfRule type="duplicateValues" dxfId="5274" priority="478"/>
  </conditionalFormatting>
  <conditionalFormatting sqref="C299">
    <cfRule type="duplicateValues" dxfId="5273" priority="467"/>
  </conditionalFormatting>
  <conditionalFormatting sqref="C299">
    <cfRule type="duplicateValues" dxfId="5272" priority="466"/>
  </conditionalFormatting>
  <conditionalFormatting sqref="C307">
    <cfRule type="duplicateValues" dxfId="5271" priority="460"/>
  </conditionalFormatting>
  <conditionalFormatting sqref="C307">
    <cfRule type="duplicateValues" dxfId="5270" priority="459"/>
  </conditionalFormatting>
  <conditionalFormatting sqref="C307">
    <cfRule type="duplicateValues" dxfId="5269" priority="458"/>
  </conditionalFormatting>
  <conditionalFormatting sqref="C340">
    <cfRule type="duplicateValues" dxfId="5268" priority="457"/>
  </conditionalFormatting>
  <conditionalFormatting sqref="C340">
    <cfRule type="duplicateValues" dxfId="5267" priority="456"/>
  </conditionalFormatting>
  <conditionalFormatting sqref="C340">
    <cfRule type="duplicateValues" dxfId="5266" priority="455"/>
  </conditionalFormatting>
  <conditionalFormatting sqref="F321">
    <cfRule type="containsText" dxfId="5265" priority="454" operator="containsText" text="Day">
      <formula>NOT(ISERROR(SEARCH("Day",F321)))</formula>
    </cfRule>
  </conditionalFormatting>
  <conditionalFormatting sqref="F321">
    <cfRule type="containsText" dxfId="5264" priority="453" operator="containsText" text="Night">
      <formula>NOT(ISERROR(SEARCH("Night",F321)))</formula>
    </cfRule>
  </conditionalFormatting>
  <conditionalFormatting sqref="C301">
    <cfRule type="duplicateValues" dxfId="5263" priority="446"/>
  </conditionalFormatting>
  <conditionalFormatting sqref="C301">
    <cfRule type="duplicateValues" dxfId="5262" priority="445"/>
  </conditionalFormatting>
  <conditionalFormatting sqref="C301">
    <cfRule type="duplicateValues" dxfId="5261" priority="444"/>
  </conditionalFormatting>
  <conditionalFormatting sqref="H295">
    <cfRule type="containsText" dxfId="5260" priority="441" operator="containsText" text="No">
      <formula>NOT(ISERROR(SEARCH("No",H295)))</formula>
    </cfRule>
    <cfRule type="containsText" dxfId="5259" priority="442" operator="containsText" text="Yes">
      <formula>NOT(ISERROR(SEARCH("Yes",H295)))</formula>
    </cfRule>
    <cfRule type="containsText" dxfId="5258" priority="443" operator="containsText" text="No">
      <formula>NOT(ISERROR(SEARCH("No",H295)))</formula>
    </cfRule>
  </conditionalFormatting>
  <conditionalFormatting sqref="H319">
    <cfRule type="containsText" dxfId="5257" priority="438" operator="containsText" text="No">
      <formula>NOT(ISERROR(SEARCH("No",H319)))</formula>
    </cfRule>
    <cfRule type="containsText" dxfId="5256" priority="439" operator="containsText" text="Yes">
      <formula>NOT(ISERROR(SEARCH("Yes",H319)))</formula>
    </cfRule>
    <cfRule type="containsText" dxfId="5255" priority="440" operator="containsText" text="No">
      <formula>NOT(ISERROR(SEARCH("No",H319)))</formula>
    </cfRule>
  </conditionalFormatting>
  <conditionalFormatting sqref="H339">
    <cfRule type="containsText" dxfId="5254" priority="435" operator="containsText" text="No">
      <formula>NOT(ISERROR(SEARCH("No",H339)))</formula>
    </cfRule>
    <cfRule type="containsText" dxfId="5253" priority="436" operator="containsText" text="Yes">
      <formula>NOT(ISERROR(SEARCH("Yes",H339)))</formula>
    </cfRule>
    <cfRule type="containsText" dxfId="5252" priority="437" operator="containsText" text="No">
      <formula>NOT(ISERROR(SEARCH("No",H339)))</formula>
    </cfRule>
  </conditionalFormatting>
  <conditionalFormatting sqref="C312">
    <cfRule type="duplicateValues" dxfId="5251" priority="434"/>
  </conditionalFormatting>
  <conditionalFormatting sqref="C312">
    <cfRule type="duplicateValues" dxfId="5250" priority="433"/>
  </conditionalFormatting>
  <conditionalFormatting sqref="C312">
    <cfRule type="duplicateValues" dxfId="5249" priority="432"/>
  </conditionalFormatting>
  <conditionalFormatting sqref="C314">
    <cfRule type="duplicateValues" dxfId="5248" priority="431"/>
  </conditionalFormatting>
  <conditionalFormatting sqref="C314">
    <cfRule type="duplicateValues" dxfId="5247" priority="430"/>
  </conditionalFormatting>
  <conditionalFormatting sqref="C314">
    <cfRule type="duplicateValues" dxfId="5246" priority="429"/>
  </conditionalFormatting>
  <conditionalFormatting sqref="C348">
    <cfRule type="duplicateValues" dxfId="5245" priority="413"/>
  </conditionalFormatting>
  <conditionalFormatting sqref="C348">
    <cfRule type="duplicateValues" dxfId="5244" priority="412"/>
  </conditionalFormatting>
  <conditionalFormatting sqref="C348">
    <cfRule type="duplicateValues" dxfId="5243" priority="411"/>
  </conditionalFormatting>
  <conditionalFormatting sqref="C354">
    <cfRule type="duplicateValues" dxfId="5242" priority="407"/>
  </conditionalFormatting>
  <conditionalFormatting sqref="C354">
    <cfRule type="duplicateValues" dxfId="5241" priority="406"/>
  </conditionalFormatting>
  <conditionalFormatting sqref="C354">
    <cfRule type="duplicateValues" dxfId="5240" priority="405"/>
  </conditionalFormatting>
  <conditionalFormatting sqref="C359:C360">
    <cfRule type="duplicateValues" dxfId="5239" priority="404"/>
  </conditionalFormatting>
  <conditionalFormatting sqref="C359:C360">
    <cfRule type="duplicateValues" dxfId="5238" priority="403"/>
  </conditionalFormatting>
  <conditionalFormatting sqref="C359:C360">
    <cfRule type="duplicateValues" dxfId="5237" priority="402"/>
  </conditionalFormatting>
  <conditionalFormatting sqref="C313">
    <cfRule type="duplicateValues" dxfId="5236" priority="398"/>
  </conditionalFormatting>
  <conditionalFormatting sqref="C313">
    <cfRule type="duplicateValues" dxfId="5235" priority="397"/>
  </conditionalFormatting>
  <conditionalFormatting sqref="C313">
    <cfRule type="duplicateValues" dxfId="5234" priority="396"/>
  </conditionalFormatting>
  <conditionalFormatting sqref="C296">
    <cfRule type="duplicateValues" dxfId="5233" priority="395"/>
  </conditionalFormatting>
  <conditionalFormatting sqref="C296">
    <cfRule type="duplicateValues" dxfId="5232" priority="394"/>
  </conditionalFormatting>
  <conditionalFormatting sqref="C296">
    <cfRule type="duplicateValues" dxfId="5231" priority="393"/>
  </conditionalFormatting>
  <conditionalFormatting sqref="C297">
    <cfRule type="duplicateValues" dxfId="5230" priority="392"/>
  </conditionalFormatting>
  <conditionalFormatting sqref="C297">
    <cfRule type="duplicateValues" dxfId="5229" priority="391"/>
  </conditionalFormatting>
  <conditionalFormatting sqref="C297">
    <cfRule type="duplicateValues" dxfId="5228" priority="390"/>
  </conditionalFormatting>
  <conditionalFormatting sqref="C305">
    <cfRule type="duplicateValues" dxfId="5227" priority="389"/>
  </conditionalFormatting>
  <conditionalFormatting sqref="C305">
    <cfRule type="duplicateValues" dxfId="5226" priority="388"/>
  </conditionalFormatting>
  <conditionalFormatting sqref="C305">
    <cfRule type="duplicateValues" dxfId="5225" priority="387"/>
  </conditionalFormatting>
  <conditionalFormatting sqref="C309">
    <cfRule type="duplicateValues" dxfId="5224" priority="386"/>
  </conditionalFormatting>
  <conditionalFormatting sqref="C309">
    <cfRule type="duplicateValues" dxfId="5223" priority="385"/>
  </conditionalFormatting>
  <conditionalFormatting sqref="C309">
    <cfRule type="duplicateValues" dxfId="5222" priority="384"/>
  </conditionalFormatting>
  <conditionalFormatting sqref="C310">
    <cfRule type="duplicateValues" dxfId="5221" priority="383"/>
  </conditionalFormatting>
  <conditionalFormatting sqref="C310">
    <cfRule type="duplicateValues" dxfId="5220" priority="382"/>
  </conditionalFormatting>
  <conditionalFormatting sqref="C310">
    <cfRule type="duplicateValues" dxfId="5219" priority="381"/>
  </conditionalFormatting>
  <conditionalFormatting sqref="C311">
    <cfRule type="duplicateValues" dxfId="5218" priority="380"/>
  </conditionalFormatting>
  <conditionalFormatting sqref="C311">
    <cfRule type="duplicateValues" dxfId="5217" priority="379"/>
  </conditionalFormatting>
  <conditionalFormatting sqref="C311">
    <cfRule type="duplicateValues" dxfId="5216" priority="378"/>
  </conditionalFormatting>
  <conditionalFormatting sqref="C341">
    <cfRule type="duplicateValues" dxfId="5215" priority="377"/>
  </conditionalFormatting>
  <conditionalFormatting sqref="C341">
    <cfRule type="duplicateValues" dxfId="5214" priority="376"/>
  </conditionalFormatting>
  <conditionalFormatting sqref="C341">
    <cfRule type="duplicateValues" dxfId="5213" priority="375"/>
  </conditionalFormatting>
  <conditionalFormatting sqref="C343">
    <cfRule type="duplicateValues" dxfId="5212" priority="374"/>
  </conditionalFormatting>
  <conditionalFormatting sqref="C343">
    <cfRule type="duplicateValues" dxfId="5211" priority="373"/>
  </conditionalFormatting>
  <conditionalFormatting sqref="C343">
    <cfRule type="duplicateValues" dxfId="5210" priority="372"/>
  </conditionalFormatting>
  <conditionalFormatting sqref="C345">
    <cfRule type="duplicateValues" dxfId="5209" priority="371"/>
  </conditionalFormatting>
  <conditionalFormatting sqref="C345">
    <cfRule type="duplicateValues" dxfId="5208" priority="370"/>
  </conditionalFormatting>
  <conditionalFormatting sqref="C345">
    <cfRule type="duplicateValues" dxfId="5207" priority="369"/>
  </conditionalFormatting>
  <conditionalFormatting sqref="C349:C351">
    <cfRule type="duplicateValues" dxfId="5206" priority="368"/>
  </conditionalFormatting>
  <conditionalFormatting sqref="C349:C351">
    <cfRule type="duplicateValues" dxfId="5205" priority="367"/>
  </conditionalFormatting>
  <conditionalFormatting sqref="C349:C351">
    <cfRule type="duplicateValues" dxfId="5204" priority="366"/>
  </conditionalFormatting>
  <conditionalFormatting sqref="G387:H387">
    <cfRule type="containsText" dxfId="5203" priority="355" operator="containsText" text="Not Eligible">
      <formula>NOT(ISERROR(SEARCH("Not Eligible",G387)))</formula>
    </cfRule>
    <cfRule type="containsText" dxfId="5202" priority="356" operator="containsText" text="Yes">
      <formula>NOT(ISERROR(SEARCH("Yes",G387)))</formula>
    </cfRule>
    <cfRule type="containsText" dxfId="5201" priority="357" operator="containsText" text="No">
      <formula>NOT(ISERROR(SEARCH("No",G387)))</formula>
    </cfRule>
    <cfRule type="containsText" dxfId="5200" priority="358" operator="containsText" text="Not Eligible">
      <formula>NOT(ISERROR(SEARCH("Not Eligible",G387)))</formula>
    </cfRule>
    <cfRule type="containsText" dxfId="5199" priority="359" operator="containsText" text="Yes">
      <formula>NOT(ISERROR(SEARCH("Yes",G387)))</formula>
    </cfRule>
    <cfRule type="containsText" dxfId="5198" priority="360" operator="containsText" text="No">
      <formula>NOT(ISERROR(SEARCH("No",G387)))</formula>
    </cfRule>
    <cfRule type="containsText" dxfId="5197" priority="361" operator="containsText" text="No">
      <formula>NOT(ISERROR(SEARCH("No",G387)))</formula>
    </cfRule>
    <cfRule type="containsText" dxfId="5196" priority="362" operator="containsText" text="Yes">
      <formula>NOT(ISERROR(SEARCH("Yes",G387)))</formula>
    </cfRule>
    <cfRule type="containsText" dxfId="5195" priority="363" operator="containsText" text="No">
      <formula>NOT(ISERROR(SEARCH("No",G387)))</formula>
    </cfRule>
  </conditionalFormatting>
  <conditionalFormatting sqref="C398">
    <cfRule type="duplicateValues" dxfId="5194" priority="354"/>
  </conditionalFormatting>
  <conditionalFormatting sqref="G409:H409">
    <cfRule type="containsText" dxfId="5193" priority="345" operator="containsText" text="Not Eligible">
      <formula>NOT(ISERROR(SEARCH("Not Eligible",G409)))</formula>
    </cfRule>
    <cfRule type="containsText" dxfId="5192" priority="346" operator="containsText" text="Yes">
      <formula>NOT(ISERROR(SEARCH("Yes",G409)))</formula>
    </cfRule>
    <cfRule type="containsText" dxfId="5191" priority="347" operator="containsText" text="No">
      <formula>NOT(ISERROR(SEARCH("No",G409)))</formula>
    </cfRule>
    <cfRule type="containsText" dxfId="5190" priority="348" operator="containsText" text="Not Eligible">
      <formula>NOT(ISERROR(SEARCH("Not Eligible",G409)))</formula>
    </cfRule>
    <cfRule type="containsText" dxfId="5189" priority="349" operator="containsText" text="Yes">
      <formula>NOT(ISERROR(SEARCH("Yes",G409)))</formula>
    </cfRule>
    <cfRule type="containsText" dxfId="5188" priority="350" operator="containsText" text="No">
      <formula>NOT(ISERROR(SEARCH("No",G409)))</formula>
    </cfRule>
    <cfRule type="containsText" dxfId="5187" priority="351" operator="containsText" text="No">
      <formula>NOT(ISERROR(SEARCH("No",G409)))</formula>
    </cfRule>
    <cfRule type="containsText" dxfId="5186" priority="352" operator="containsText" text="Yes">
      <formula>NOT(ISERROR(SEARCH("Yes",G409)))</formula>
    </cfRule>
    <cfRule type="containsText" dxfId="5185" priority="353" operator="containsText" text="No">
      <formula>NOT(ISERROR(SEARCH("No",G409)))</formula>
    </cfRule>
  </conditionalFormatting>
  <conditionalFormatting sqref="G410">
    <cfRule type="containsText" dxfId="5184" priority="342" operator="containsText" text="No">
      <formula>NOT(ISERROR(SEARCH("No",G410)))</formula>
    </cfRule>
    <cfRule type="containsText" dxfId="5183" priority="343" operator="containsText" text="Yes">
      <formula>NOT(ISERROR(SEARCH("Yes",G410)))</formula>
    </cfRule>
    <cfRule type="containsText" dxfId="5182" priority="344" operator="containsText" text="No">
      <formula>NOT(ISERROR(SEARCH("No",G410)))</formula>
    </cfRule>
  </conditionalFormatting>
  <conditionalFormatting sqref="C426">
    <cfRule type="duplicateValues" dxfId="5181" priority="364"/>
  </conditionalFormatting>
  <conditionalFormatting sqref="C426">
    <cfRule type="duplicateValues" dxfId="5180" priority="365"/>
  </conditionalFormatting>
  <conditionalFormatting sqref="C423:C424">
    <cfRule type="duplicateValues" dxfId="5179" priority="341"/>
  </conditionalFormatting>
  <conditionalFormatting sqref="C423:C424">
    <cfRule type="duplicateValues" dxfId="5178" priority="340"/>
  </conditionalFormatting>
  <conditionalFormatting sqref="C417">
    <cfRule type="duplicateValues" dxfId="5177" priority="339"/>
  </conditionalFormatting>
  <conditionalFormatting sqref="C417">
    <cfRule type="duplicateValues" dxfId="5176" priority="338"/>
  </conditionalFormatting>
  <conditionalFormatting sqref="C419">
    <cfRule type="duplicateValues" dxfId="5175" priority="337"/>
  </conditionalFormatting>
  <conditionalFormatting sqref="C419">
    <cfRule type="duplicateValues" dxfId="5174" priority="336"/>
  </conditionalFormatting>
  <conditionalFormatting sqref="C415">
    <cfRule type="duplicateValues" dxfId="5173" priority="331"/>
  </conditionalFormatting>
  <conditionalFormatting sqref="C415">
    <cfRule type="duplicateValues" dxfId="5172" priority="330"/>
  </conditionalFormatting>
  <conditionalFormatting sqref="G388">
    <cfRule type="containsText" dxfId="5171" priority="325" operator="containsText" text="No">
      <formula>NOT(ISERROR(SEARCH("No",G388)))</formula>
    </cfRule>
    <cfRule type="containsText" dxfId="5170" priority="326" operator="containsText" text="Yes">
      <formula>NOT(ISERROR(SEARCH("Yes",G388)))</formula>
    </cfRule>
    <cfRule type="containsText" dxfId="5169" priority="327" operator="containsText" text="No">
      <formula>NOT(ISERROR(SEARCH("No",G388)))</formula>
    </cfRule>
  </conditionalFormatting>
  <conditionalFormatting sqref="G362:H362">
    <cfRule type="containsText" dxfId="5168" priority="316" operator="containsText" text="Not Eligible">
      <formula>NOT(ISERROR(SEARCH("Not Eligible",G362)))</formula>
    </cfRule>
    <cfRule type="containsText" dxfId="5167" priority="317" operator="containsText" text="Yes">
      <formula>NOT(ISERROR(SEARCH("Yes",G362)))</formula>
    </cfRule>
    <cfRule type="containsText" dxfId="5166" priority="318" operator="containsText" text="No">
      <formula>NOT(ISERROR(SEARCH("No",G362)))</formula>
    </cfRule>
    <cfRule type="containsText" dxfId="5165" priority="319" operator="containsText" text="Not Eligible">
      <formula>NOT(ISERROR(SEARCH("Not Eligible",G362)))</formula>
    </cfRule>
    <cfRule type="containsText" dxfId="5164" priority="320" operator="containsText" text="Yes">
      <formula>NOT(ISERROR(SEARCH("Yes",G362)))</formula>
    </cfRule>
    <cfRule type="containsText" dxfId="5163" priority="321" operator="containsText" text="No">
      <formula>NOT(ISERROR(SEARCH("No",G362)))</formula>
    </cfRule>
    <cfRule type="containsText" dxfId="5162" priority="322" operator="containsText" text="No">
      <formula>NOT(ISERROR(SEARCH("No",G362)))</formula>
    </cfRule>
    <cfRule type="containsText" dxfId="5161" priority="323" operator="containsText" text="Yes">
      <formula>NOT(ISERROR(SEARCH("Yes",G362)))</formula>
    </cfRule>
    <cfRule type="containsText" dxfId="5160" priority="324" operator="containsText" text="No">
      <formula>NOT(ISERROR(SEARCH("No",G362)))</formula>
    </cfRule>
  </conditionalFormatting>
  <conditionalFormatting sqref="G363">
    <cfRule type="containsText" dxfId="5159" priority="313" operator="containsText" text="No">
      <formula>NOT(ISERROR(SEARCH("No",G363)))</formula>
    </cfRule>
    <cfRule type="containsText" dxfId="5158" priority="314" operator="containsText" text="Yes">
      <formula>NOT(ISERROR(SEARCH("Yes",G363)))</formula>
    </cfRule>
    <cfRule type="containsText" dxfId="5157" priority="315" operator="containsText" text="No">
      <formula>NOT(ISERROR(SEARCH("No",G363)))</formula>
    </cfRule>
  </conditionalFormatting>
  <conditionalFormatting sqref="C374">
    <cfRule type="duplicateValues" dxfId="5156" priority="312"/>
  </conditionalFormatting>
  <conditionalFormatting sqref="C374">
    <cfRule type="duplicateValues" dxfId="5155" priority="311"/>
  </conditionalFormatting>
  <conditionalFormatting sqref="C376">
    <cfRule type="duplicateValues" dxfId="5154" priority="310"/>
  </conditionalFormatting>
  <conditionalFormatting sqref="C376">
    <cfRule type="duplicateValues" dxfId="5153" priority="309"/>
  </conditionalFormatting>
  <conditionalFormatting sqref="C367">
    <cfRule type="duplicateValues" dxfId="5152" priority="300"/>
  </conditionalFormatting>
  <conditionalFormatting sqref="C367">
    <cfRule type="duplicateValues" dxfId="5151" priority="299"/>
  </conditionalFormatting>
  <conditionalFormatting sqref="C375">
    <cfRule type="duplicateValues" dxfId="5150" priority="296"/>
  </conditionalFormatting>
  <conditionalFormatting sqref="C375">
    <cfRule type="duplicateValues" dxfId="5149" priority="295"/>
  </conditionalFormatting>
  <conditionalFormatting sqref="C375">
    <cfRule type="duplicateValues" dxfId="5148" priority="294"/>
  </conditionalFormatting>
  <conditionalFormatting sqref="H363">
    <cfRule type="containsText" dxfId="5147" priority="283" operator="containsText" text="No">
      <formula>NOT(ISERROR(SEARCH("No",H363)))</formula>
    </cfRule>
    <cfRule type="containsText" dxfId="5146" priority="284" operator="containsText" text="Yes">
      <formula>NOT(ISERROR(SEARCH("Yes",H363)))</formula>
    </cfRule>
    <cfRule type="containsText" dxfId="5145" priority="285" operator="containsText" text="No">
      <formula>NOT(ISERROR(SEARCH("No",H363)))</formula>
    </cfRule>
  </conditionalFormatting>
  <conditionalFormatting sqref="H388">
    <cfRule type="containsText" dxfId="5144" priority="280" operator="containsText" text="No">
      <formula>NOT(ISERROR(SEARCH("No",H388)))</formula>
    </cfRule>
    <cfRule type="containsText" dxfId="5143" priority="281" operator="containsText" text="Yes">
      <formula>NOT(ISERROR(SEARCH("Yes",H388)))</formula>
    </cfRule>
    <cfRule type="containsText" dxfId="5142" priority="282" operator="containsText" text="No">
      <formula>NOT(ISERROR(SEARCH("No",H388)))</formula>
    </cfRule>
  </conditionalFormatting>
  <conditionalFormatting sqref="H410">
    <cfRule type="containsText" dxfId="5141" priority="277" operator="containsText" text="No">
      <formula>NOT(ISERROR(SEARCH("No",H410)))</formula>
    </cfRule>
    <cfRule type="containsText" dxfId="5140" priority="278" operator="containsText" text="Yes">
      <formula>NOT(ISERROR(SEARCH("Yes",H410)))</formula>
    </cfRule>
    <cfRule type="containsText" dxfId="5139" priority="279" operator="containsText" text="No">
      <formula>NOT(ISERROR(SEARCH("No",H410)))</formula>
    </cfRule>
  </conditionalFormatting>
  <conditionalFormatting sqref="C382">
    <cfRule type="duplicateValues" dxfId="5138" priority="273"/>
  </conditionalFormatting>
  <conditionalFormatting sqref="C382">
    <cfRule type="duplicateValues" dxfId="5137" priority="272"/>
  </conditionalFormatting>
  <conditionalFormatting sqref="C382">
    <cfRule type="duplicateValues" dxfId="5136" priority="271"/>
  </conditionalFormatting>
  <conditionalFormatting sqref="C420">
    <cfRule type="duplicateValues" dxfId="5135" priority="270"/>
  </conditionalFormatting>
  <conditionalFormatting sqref="C420">
    <cfRule type="duplicateValues" dxfId="5134" priority="269"/>
  </conditionalFormatting>
  <conditionalFormatting sqref="C420">
    <cfRule type="duplicateValues" dxfId="5133" priority="268"/>
  </conditionalFormatting>
  <conditionalFormatting sqref="C425">
    <cfRule type="duplicateValues" dxfId="5132" priority="267"/>
  </conditionalFormatting>
  <conditionalFormatting sqref="C425">
    <cfRule type="duplicateValues" dxfId="5131" priority="266"/>
  </conditionalFormatting>
  <conditionalFormatting sqref="C425">
    <cfRule type="duplicateValues" dxfId="5130" priority="265"/>
  </conditionalFormatting>
  <conditionalFormatting sqref="C430">
    <cfRule type="duplicateValues" dxfId="5129" priority="264"/>
  </conditionalFormatting>
  <conditionalFormatting sqref="C430">
    <cfRule type="duplicateValues" dxfId="5128" priority="263"/>
  </conditionalFormatting>
  <conditionalFormatting sqref="C430">
    <cfRule type="duplicateValues" dxfId="5127" priority="262"/>
  </conditionalFormatting>
  <conditionalFormatting sqref="C381">
    <cfRule type="duplicateValues" dxfId="5126" priority="261"/>
  </conditionalFormatting>
  <conditionalFormatting sqref="C381">
    <cfRule type="duplicateValues" dxfId="5125" priority="260"/>
  </conditionalFormatting>
  <conditionalFormatting sqref="C381">
    <cfRule type="duplicateValues" dxfId="5124" priority="259"/>
  </conditionalFormatting>
  <conditionalFormatting sqref="C364">
    <cfRule type="duplicateValues" dxfId="5123" priority="258"/>
  </conditionalFormatting>
  <conditionalFormatting sqref="C364">
    <cfRule type="duplicateValues" dxfId="5122" priority="257"/>
  </conditionalFormatting>
  <conditionalFormatting sqref="C364">
    <cfRule type="duplicateValues" dxfId="5121" priority="256"/>
  </conditionalFormatting>
  <conditionalFormatting sqref="C365">
    <cfRule type="duplicateValues" dxfId="5120" priority="255"/>
  </conditionalFormatting>
  <conditionalFormatting sqref="C365">
    <cfRule type="duplicateValues" dxfId="5119" priority="254"/>
  </conditionalFormatting>
  <conditionalFormatting sqref="C365">
    <cfRule type="duplicateValues" dxfId="5118" priority="253"/>
  </conditionalFormatting>
  <conditionalFormatting sqref="C373">
    <cfRule type="duplicateValues" dxfId="5117" priority="252"/>
  </conditionalFormatting>
  <conditionalFormatting sqref="C373">
    <cfRule type="duplicateValues" dxfId="5116" priority="251"/>
  </conditionalFormatting>
  <conditionalFormatting sqref="C373">
    <cfRule type="duplicateValues" dxfId="5115" priority="250"/>
  </conditionalFormatting>
  <conditionalFormatting sqref="C379">
    <cfRule type="duplicateValues" dxfId="5114" priority="243"/>
  </conditionalFormatting>
  <conditionalFormatting sqref="C379">
    <cfRule type="duplicateValues" dxfId="5113" priority="242"/>
  </conditionalFormatting>
  <conditionalFormatting sqref="C379">
    <cfRule type="duplicateValues" dxfId="5112" priority="241"/>
  </conditionalFormatting>
  <conditionalFormatting sqref="C412">
    <cfRule type="duplicateValues" dxfId="5111" priority="240"/>
  </conditionalFormatting>
  <conditionalFormatting sqref="C412">
    <cfRule type="duplicateValues" dxfId="5110" priority="239"/>
  </conditionalFormatting>
  <conditionalFormatting sqref="C412">
    <cfRule type="duplicateValues" dxfId="5109" priority="238"/>
  </conditionalFormatting>
  <conditionalFormatting sqref="C414">
    <cfRule type="duplicateValues" dxfId="5108" priority="237"/>
  </conditionalFormatting>
  <conditionalFormatting sqref="C414">
    <cfRule type="duplicateValues" dxfId="5107" priority="236"/>
  </conditionalFormatting>
  <conditionalFormatting sqref="C414">
    <cfRule type="duplicateValues" dxfId="5106" priority="235"/>
  </conditionalFormatting>
  <conditionalFormatting sqref="C416">
    <cfRule type="duplicateValues" dxfId="5105" priority="234"/>
  </conditionalFormatting>
  <conditionalFormatting sqref="C416">
    <cfRule type="duplicateValues" dxfId="5104" priority="233"/>
  </conditionalFormatting>
  <conditionalFormatting sqref="C416">
    <cfRule type="duplicateValues" dxfId="5103" priority="232"/>
  </conditionalFormatting>
  <conditionalFormatting sqref="C421">
    <cfRule type="duplicateValues" dxfId="5102" priority="231"/>
  </conditionalFormatting>
  <conditionalFormatting sqref="C421">
    <cfRule type="duplicateValues" dxfId="5101" priority="230"/>
  </conditionalFormatting>
  <conditionalFormatting sqref="C421">
    <cfRule type="duplicateValues" dxfId="5100" priority="229"/>
  </conditionalFormatting>
  <conditionalFormatting sqref="C321">
    <cfRule type="duplicateValues" dxfId="5099" priority="228"/>
  </conditionalFormatting>
  <conditionalFormatting sqref="C321">
    <cfRule type="duplicateValues" dxfId="5098" priority="227"/>
  </conditionalFormatting>
  <conditionalFormatting sqref="C321">
    <cfRule type="duplicateValues" dxfId="5097" priority="226"/>
  </conditionalFormatting>
  <conditionalFormatting sqref="C377:C378">
    <cfRule type="duplicateValues" dxfId="5096" priority="225"/>
  </conditionalFormatting>
  <conditionalFormatting sqref="C377:C378">
    <cfRule type="duplicateValues" dxfId="5095" priority="224"/>
  </conditionalFormatting>
  <conditionalFormatting sqref="C377:C378">
    <cfRule type="duplicateValues" dxfId="5094" priority="223"/>
  </conditionalFormatting>
  <conditionalFormatting sqref="C380">
    <cfRule type="duplicateValues" dxfId="5093" priority="222"/>
  </conditionalFormatting>
  <conditionalFormatting sqref="C380">
    <cfRule type="duplicateValues" dxfId="5092" priority="221"/>
  </conditionalFormatting>
  <conditionalFormatting sqref="C380">
    <cfRule type="duplicateValues" dxfId="5091" priority="220"/>
  </conditionalFormatting>
  <conditionalFormatting sqref="C386">
    <cfRule type="duplicateValues" dxfId="5090" priority="219"/>
  </conditionalFormatting>
  <conditionalFormatting sqref="C386">
    <cfRule type="duplicateValues" dxfId="5089" priority="218"/>
  </conditionalFormatting>
  <conditionalFormatting sqref="C386">
    <cfRule type="duplicateValues" dxfId="5088" priority="217"/>
  </conditionalFormatting>
  <conditionalFormatting sqref="C316">
    <cfRule type="duplicateValues" dxfId="5087" priority="216"/>
  </conditionalFormatting>
  <conditionalFormatting sqref="C316">
    <cfRule type="duplicateValues" dxfId="5086" priority="215"/>
  </conditionalFormatting>
  <conditionalFormatting sqref="C316">
    <cfRule type="duplicateValues" dxfId="5085" priority="214"/>
  </conditionalFormatting>
  <conditionalFormatting sqref="C411">
    <cfRule type="duplicateValues" dxfId="5084" priority="213"/>
  </conditionalFormatting>
  <conditionalFormatting sqref="C411">
    <cfRule type="duplicateValues" dxfId="5083" priority="212"/>
  </conditionalFormatting>
  <conditionalFormatting sqref="C411">
    <cfRule type="duplicateValues" dxfId="5082" priority="211"/>
  </conditionalFormatting>
  <conditionalFormatting sqref="C324">
    <cfRule type="duplicateValues" dxfId="5081" priority="207"/>
  </conditionalFormatting>
  <conditionalFormatting sqref="C324">
    <cfRule type="duplicateValues" dxfId="5080" priority="206"/>
  </conditionalFormatting>
  <conditionalFormatting sqref="C324">
    <cfRule type="duplicateValues" dxfId="5079" priority="205"/>
  </conditionalFormatting>
  <conditionalFormatting sqref="C325">
    <cfRule type="duplicateValues" dxfId="5078" priority="204"/>
  </conditionalFormatting>
  <conditionalFormatting sqref="C325">
    <cfRule type="duplicateValues" dxfId="5077" priority="203"/>
  </conditionalFormatting>
  <conditionalFormatting sqref="C325">
    <cfRule type="duplicateValues" dxfId="5076" priority="202"/>
  </conditionalFormatting>
  <conditionalFormatting sqref="C418">
    <cfRule type="duplicateValues" dxfId="5075" priority="201"/>
  </conditionalFormatting>
  <conditionalFormatting sqref="C418">
    <cfRule type="duplicateValues" dxfId="5074" priority="200"/>
  </conditionalFormatting>
  <conditionalFormatting sqref="C418">
    <cfRule type="duplicateValues" dxfId="5073" priority="199"/>
  </conditionalFormatting>
  <conditionalFormatting sqref="C422">
    <cfRule type="duplicateValues" dxfId="5072" priority="198"/>
  </conditionalFormatting>
  <conditionalFormatting sqref="C422">
    <cfRule type="duplicateValues" dxfId="5071" priority="197"/>
  </conditionalFormatting>
  <conditionalFormatting sqref="C422">
    <cfRule type="duplicateValues" dxfId="5070" priority="196"/>
  </conditionalFormatting>
  <conditionalFormatting sqref="C328:C329">
    <cfRule type="duplicateValues" dxfId="5069" priority="195"/>
  </conditionalFormatting>
  <conditionalFormatting sqref="C328:C329">
    <cfRule type="duplicateValues" dxfId="5068" priority="194"/>
  </conditionalFormatting>
  <conditionalFormatting sqref="C328:C329">
    <cfRule type="duplicateValues" dxfId="5067" priority="193"/>
  </conditionalFormatting>
  <conditionalFormatting sqref="C427:C428">
    <cfRule type="duplicateValues" dxfId="5066" priority="192"/>
  </conditionalFormatting>
  <conditionalFormatting sqref="C427:C428">
    <cfRule type="duplicateValues" dxfId="5065" priority="191"/>
  </conditionalFormatting>
  <conditionalFormatting sqref="C427:C428">
    <cfRule type="duplicateValues" dxfId="5064" priority="190"/>
  </conditionalFormatting>
  <conditionalFormatting sqref="C330">
    <cfRule type="duplicateValues" dxfId="5063" priority="188"/>
  </conditionalFormatting>
  <conditionalFormatting sqref="C330">
    <cfRule type="duplicateValues" dxfId="5062" priority="189"/>
  </conditionalFormatting>
  <conditionalFormatting sqref="C429">
    <cfRule type="duplicateValues" dxfId="5061" priority="187"/>
  </conditionalFormatting>
  <conditionalFormatting sqref="C429">
    <cfRule type="duplicateValues" dxfId="5060" priority="186"/>
  </conditionalFormatting>
  <conditionalFormatting sqref="C429">
    <cfRule type="duplicateValues" dxfId="5059" priority="185"/>
  </conditionalFormatting>
  <conditionalFormatting sqref="C431">
    <cfRule type="duplicateValues" dxfId="5058" priority="184"/>
  </conditionalFormatting>
  <conditionalFormatting sqref="C431">
    <cfRule type="duplicateValues" dxfId="5057" priority="183"/>
  </conditionalFormatting>
  <conditionalFormatting sqref="C431">
    <cfRule type="duplicateValues" dxfId="5056" priority="182"/>
  </conditionalFormatting>
  <conditionalFormatting sqref="C356">
    <cfRule type="duplicateValues" dxfId="5055" priority="181"/>
  </conditionalFormatting>
  <conditionalFormatting sqref="C356">
    <cfRule type="duplicateValues" dxfId="5054" priority="180"/>
  </conditionalFormatting>
  <conditionalFormatting sqref="C356">
    <cfRule type="duplicateValues" dxfId="5053" priority="179"/>
  </conditionalFormatting>
  <conditionalFormatting sqref="C333">
    <cfRule type="duplicateValues" dxfId="5052" priority="178"/>
  </conditionalFormatting>
  <conditionalFormatting sqref="C333">
    <cfRule type="duplicateValues" dxfId="5051" priority="177"/>
  </conditionalFormatting>
  <conditionalFormatting sqref="C333">
    <cfRule type="duplicateValues" dxfId="5050" priority="176"/>
  </conditionalFormatting>
  <conditionalFormatting sqref="G461:G502 G433:G459">
    <cfRule type="containsText" dxfId="5049" priority="175" operator="containsText" text="No">
      <formula>NOT(ISERROR(SEARCH("No",G433)))</formula>
    </cfRule>
  </conditionalFormatting>
  <conditionalFormatting sqref="G461:G502 G433:G459">
    <cfRule type="containsText" dxfId="5048" priority="174" operator="containsText" text="Late">
      <formula>NOT(ISERROR(SEARCH("Late",G433)))</formula>
    </cfRule>
  </conditionalFormatting>
  <conditionalFormatting sqref="F433:F459 F462:F502">
    <cfRule type="containsText" dxfId="5047" priority="173" operator="containsText" text="Day">
      <formula>NOT(ISERROR(SEARCH("Day",F433)))</formula>
    </cfRule>
  </conditionalFormatting>
  <conditionalFormatting sqref="F433:F459 F462:F502">
    <cfRule type="containsText" dxfId="5046" priority="172" operator="containsText" text="Night">
      <formula>NOT(ISERROR(SEARCH("Night",F433)))</formula>
    </cfRule>
  </conditionalFormatting>
  <conditionalFormatting sqref="G458:H458">
    <cfRule type="containsText" dxfId="5045" priority="161" operator="containsText" text="Not Eligible">
      <formula>NOT(ISERROR(SEARCH("Not Eligible",G458)))</formula>
    </cfRule>
    <cfRule type="containsText" dxfId="5044" priority="162" operator="containsText" text="Yes">
      <formula>NOT(ISERROR(SEARCH("Yes",G458)))</formula>
    </cfRule>
    <cfRule type="containsText" dxfId="5043" priority="163" operator="containsText" text="No">
      <formula>NOT(ISERROR(SEARCH("No",G458)))</formula>
    </cfRule>
    <cfRule type="containsText" dxfId="5042" priority="164" operator="containsText" text="Not Eligible">
      <formula>NOT(ISERROR(SEARCH("Not Eligible",G458)))</formula>
    </cfRule>
    <cfRule type="containsText" dxfId="5041" priority="165" operator="containsText" text="Yes">
      <formula>NOT(ISERROR(SEARCH("Yes",G458)))</formula>
    </cfRule>
    <cfRule type="containsText" dxfId="5040" priority="166" operator="containsText" text="No">
      <formula>NOT(ISERROR(SEARCH("No",G458)))</formula>
    </cfRule>
    <cfRule type="containsText" dxfId="5039" priority="167" operator="containsText" text="No">
      <formula>NOT(ISERROR(SEARCH("No",G458)))</formula>
    </cfRule>
    <cfRule type="containsText" dxfId="5038" priority="168" operator="containsText" text="Yes">
      <formula>NOT(ISERROR(SEARCH("Yes",G458)))</formula>
    </cfRule>
    <cfRule type="containsText" dxfId="5037" priority="169" operator="containsText" text="No">
      <formula>NOT(ISERROR(SEARCH("No",G458)))</formula>
    </cfRule>
  </conditionalFormatting>
  <conditionalFormatting sqref="C469">
    <cfRule type="duplicateValues" dxfId="5036" priority="160"/>
  </conditionalFormatting>
  <conditionalFormatting sqref="G480:H480">
    <cfRule type="containsText" dxfId="5035" priority="151" operator="containsText" text="Not Eligible">
      <formula>NOT(ISERROR(SEARCH("Not Eligible",G480)))</formula>
    </cfRule>
    <cfRule type="containsText" dxfId="5034" priority="152" operator="containsText" text="Yes">
      <formula>NOT(ISERROR(SEARCH("Yes",G480)))</formula>
    </cfRule>
    <cfRule type="containsText" dxfId="5033" priority="153" operator="containsText" text="No">
      <formula>NOT(ISERROR(SEARCH("No",G480)))</formula>
    </cfRule>
    <cfRule type="containsText" dxfId="5032" priority="154" operator="containsText" text="Not Eligible">
      <formula>NOT(ISERROR(SEARCH("Not Eligible",G480)))</formula>
    </cfRule>
    <cfRule type="containsText" dxfId="5031" priority="155" operator="containsText" text="Yes">
      <formula>NOT(ISERROR(SEARCH("Yes",G480)))</formula>
    </cfRule>
    <cfRule type="containsText" dxfId="5030" priority="156" operator="containsText" text="No">
      <formula>NOT(ISERROR(SEARCH("No",G480)))</formula>
    </cfRule>
    <cfRule type="containsText" dxfId="5029" priority="157" operator="containsText" text="No">
      <formula>NOT(ISERROR(SEARCH("No",G480)))</formula>
    </cfRule>
    <cfRule type="containsText" dxfId="5028" priority="158" operator="containsText" text="Yes">
      <formula>NOT(ISERROR(SEARCH("Yes",G480)))</formula>
    </cfRule>
    <cfRule type="containsText" dxfId="5027" priority="159" operator="containsText" text="No">
      <formula>NOT(ISERROR(SEARCH("No",G480)))</formula>
    </cfRule>
  </conditionalFormatting>
  <conditionalFormatting sqref="G481">
    <cfRule type="containsText" dxfId="5026" priority="148" operator="containsText" text="No">
      <formula>NOT(ISERROR(SEARCH("No",G481)))</formula>
    </cfRule>
    <cfRule type="containsText" dxfId="5025" priority="149" operator="containsText" text="Yes">
      <formula>NOT(ISERROR(SEARCH("Yes",G481)))</formula>
    </cfRule>
    <cfRule type="containsText" dxfId="5024" priority="150" operator="containsText" text="No">
      <formula>NOT(ISERROR(SEARCH("No",G481)))</formula>
    </cfRule>
  </conditionalFormatting>
  <conditionalFormatting sqref="C497">
    <cfRule type="duplicateValues" dxfId="5023" priority="170"/>
  </conditionalFormatting>
  <conditionalFormatting sqref="C497">
    <cfRule type="duplicateValues" dxfId="5022" priority="171"/>
  </conditionalFormatting>
  <conditionalFormatting sqref="C494:C495">
    <cfRule type="duplicateValues" dxfId="5021" priority="147"/>
  </conditionalFormatting>
  <conditionalFormatting sqref="C494:C495">
    <cfRule type="duplicateValues" dxfId="5020" priority="146"/>
  </conditionalFormatting>
  <conditionalFormatting sqref="C488">
    <cfRule type="duplicateValues" dxfId="5019" priority="145"/>
  </conditionalFormatting>
  <conditionalFormatting sqref="C488">
    <cfRule type="duplicateValues" dxfId="5018" priority="144"/>
  </conditionalFormatting>
  <conditionalFormatting sqref="C490">
    <cfRule type="duplicateValues" dxfId="5017" priority="143"/>
  </conditionalFormatting>
  <conditionalFormatting sqref="C490">
    <cfRule type="duplicateValues" dxfId="5016" priority="142"/>
  </conditionalFormatting>
  <conditionalFormatting sqref="C463">
    <cfRule type="duplicateValues" dxfId="5015" priority="141"/>
  </conditionalFormatting>
  <conditionalFormatting sqref="C463">
    <cfRule type="duplicateValues" dxfId="5014" priority="140"/>
  </conditionalFormatting>
  <conditionalFormatting sqref="C486">
    <cfRule type="duplicateValues" dxfId="5013" priority="139"/>
  </conditionalFormatting>
  <conditionalFormatting sqref="C486">
    <cfRule type="duplicateValues" dxfId="5012" priority="138"/>
  </conditionalFormatting>
  <conditionalFormatting sqref="C465">
    <cfRule type="duplicateValues" dxfId="5011" priority="137"/>
  </conditionalFormatting>
  <conditionalFormatting sqref="C465">
    <cfRule type="duplicateValues" dxfId="5010" priority="136"/>
  </conditionalFormatting>
  <conditionalFormatting sqref="G459">
    <cfRule type="containsText" dxfId="5009" priority="133" operator="containsText" text="No">
      <formula>NOT(ISERROR(SEARCH("No",G459)))</formula>
    </cfRule>
    <cfRule type="containsText" dxfId="5008" priority="134" operator="containsText" text="Yes">
      <formula>NOT(ISERROR(SEARCH("Yes",G459)))</formula>
    </cfRule>
    <cfRule type="containsText" dxfId="5007" priority="135" operator="containsText" text="No">
      <formula>NOT(ISERROR(SEARCH("No",G459)))</formula>
    </cfRule>
  </conditionalFormatting>
  <conditionalFormatting sqref="G433:H433">
    <cfRule type="containsText" dxfId="5006" priority="124" operator="containsText" text="Not Eligible">
      <formula>NOT(ISERROR(SEARCH("Not Eligible",G433)))</formula>
    </cfRule>
    <cfRule type="containsText" dxfId="5005" priority="125" operator="containsText" text="Yes">
      <formula>NOT(ISERROR(SEARCH("Yes",G433)))</formula>
    </cfRule>
    <cfRule type="containsText" dxfId="5004" priority="126" operator="containsText" text="No">
      <formula>NOT(ISERROR(SEARCH("No",G433)))</formula>
    </cfRule>
    <cfRule type="containsText" dxfId="5003" priority="127" operator="containsText" text="Not Eligible">
      <formula>NOT(ISERROR(SEARCH("Not Eligible",G433)))</formula>
    </cfRule>
    <cfRule type="containsText" dxfId="5002" priority="128" operator="containsText" text="Yes">
      <formula>NOT(ISERROR(SEARCH("Yes",G433)))</formula>
    </cfRule>
    <cfRule type="containsText" dxfId="5001" priority="129" operator="containsText" text="No">
      <formula>NOT(ISERROR(SEARCH("No",G433)))</formula>
    </cfRule>
    <cfRule type="containsText" dxfId="5000" priority="130" operator="containsText" text="No">
      <formula>NOT(ISERROR(SEARCH("No",G433)))</formula>
    </cfRule>
    <cfRule type="containsText" dxfId="4999" priority="131" operator="containsText" text="Yes">
      <formula>NOT(ISERROR(SEARCH("Yes",G433)))</formula>
    </cfRule>
    <cfRule type="containsText" dxfId="4998" priority="132" operator="containsText" text="No">
      <formula>NOT(ISERROR(SEARCH("No",G433)))</formula>
    </cfRule>
  </conditionalFormatting>
  <conditionalFormatting sqref="G434">
    <cfRule type="containsText" dxfId="4997" priority="121" operator="containsText" text="No">
      <formula>NOT(ISERROR(SEARCH("No",G434)))</formula>
    </cfRule>
    <cfRule type="containsText" dxfId="4996" priority="122" operator="containsText" text="Yes">
      <formula>NOT(ISERROR(SEARCH("Yes",G434)))</formula>
    </cfRule>
    <cfRule type="containsText" dxfId="4995" priority="123" operator="containsText" text="No">
      <formula>NOT(ISERROR(SEARCH("No",G434)))</formula>
    </cfRule>
  </conditionalFormatting>
  <conditionalFormatting sqref="C445">
    <cfRule type="duplicateValues" dxfId="4994" priority="120"/>
  </conditionalFormatting>
  <conditionalFormatting sqref="C445">
    <cfRule type="duplicateValues" dxfId="4993" priority="119"/>
  </conditionalFormatting>
  <conditionalFormatting sqref="C447">
    <cfRule type="duplicateValues" dxfId="4992" priority="118"/>
  </conditionalFormatting>
  <conditionalFormatting sqref="C447">
    <cfRule type="duplicateValues" dxfId="4991" priority="117"/>
  </conditionalFormatting>
  <conditionalFormatting sqref="C464">
    <cfRule type="duplicateValues" dxfId="4990" priority="116"/>
  </conditionalFormatting>
  <conditionalFormatting sqref="C464">
    <cfRule type="duplicateValues" dxfId="4989" priority="115"/>
  </conditionalFormatting>
  <conditionalFormatting sqref="C466">
    <cfRule type="duplicateValues" dxfId="4988" priority="114"/>
  </conditionalFormatting>
  <conditionalFormatting sqref="C466">
    <cfRule type="duplicateValues" dxfId="4987" priority="113"/>
  </conditionalFormatting>
  <conditionalFormatting sqref="C438">
    <cfRule type="duplicateValues" dxfId="4986" priority="112"/>
  </conditionalFormatting>
  <conditionalFormatting sqref="C438">
    <cfRule type="duplicateValues" dxfId="4985" priority="111"/>
  </conditionalFormatting>
  <conditionalFormatting sqref="C471">
    <cfRule type="duplicateValues" dxfId="4984" priority="110"/>
  </conditionalFormatting>
  <conditionalFormatting sqref="C471">
    <cfRule type="duplicateValues" dxfId="4983" priority="109"/>
  </conditionalFormatting>
  <conditionalFormatting sqref="F461">
    <cfRule type="containsText" dxfId="4982" priority="105" operator="containsText" text="Day">
      <formula>NOT(ISERROR(SEARCH("Day",F461)))</formula>
    </cfRule>
  </conditionalFormatting>
  <conditionalFormatting sqref="F461">
    <cfRule type="containsText" dxfId="4981" priority="104" operator="containsText" text="Night">
      <formula>NOT(ISERROR(SEARCH("Night",F461)))</formula>
    </cfRule>
  </conditionalFormatting>
  <conditionalFormatting sqref="H434">
    <cfRule type="containsText" dxfId="4980" priority="101" operator="containsText" text="No">
      <formula>NOT(ISERROR(SEARCH("No",H434)))</formula>
    </cfRule>
    <cfRule type="containsText" dxfId="4979" priority="102" operator="containsText" text="Yes">
      <formula>NOT(ISERROR(SEARCH("Yes",H434)))</formula>
    </cfRule>
    <cfRule type="containsText" dxfId="4978" priority="103" operator="containsText" text="No">
      <formula>NOT(ISERROR(SEARCH("No",H434)))</formula>
    </cfRule>
  </conditionalFormatting>
  <conditionalFormatting sqref="H459">
    <cfRule type="containsText" dxfId="4977" priority="98" operator="containsText" text="No">
      <formula>NOT(ISERROR(SEARCH("No",H459)))</formula>
    </cfRule>
    <cfRule type="containsText" dxfId="4976" priority="99" operator="containsText" text="Yes">
      <formula>NOT(ISERROR(SEARCH("Yes",H459)))</formula>
    </cfRule>
    <cfRule type="containsText" dxfId="4975" priority="100" operator="containsText" text="No">
      <formula>NOT(ISERROR(SEARCH("No",H459)))</formula>
    </cfRule>
  </conditionalFormatting>
  <conditionalFormatting sqref="H481">
    <cfRule type="containsText" dxfId="4974" priority="95" operator="containsText" text="No">
      <formula>NOT(ISERROR(SEARCH("No",H481)))</formula>
    </cfRule>
    <cfRule type="containsText" dxfId="4973" priority="96" operator="containsText" text="Yes">
      <formula>NOT(ISERROR(SEARCH("Yes",H481)))</formula>
    </cfRule>
    <cfRule type="containsText" dxfId="4972" priority="97" operator="containsText" text="No">
      <formula>NOT(ISERROR(SEARCH("No",H481)))</formula>
    </cfRule>
  </conditionalFormatting>
  <conditionalFormatting sqref="C453">
    <cfRule type="duplicateValues" dxfId="4971" priority="94"/>
  </conditionalFormatting>
  <conditionalFormatting sqref="C453">
    <cfRule type="duplicateValues" dxfId="4970" priority="93"/>
  </conditionalFormatting>
  <conditionalFormatting sqref="C453">
    <cfRule type="duplicateValues" dxfId="4969" priority="92"/>
  </conditionalFormatting>
  <conditionalFormatting sqref="C491">
    <cfRule type="duplicateValues" dxfId="4968" priority="91"/>
  </conditionalFormatting>
  <conditionalFormatting sqref="C491">
    <cfRule type="duplicateValues" dxfId="4967" priority="90"/>
  </conditionalFormatting>
  <conditionalFormatting sqref="C491">
    <cfRule type="duplicateValues" dxfId="4966" priority="89"/>
  </conditionalFormatting>
  <conditionalFormatting sqref="C496">
    <cfRule type="duplicateValues" dxfId="4965" priority="88"/>
  </conditionalFormatting>
  <conditionalFormatting sqref="C496">
    <cfRule type="duplicateValues" dxfId="4964" priority="87"/>
  </conditionalFormatting>
  <conditionalFormatting sqref="C496">
    <cfRule type="duplicateValues" dxfId="4963" priority="86"/>
  </conditionalFormatting>
  <conditionalFormatting sqref="C501">
    <cfRule type="duplicateValues" dxfId="4962" priority="85"/>
  </conditionalFormatting>
  <conditionalFormatting sqref="C501">
    <cfRule type="duplicateValues" dxfId="4961" priority="84"/>
  </conditionalFormatting>
  <conditionalFormatting sqref="C501">
    <cfRule type="duplicateValues" dxfId="4960" priority="83"/>
  </conditionalFormatting>
  <conditionalFormatting sqref="C435">
    <cfRule type="duplicateValues" dxfId="4959" priority="79"/>
  </conditionalFormatting>
  <conditionalFormatting sqref="C435">
    <cfRule type="duplicateValues" dxfId="4958" priority="78"/>
  </conditionalFormatting>
  <conditionalFormatting sqref="C435">
    <cfRule type="duplicateValues" dxfId="4957" priority="77"/>
  </conditionalFormatting>
  <conditionalFormatting sqref="C436">
    <cfRule type="duplicateValues" dxfId="4956" priority="76"/>
  </conditionalFormatting>
  <conditionalFormatting sqref="C436">
    <cfRule type="duplicateValues" dxfId="4955" priority="75"/>
  </conditionalFormatting>
  <conditionalFormatting sqref="C436">
    <cfRule type="duplicateValues" dxfId="4954" priority="74"/>
  </conditionalFormatting>
  <conditionalFormatting sqref="C444">
    <cfRule type="duplicateValues" dxfId="4953" priority="73"/>
  </conditionalFormatting>
  <conditionalFormatting sqref="C444">
    <cfRule type="duplicateValues" dxfId="4952" priority="72"/>
  </conditionalFormatting>
  <conditionalFormatting sqref="C444">
    <cfRule type="duplicateValues" dxfId="4951" priority="71"/>
  </conditionalFormatting>
  <conditionalFormatting sqref="C450:D450">
    <cfRule type="duplicateValues" dxfId="4950" priority="70"/>
  </conditionalFormatting>
  <conditionalFormatting sqref="C450:D450">
    <cfRule type="duplicateValues" dxfId="4949" priority="69"/>
  </conditionalFormatting>
  <conditionalFormatting sqref="C450:D450">
    <cfRule type="duplicateValues" dxfId="4948" priority="68"/>
  </conditionalFormatting>
  <conditionalFormatting sqref="C483">
    <cfRule type="duplicateValues" dxfId="4947" priority="67"/>
  </conditionalFormatting>
  <conditionalFormatting sqref="C483">
    <cfRule type="duplicateValues" dxfId="4946" priority="66"/>
  </conditionalFormatting>
  <conditionalFormatting sqref="C483">
    <cfRule type="duplicateValues" dxfId="4945" priority="65"/>
  </conditionalFormatting>
  <conditionalFormatting sqref="C485">
    <cfRule type="duplicateValues" dxfId="4944" priority="64"/>
  </conditionalFormatting>
  <conditionalFormatting sqref="C485">
    <cfRule type="duplicateValues" dxfId="4943" priority="63"/>
  </conditionalFormatting>
  <conditionalFormatting sqref="C485">
    <cfRule type="duplicateValues" dxfId="4942" priority="62"/>
  </conditionalFormatting>
  <conditionalFormatting sqref="C487">
    <cfRule type="duplicateValues" dxfId="4941" priority="61"/>
  </conditionalFormatting>
  <conditionalFormatting sqref="C487">
    <cfRule type="duplicateValues" dxfId="4940" priority="60"/>
  </conditionalFormatting>
  <conditionalFormatting sqref="C487">
    <cfRule type="duplicateValues" dxfId="4939" priority="59"/>
  </conditionalFormatting>
  <conditionalFormatting sqref="C492">
    <cfRule type="duplicateValues" dxfId="4938" priority="58"/>
  </conditionalFormatting>
  <conditionalFormatting sqref="C492">
    <cfRule type="duplicateValues" dxfId="4937" priority="57"/>
  </conditionalFormatting>
  <conditionalFormatting sqref="C492">
    <cfRule type="duplicateValues" dxfId="4936" priority="56"/>
  </conditionalFormatting>
  <conditionalFormatting sqref="C448:C449">
    <cfRule type="duplicateValues" dxfId="4935" priority="55"/>
  </conditionalFormatting>
  <conditionalFormatting sqref="C448:C449">
    <cfRule type="duplicateValues" dxfId="4934" priority="54"/>
  </conditionalFormatting>
  <conditionalFormatting sqref="C448:C449">
    <cfRule type="duplicateValues" dxfId="4933" priority="53"/>
  </conditionalFormatting>
  <conditionalFormatting sqref="C482">
    <cfRule type="duplicateValues" dxfId="4932" priority="46"/>
  </conditionalFormatting>
  <conditionalFormatting sqref="C482">
    <cfRule type="duplicateValues" dxfId="4931" priority="45"/>
  </conditionalFormatting>
  <conditionalFormatting sqref="C482">
    <cfRule type="duplicateValues" dxfId="4930" priority="44"/>
  </conditionalFormatting>
  <conditionalFormatting sqref="C489">
    <cfRule type="duplicateValues" dxfId="4929" priority="43"/>
  </conditionalFormatting>
  <conditionalFormatting sqref="C489">
    <cfRule type="duplicateValues" dxfId="4928" priority="42"/>
  </conditionalFormatting>
  <conditionalFormatting sqref="C489">
    <cfRule type="duplicateValues" dxfId="4927" priority="41"/>
  </conditionalFormatting>
  <conditionalFormatting sqref="C493">
    <cfRule type="duplicateValues" dxfId="4926" priority="40"/>
  </conditionalFormatting>
  <conditionalFormatting sqref="C493">
    <cfRule type="duplicateValues" dxfId="4925" priority="39"/>
  </conditionalFormatting>
  <conditionalFormatting sqref="C493">
    <cfRule type="duplicateValues" dxfId="4924" priority="38"/>
  </conditionalFormatting>
  <conditionalFormatting sqref="C498:C499">
    <cfRule type="duplicateValues" dxfId="4923" priority="37"/>
  </conditionalFormatting>
  <conditionalFormatting sqref="C498:C499">
    <cfRule type="duplicateValues" dxfId="4922" priority="36"/>
  </conditionalFormatting>
  <conditionalFormatting sqref="C498:C499">
    <cfRule type="duplicateValues" dxfId="4921" priority="35"/>
  </conditionalFormatting>
  <conditionalFormatting sqref="C500">
    <cfRule type="duplicateValues" dxfId="4920" priority="34"/>
  </conditionalFormatting>
  <conditionalFormatting sqref="C500">
    <cfRule type="duplicateValues" dxfId="4919" priority="33"/>
  </conditionalFormatting>
  <conditionalFormatting sqref="C500">
    <cfRule type="duplicateValues" dxfId="4918" priority="32"/>
  </conditionalFormatting>
  <conditionalFormatting sqref="C502">
    <cfRule type="duplicateValues" dxfId="4917" priority="31"/>
  </conditionalFormatting>
  <conditionalFormatting sqref="C502">
    <cfRule type="duplicateValues" dxfId="4916" priority="30"/>
  </conditionalFormatting>
  <conditionalFormatting sqref="C502">
    <cfRule type="duplicateValues" dxfId="4915" priority="29"/>
  </conditionalFormatting>
  <conditionalFormatting sqref="C391">
    <cfRule type="duplicateValues" dxfId="4914" priority="28"/>
  </conditionalFormatting>
  <conditionalFormatting sqref="C391">
    <cfRule type="duplicateValues" dxfId="4913" priority="27"/>
  </conditionalFormatting>
  <conditionalFormatting sqref="C391">
    <cfRule type="duplicateValues" dxfId="4912" priority="26"/>
  </conditionalFormatting>
  <conditionalFormatting sqref="C440:C442">
    <cfRule type="duplicateValues" dxfId="4911" priority="25"/>
  </conditionalFormatting>
  <conditionalFormatting sqref="C440:C442">
    <cfRule type="duplicateValues" dxfId="4910" priority="24"/>
  </conditionalFormatting>
  <conditionalFormatting sqref="C440:C442">
    <cfRule type="duplicateValues" dxfId="4909" priority="23"/>
  </conditionalFormatting>
  <conditionalFormatting sqref="C392">
    <cfRule type="duplicateValues" dxfId="4908" priority="22"/>
  </conditionalFormatting>
  <conditionalFormatting sqref="C392">
    <cfRule type="duplicateValues" dxfId="4907" priority="21"/>
  </conditionalFormatting>
  <conditionalFormatting sqref="C392">
    <cfRule type="duplicateValues" dxfId="4906" priority="20"/>
  </conditionalFormatting>
  <conditionalFormatting sqref="C355 C357:C358">
    <cfRule type="duplicateValues" dxfId="4905" priority="5233"/>
  </conditionalFormatting>
  <conditionalFormatting sqref="C355 C357:C358">
    <cfRule type="duplicateValues" dxfId="4904" priority="5235"/>
  </conditionalFormatting>
  <conditionalFormatting sqref="C393:C394">
    <cfRule type="duplicateValues" dxfId="4903" priority="19"/>
  </conditionalFormatting>
  <conditionalFormatting sqref="C393:C394">
    <cfRule type="duplicateValues" dxfId="4902" priority="18"/>
  </conditionalFormatting>
  <conditionalFormatting sqref="C393:C394">
    <cfRule type="duplicateValues" dxfId="4901" priority="17"/>
  </conditionalFormatting>
  <conditionalFormatting sqref="C446">
    <cfRule type="duplicateValues" dxfId="4900" priority="16"/>
  </conditionalFormatting>
  <conditionalFormatting sqref="C446">
    <cfRule type="duplicateValues" dxfId="4899" priority="15"/>
  </conditionalFormatting>
  <conditionalFormatting sqref="C446">
    <cfRule type="duplicateValues" dxfId="4898" priority="14"/>
  </conditionalFormatting>
  <conditionalFormatting sqref="C395:C396">
    <cfRule type="duplicateValues" dxfId="4897" priority="13"/>
  </conditionalFormatting>
  <conditionalFormatting sqref="C395:C396">
    <cfRule type="duplicateValues" dxfId="4896" priority="12"/>
  </conditionalFormatting>
  <conditionalFormatting sqref="C395:C396">
    <cfRule type="duplicateValues" dxfId="4895" priority="11"/>
  </conditionalFormatting>
  <conditionalFormatting sqref="C397">
    <cfRule type="duplicateValues" dxfId="4894" priority="10"/>
  </conditionalFormatting>
  <conditionalFormatting sqref="C397">
    <cfRule type="duplicateValues" dxfId="4893" priority="9"/>
  </conditionalFormatting>
  <conditionalFormatting sqref="C397">
    <cfRule type="duplicateValues" dxfId="4892" priority="8"/>
  </conditionalFormatting>
  <conditionalFormatting sqref="C452">
    <cfRule type="duplicateValues" dxfId="4891" priority="6"/>
  </conditionalFormatting>
  <conditionalFormatting sqref="C452">
    <cfRule type="duplicateValues" dxfId="4890" priority="5"/>
  </conditionalFormatting>
  <conditionalFormatting sqref="C452">
    <cfRule type="duplicateValues" dxfId="4889" priority="4"/>
  </conditionalFormatting>
  <conditionalFormatting sqref="C451">
    <cfRule type="duplicateValues" dxfId="4888" priority="3"/>
  </conditionalFormatting>
  <conditionalFormatting sqref="C451">
    <cfRule type="duplicateValues" dxfId="4887" priority="2"/>
  </conditionalFormatting>
  <conditionalFormatting sqref="C451">
    <cfRule type="duplicateValues" dxfId="4886" priority="1"/>
  </conditionalFormatting>
  <dataValidations count="3">
    <dataValidation type="list" allowBlank="1" showInputMessage="1" showErrorMessage="1" sqref="H1 H110 H132 H65 H20 H43 H178 H201 H155 H88 H247 H269 H224 H318 H338 H294 H387 H409 H362 H458 H480 H433" xr:uid="{386A431F-1107-4C7D-A572-BBF4F9D295CB}">
      <formula1>"Yes,No,Not Eligible"</formula1>
    </dataValidation>
    <dataValidation type="list" allowBlank="1" showInputMessage="1" showErrorMessage="1" sqref="G116:G118 G120 G131:G179 G181:G248 G1:G114 G250:G319 G461:G502 G433:G459 G321:G388 G390:G431" xr:uid="{F327BA9F-A765-4306-AFF2-B5698113E036}">
      <formula1>"Yes, No, Late,"</formula1>
    </dataValidation>
    <dataValidation type="list" allowBlank="1" showInputMessage="1" showErrorMessage="1" sqref="F1:F1048576" xr:uid="{28AC3A67-E423-4D06-93B0-7555004D2709}">
      <formula1>"Days, Nights, A, B, C, D, "</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8B00-88AE-4ADC-B013-5781ACE15B2F}">
  <sheetPr>
    <tabColor rgb="FF7030A0"/>
  </sheetPr>
  <dimension ref="A1:AQ2278"/>
  <sheetViews>
    <sheetView topLeftCell="A1417" workbookViewId="0">
      <selection activeCell="I1425" sqref="I1425"/>
    </sheetView>
  </sheetViews>
  <sheetFormatPr defaultColWidth="9.140625" defaultRowHeight="14.25" customHeight="1"/>
  <cols>
    <col min="1" max="1" width="21.28515625" style="724" customWidth="1"/>
    <col min="2" max="2" width="47.140625" style="731" customWidth="1"/>
    <col min="3" max="3" width="17.5703125" style="731" customWidth="1"/>
    <col min="4" max="4" width="19.85546875" style="731" customWidth="1"/>
    <col min="5" max="5" width="9.28515625" style="731" customWidth="1"/>
    <col min="6" max="7" width="9.85546875" style="731" customWidth="1"/>
    <col min="8" max="8" width="11.42578125" style="731" customWidth="1"/>
    <col min="9" max="9" width="71.7109375" style="731" customWidth="1"/>
    <col min="10" max="10" width="10.7109375" style="731" customWidth="1"/>
    <col min="11" max="11" width="10.85546875" style="731" bestFit="1" customWidth="1"/>
    <col min="12" max="12" width="9.140625" style="731"/>
    <col min="13" max="13" width="9.7109375" style="731" customWidth="1"/>
    <col min="14" max="14" width="9.140625" style="731"/>
    <col min="15" max="16" width="9.140625" style="731" customWidth="1"/>
    <col min="17" max="16384" width="9.140625" style="731"/>
  </cols>
  <sheetData>
    <row r="1" spans="1:9" ht="14.25" customHeight="1">
      <c r="B1" s="725" t="s">
        <v>1699</v>
      </c>
      <c r="C1" s="726" t="s">
        <v>1700</v>
      </c>
      <c r="D1" s="727" t="s">
        <v>1701</v>
      </c>
      <c r="E1" s="728"/>
      <c r="F1" s="729" t="s">
        <v>1203</v>
      </c>
      <c r="G1" s="729" t="s">
        <v>1195</v>
      </c>
      <c r="H1" s="729" t="s">
        <v>1702</v>
      </c>
      <c r="I1" s="730" t="s">
        <v>1703</v>
      </c>
    </row>
    <row r="2" spans="1:9" s="734" customFormat="1" ht="14.25" customHeight="1">
      <c r="A2" s="732"/>
      <c r="B2" s="733" t="s">
        <v>1704</v>
      </c>
      <c r="C2" s="729" t="s">
        <v>1705</v>
      </c>
      <c r="D2" s="728" t="s">
        <v>1193</v>
      </c>
      <c r="E2" s="728" t="s">
        <v>498</v>
      </c>
      <c r="F2" s="729" t="s">
        <v>1194</v>
      </c>
      <c r="G2" s="729"/>
      <c r="H2" s="729"/>
      <c r="I2" s="730"/>
    </row>
    <row r="3" spans="1:9" ht="14.25" customHeight="1">
      <c r="B3" s="735" t="s">
        <v>1706</v>
      </c>
      <c r="C3" s="736">
        <v>186324826</v>
      </c>
      <c r="D3" s="737">
        <v>3854904410</v>
      </c>
      <c r="E3" s="737" t="s">
        <v>506</v>
      </c>
      <c r="F3" s="736" t="s">
        <v>572</v>
      </c>
      <c r="G3" s="736" t="s">
        <v>509</v>
      </c>
      <c r="H3" s="736" t="s">
        <v>509</v>
      </c>
      <c r="I3" s="738"/>
    </row>
    <row r="4" spans="1:9" ht="14.25" customHeight="1">
      <c r="B4" s="739" t="s">
        <v>1707</v>
      </c>
      <c r="C4" s="717">
        <v>176583998</v>
      </c>
      <c r="D4" s="740" t="s">
        <v>1708</v>
      </c>
      <c r="E4" s="740" t="s">
        <v>554</v>
      </c>
      <c r="F4" s="717" t="s">
        <v>196</v>
      </c>
      <c r="G4" s="717" t="s">
        <v>509</v>
      </c>
      <c r="H4" s="717" t="s">
        <v>509</v>
      </c>
      <c r="I4" s="741"/>
    </row>
    <row r="5" spans="1:9" ht="14.25" customHeight="1">
      <c r="B5" s="735" t="s">
        <v>1709</v>
      </c>
      <c r="C5" s="736">
        <v>187997721</v>
      </c>
      <c r="D5" s="737">
        <v>8019150994</v>
      </c>
      <c r="E5" s="737" t="s">
        <v>1710</v>
      </c>
      <c r="F5" s="736" t="s">
        <v>1711</v>
      </c>
      <c r="G5" s="736" t="s">
        <v>509</v>
      </c>
      <c r="H5" s="736" t="s">
        <v>509</v>
      </c>
      <c r="I5" s="738"/>
    </row>
    <row r="6" spans="1:9" ht="14.25" customHeight="1">
      <c r="B6" s="739" t="s">
        <v>1712</v>
      </c>
      <c r="C6" s="717">
        <v>190324150</v>
      </c>
      <c r="D6" s="740">
        <v>8013309103</v>
      </c>
      <c r="E6" s="740" t="s">
        <v>1710</v>
      </c>
      <c r="F6" s="717" t="s">
        <v>1711</v>
      </c>
      <c r="G6" s="717" t="s">
        <v>509</v>
      </c>
      <c r="H6" s="717" t="s">
        <v>509</v>
      </c>
      <c r="I6" s="741"/>
    </row>
    <row r="7" spans="1:9" ht="14.25" customHeight="1">
      <c r="B7" s="735" t="s">
        <v>1713</v>
      </c>
      <c r="C7" s="736">
        <v>194816575</v>
      </c>
      <c r="D7" s="737">
        <v>3854361573</v>
      </c>
      <c r="E7" s="737" t="s">
        <v>1710</v>
      </c>
      <c r="F7" s="736" t="s">
        <v>1711</v>
      </c>
      <c r="G7" s="736" t="s">
        <v>509</v>
      </c>
      <c r="H7" s="736" t="s">
        <v>509</v>
      </c>
      <c r="I7" s="738"/>
    </row>
    <row r="8" spans="1:9" ht="14.25" customHeight="1">
      <c r="B8" s="739" t="s">
        <v>1714</v>
      </c>
      <c r="C8" s="717">
        <v>101885257</v>
      </c>
      <c r="D8" s="740">
        <v>8014256308</v>
      </c>
      <c r="E8" s="740" t="s">
        <v>1710</v>
      </c>
      <c r="F8" s="717" t="s">
        <v>1711</v>
      </c>
      <c r="G8" s="717" t="s">
        <v>509</v>
      </c>
      <c r="H8" s="717" t="s">
        <v>1715</v>
      </c>
      <c r="I8" s="741" t="s">
        <v>1716</v>
      </c>
    </row>
    <row r="9" spans="1:9" ht="14.25" customHeight="1">
      <c r="B9" s="735" t="s">
        <v>1717</v>
      </c>
      <c r="C9" s="736">
        <v>194528743</v>
      </c>
      <c r="D9" s="737">
        <v>3854238506</v>
      </c>
      <c r="E9" s="737" t="s">
        <v>1710</v>
      </c>
      <c r="F9" s="736" t="s">
        <v>1711</v>
      </c>
      <c r="G9" s="736" t="s">
        <v>806</v>
      </c>
      <c r="H9" s="736"/>
      <c r="I9" s="738"/>
    </row>
    <row r="10" spans="1:9" ht="14.25" customHeight="1">
      <c r="B10" s="739" t="s">
        <v>1718</v>
      </c>
      <c r="C10" s="717">
        <v>181369439</v>
      </c>
      <c r="D10" s="740">
        <v>3855065808</v>
      </c>
      <c r="E10" s="740" t="s">
        <v>1710</v>
      </c>
      <c r="F10" s="717" t="s">
        <v>196</v>
      </c>
      <c r="G10" s="717" t="s">
        <v>509</v>
      </c>
      <c r="H10" s="717" t="s">
        <v>509</v>
      </c>
      <c r="I10" s="741"/>
    </row>
    <row r="11" spans="1:9" ht="14.25" customHeight="1">
      <c r="B11" s="735" t="s">
        <v>1719</v>
      </c>
      <c r="C11" s="736">
        <v>176962718</v>
      </c>
      <c r="D11" s="737">
        <v>8012054460</v>
      </c>
      <c r="E11" s="737" t="s">
        <v>1710</v>
      </c>
      <c r="F11" s="736" t="s">
        <v>196</v>
      </c>
      <c r="G11" s="736" t="s">
        <v>509</v>
      </c>
      <c r="H11" s="736" t="s">
        <v>509</v>
      </c>
      <c r="I11" s="738"/>
    </row>
    <row r="12" spans="1:9" ht="14.25" customHeight="1">
      <c r="B12" s="739" t="s">
        <v>1720</v>
      </c>
      <c r="C12" s="717">
        <v>117084972</v>
      </c>
      <c r="D12" s="740">
        <v>3852273302</v>
      </c>
      <c r="E12" s="740" t="s">
        <v>554</v>
      </c>
      <c r="F12" s="717" t="s">
        <v>196</v>
      </c>
      <c r="G12" s="717" t="s">
        <v>509</v>
      </c>
      <c r="H12" s="717" t="s">
        <v>509</v>
      </c>
      <c r="I12" s="741"/>
    </row>
    <row r="13" spans="1:9" ht="14.25" customHeight="1">
      <c r="B13" s="735" t="s">
        <v>1721</v>
      </c>
      <c r="C13" s="736">
        <v>168124100</v>
      </c>
      <c r="D13" s="737">
        <v>3852295061</v>
      </c>
      <c r="E13" s="737" t="s">
        <v>1710</v>
      </c>
      <c r="F13" s="736" t="s">
        <v>1711</v>
      </c>
      <c r="G13" s="736" t="s">
        <v>1446</v>
      </c>
      <c r="H13" s="736" t="s">
        <v>509</v>
      </c>
      <c r="I13" s="738"/>
    </row>
    <row r="14" spans="1:9" ht="14.25" customHeight="1">
      <c r="B14" s="739" t="s">
        <v>1722</v>
      </c>
      <c r="C14" s="717">
        <v>194760398</v>
      </c>
      <c r="D14" s="740" t="s">
        <v>1723</v>
      </c>
      <c r="E14" s="740" t="s">
        <v>1710</v>
      </c>
      <c r="F14" s="717" t="s">
        <v>196</v>
      </c>
      <c r="G14" s="717" t="s">
        <v>1724</v>
      </c>
      <c r="H14" s="717"/>
      <c r="I14" s="741" t="s">
        <v>1725</v>
      </c>
    </row>
    <row r="15" spans="1:9" ht="14.25" customHeight="1">
      <c r="B15" s="735" t="s">
        <v>1726</v>
      </c>
      <c r="C15" s="736">
        <v>146674951</v>
      </c>
      <c r="D15" s="737">
        <v>9294247309</v>
      </c>
      <c r="E15" s="737" t="s">
        <v>1710</v>
      </c>
      <c r="F15" s="736" t="s">
        <v>196</v>
      </c>
      <c r="G15" s="736" t="s">
        <v>1727</v>
      </c>
      <c r="H15" s="736" t="s">
        <v>509</v>
      </c>
      <c r="I15" s="738"/>
    </row>
    <row r="16" spans="1:9" ht="14.25" customHeight="1">
      <c r="B16" s="739" t="s">
        <v>1728</v>
      </c>
      <c r="C16" s="717">
        <v>193856840</v>
      </c>
      <c r="D16" s="740">
        <v>8018094198</v>
      </c>
      <c r="E16" s="740" t="s">
        <v>1710</v>
      </c>
      <c r="F16" s="717" t="s">
        <v>196</v>
      </c>
      <c r="G16" s="717" t="s">
        <v>1446</v>
      </c>
      <c r="H16" s="717" t="s">
        <v>509</v>
      </c>
      <c r="I16" s="741"/>
    </row>
    <row r="17" spans="2:43" ht="14.25" customHeight="1">
      <c r="B17" s="735" t="s">
        <v>1729</v>
      </c>
      <c r="C17" s="736">
        <v>194501314</v>
      </c>
      <c r="D17" s="737">
        <v>3462439741</v>
      </c>
      <c r="E17" s="737" t="s">
        <v>1710</v>
      </c>
      <c r="F17" s="736" t="s">
        <v>196</v>
      </c>
      <c r="G17" s="736" t="s">
        <v>1727</v>
      </c>
      <c r="H17" s="736" t="s">
        <v>509</v>
      </c>
      <c r="I17" s="738"/>
    </row>
    <row r="18" spans="2:43" ht="14.25" customHeight="1">
      <c r="B18" s="739" t="s">
        <v>1730</v>
      </c>
      <c r="C18" s="717">
        <v>193852264</v>
      </c>
      <c r="D18" s="740">
        <v>8016349786</v>
      </c>
      <c r="E18" s="740" t="s">
        <v>506</v>
      </c>
      <c r="F18" s="717" t="s">
        <v>1711</v>
      </c>
      <c r="G18" s="717" t="s">
        <v>1446</v>
      </c>
      <c r="H18" s="717" t="s">
        <v>509</v>
      </c>
      <c r="I18" s="741"/>
    </row>
    <row r="19" spans="2:43" ht="14.25" customHeight="1">
      <c r="B19" s="735" t="s">
        <v>1731</v>
      </c>
      <c r="C19" s="736">
        <v>197892151</v>
      </c>
      <c r="D19" s="737">
        <v>3855735944</v>
      </c>
      <c r="E19" s="737" t="s">
        <v>1710</v>
      </c>
      <c r="F19" s="736" t="s">
        <v>1711</v>
      </c>
      <c r="G19" s="736" t="s">
        <v>1446</v>
      </c>
      <c r="H19" s="736" t="s">
        <v>509</v>
      </c>
      <c r="I19" s="738"/>
    </row>
    <row r="20" spans="2:43" ht="14.25" customHeight="1">
      <c r="B20" s="739" t="s">
        <v>1732</v>
      </c>
      <c r="C20" s="717">
        <v>193880878</v>
      </c>
      <c r="D20" s="740">
        <v>8013817589</v>
      </c>
      <c r="E20" s="740" t="s">
        <v>1526</v>
      </c>
      <c r="F20" s="717" t="s">
        <v>196</v>
      </c>
      <c r="G20" s="717" t="s">
        <v>1446</v>
      </c>
      <c r="H20" s="717" t="s">
        <v>509</v>
      </c>
      <c r="I20" s="741"/>
    </row>
    <row r="21" spans="2:43" ht="14.25" customHeight="1">
      <c r="B21" s="735" t="s">
        <v>1733</v>
      </c>
      <c r="C21" s="736">
        <v>197900170</v>
      </c>
      <c r="D21" s="737" t="s">
        <v>1734</v>
      </c>
      <c r="E21" s="737" t="s">
        <v>554</v>
      </c>
      <c r="F21" s="736" t="s">
        <v>196</v>
      </c>
      <c r="G21" s="736" t="s">
        <v>1446</v>
      </c>
      <c r="H21" s="736" t="s">
        <v>806</v>
      </c>
      <c r="I21" s="738" t="s">
        <v>1735</v>
      </c>
    </row>
    <row r="22" spans="2:43" ht="14.25" customHeight="1">
      <c r="B22" s="739" t="s">
        <v>1736</v>
      </c>
      <c r="C22" s="717">
        <v>193852260</v>
      </c>
      <c r="D22" s="740">
        <v>8018757583</v>
      </c>
      <c r="E22" s="740" t="s">
        <v>1710</v>
      </c>
      <c r="F22" s="717" t="s">
        <v>196</v>
      </c>
      <c r="G22" s="717" t="s">
        <v>1446</v>
      </c>
      <c r="H22" s="717" t="s">
        <v>509</v>
      </c>
      <c r="I22" s="741"/>
    </row>
    <row r="23" spans="2:43" ht="14.25" customHeight="1">
      <c r="B23" s="735" t="s">
        <v>1737</v>
      </c>
      <c r="C23" s="736">
        <v>186524512</v>
      </c>
      <c r="D23" s="737">
        <v>3854908227</v>
      </c>
      <c r="E23" s="737" t="s">
        <v>522</v>
      </c>
      <c r="F23" s="736" t="s">
        <v>1711</v>
      </c>
      <c r="G23" s="736" t="s">
        <v>1446</v>
      </c>
      <c r="H23" s="736" t="s">
        <v>509</v>
      </c>
      <c r="I23" s="738"/>
    </row>
    <row r="24" spans="2:43" ht="14.25" customHeight="1">
      <c r="B24" s="739" t="s">
        <v>1738</v>
      </c>
      <c r="C24" s="717">
        <v>186627342</v>
      </c>
      <c r="D24" s="740">
        <v>3854566241</v>
      </c>
      <c r="E24" s="740" t="s">
        <v>522</v>
      </c>
      <c r="F24" s="717" t="s">
        <v>1711</v>
      </c>
      <c r="G24" s="717" t="s">
        <v>1446</v>
      </c>
      <c r="H24" s="717" t="s">
        <v>509</v>
      </c>
      <c r="I24" s="741"/>
    </row>
    <row r="25" spans="2:43" ht="14.25" customHeight="1">
      <c r="B25" s="725" t="s">
        <v>1739</v>
      </c>
      <c r="C25" s="726" t="s">
        <v>1700</v>
      </c>
      <c r="D25" s="727" t="s">
        <v>1701</v>
      </c>
      <c r="E25" s="728"/>
      <c r="F25" s="729"/>
      <c r="G25" s="729" t="s">
        <v>1195</v>
      </c>
      <c r="H25" s="729" t="s">
        <v>1702</v>
      </c>
      <c r="I25" s="730" t="s">
        <v>1703</v>
      </c>
    </row>
    <row r="26" spans="2:43" ht="14.25" customHeight="1">
      <c r="B26" s="733" t="s">
        <v>1704</v>
      </c>
      <c r="C26" s="729" t="s">
        <v>1705</v>
      </c>
      <c r="D26" s="728" t="s">
        <v>1193</v>
      </c>
      <c r="E26" s="728" t="s">
        <v>498</v>
      </c>
      <c r="F26" s="729" t="s">
        <v>1194</v>
      </c>
      <c r="G26" s="729"/>
      <c r="H26" s="729"/>
      <c r="I26" s="730"/>
      <c r="J26" s="734"/>
      <c r="K26" s="734"/>
      <c r="L26" s="734"/>
      <c r="M26" s="734"/>
      <c r="N26" s="734"/>
      <c r="O26" s="734"/>
      <c r="P26" s="734"/>
      <c r="Q26" s="734"/>
      <c r="R26" s="734"/>
      <c r="S26" s="734"/>
      <c r="T26" s="734"/>
      <c r="U26" s="734"/>
      <c r="V26" s="734"/>
      <c r="W26" s="734"/>
      <c r="X26" s="734"/>
      <c r="Y26" s="734"/>
      <c r="Z26" s="734"/>
      <c r="AA26" s="734"/>
      <c r="AB26" s="734"/>
      <c r="AC26" s="734"/>
      <c r="AD26" s="734"/>
      <c r="AE26" s="734"/>
      <c r="AF26" s="734"/>
      <c r="AG26" s="734"/>
      <c r="AH26" s="734"/>
      <c r="AI26" s="734"/>
      <c r="AJ26" s="734"/>
      <c r="AK26" s="734"/>
      <c r="AL26" s="734"/>
      <c r="AM26" s="734"/>
      <c r="AN26" s="734"/>
      <c r="AO26" s="734"/>
      <c r="AP26" s="734"/>
      <c r="AQ26" s="734"/>
    </row>
    <row r="27" spans="2:43" ht="14.25" customHeight="1">
      <c r="B27" s="735" t="s">
        <v>1740</v>
      </c>
      <c r="C27" s="736">
        <v>152806550</v>
      </c>
      <c r="D27" s="737">
        <v>3856958686</v>
      </c>
      <c r="E27" s="737" t="s">
        <v>1710</v>
      </c>
      <c r="F27" s="736" t="s">
        <v>196</v>
      </c>
      <c r="G27" s="736" t="s">
        <v>1727</v>
      </c>
      <c r="H27" s="736" t="s">
        <v>509</v>
      </c>
      <c r="I27" s="738" t="s">
        <v>1057</v>
      </c>
    </row>
    <row r="28" spans="2:43" ht="14.25" customHeight="1">
      <c r="B28" s="739" t="s">
        <v>1741</v>
      </c>
      <c r="C28" s="717">
        <v>198091228</v>
      </c>
      <c r="D28" s="740">
        <v>4698940779</v>
      </c>
      <c r="E28" s="740" t="s">
        <v>554</v>
      </c>
      <c r="F28" s="717" t="s">
        <v>1711</v>
      </c>
      <c r="G28" s="717" t="s">
        <v>1727</v>
      </c>
      <c r="H28" s="717" t="s">
        <v>509</v>
      </c>
      <c r="I28" s="741"/>
    </row>
    <row r="29" spans="2:43" ht="14.25" customHeight="1">
      <c r="B29" s="735" t="s">
        <v>1742</v>
      </c>
      <c r="C29" s="736">
        <v>198091268</v>
      </c>
      <c r="D29" s="737">
        <v>8016445290</v>
      </c>
      <c r="E29" s="737" t="s">
        <v>554</v>
      </c>
      <c r="F29" s="736" t="s">
        <v>1711</v>
      </c>
      <c r="G29" s="736" t="s">
        <v>1727</v>
      </c>
      <c r="H29" s="736" t="s">
        <v>509</v>
      </c>
      <c r="I29" s="738"/>
    </row>
    <row r="30" spans="2:43" ht="14.25" customHeight="1">
      <c r="B30" s="739" t="s">
        <v>1743</v>
      </c>
      <c r="C30" s="717">
        <v>194519751</v>
      </c>
      <c r="D30" s="740">
        <v>3854650569</v>
      </c>
      <c r="E30" s="740" t="s">
        <v>506</v>
      </c>
      <c r="F30" s="717" t="s">
        <v>196</v>
      </c>
      <c r="G30" s="717" t="s">
        <v>1727</v>
      </c>
      <c r="H30" s="717" t="s">
        <v>509</v>
      </c>
      <c r="I30" s="741"/>
    </row>
    <row r="31" spans="2:43" ht="14.25" customHeight="1">
      <c r="B31" s="735" t="s">
        <v>1744</v>
      </c>
      <c r="C31" s="736">
        <v>194519834</v>
      </c>
      <c r="D31" s="737">
        <v>3854650569</v>
      </c>
      <c r="E31" s="737" t="s">
        <v>506</v>
      </c>
      <c r="F31" s="736" t="s">
        <v>196</v>
      </c>
      <c r="G31" s="736" t="s">
        <v>1727</v>
      </c>
      <c r="H31" s="736" t="s">
        <v>509</v>
      </c>
      <c r="I31" s="738"/>
    </row>
    <row r="32" spans="2:43" ht="14.25" customHeight="1">
      <c r="B32" s="739" t="s">
        <v>1745</v>
      </c>
      <c r="C32" s="717">
        <v>198098739</v>
      </c>
      <c r="D32" s="740">
        <v>3852859222</v>
      </c>
      <c r="E32" s="740" t="s">
        <v>1710</v>
      </c>
      <c r="F32" s="717" t="s">
        <v>196</v>
      </c>
      <c r="G32" s="717" t="s">
        <v>1727</v>
      </c>
      <c r="H32" s="717" t="s">
        <v>806</v>
      </c>
      <c r="I32" s="741" t="s">
        <v>1746</v>
      </c>
    </row>
    <row r="33" spans="2:13" ht="14.25" customHeight="1">
      <c r="B33" s="735" t="s">
        <v>1747</v>
      </c>
      <c r="C33" s="736">
        <v>198038100</v>
      </c>
      <c r="D33" s="737">
        <v>7578312339</v>
      </c>
      <c r="E33" s="737" t="s">
        <v>554</v>
      </c>
      <c r="F33" s="736" t="s">
        <v>196</v>
      </c>
      <c r="G33" s="736" t="s">
        <v>1446</v>
      </c>
      <c r="H33" s="736" t="s">
        <v>509</v>
      </c>
      <c r="I33" s="738"/>
    </row>
    <row r="34" spans="2:13" ht="14.25" customHeight="1">
      <c r="B34" s="739" t="s">
        <v>1748</v>
      </c>
      <c r="C34" s="717">
        <v>177677124</v>
      </c>
      <c r="D34" s="740">
        <v>8012055313</v>
      </c>
      <c r="E34" s="740" t="s">
        <v>516</v>
      </c>
      <c r="F34" s="717" t="s">
        <v>196</v>
      </c>
      <c r="G34" s="717" t="s">
        <v>1727</v>
      </c>
      <c r="H34" s="717" t="s">
        <v>509</v>
      </c>
      <c r="I34" s="741"/>
    </row>
    <row r="35" spans="2:13" ht="14.25" customHeight="1">
      <c r="B35" s="735" t="s">
        <v>1749</v>
      </c>
      <c r="C35" s="736">
        <v>198119474</v>
      </c>
      <c r="D35" s="737">
        <v>3852680226</v>
      </c>
      <c r="E35" s="737" t="s">
        <v>554</v>
      </c>
      <c r="F35" s="736" t="s">
        <v>1711</v>
      </c>
      <c r="G35" s="736"/>
      <c r="H35" s="736"/>
      <c r="I35" s="738"/>
    </row>
    <row r="36" spans="2:13" ht="14.25" customHeight="1">
      <c r="B36" s="739" t="s">
        <v>1750</v>
      </c>
      <c r="C36" s="717">
        <v>198115158</v>
      </c>
      <c r="D36" s="740">
        <v>3853145049</v>
      </c>
      <c r="E36" s="740" t="s">
        <v>506</v>
      </c>
      <c r="F36" s="717" t="s">
        <v>196</v>
      </c>
      <c r="G36" s="717" t="s">
        <v>1727</v>
      </c>
      <c r="H36" s="717" t="s">
        <v>509</v>
      </c>
      <c r="I36" s="741" t="s">
        <v>1057</v>
      </c>
    </row>
    <row r="37" spans="2:13" ht="14.25" customHeight="1">
      <c r="B37" s="735" t="s">
        <v>1751</v>
      </c>
      <c r="C37" s="736">
        <v>177664785</v>
      </c>
      <c r="D37" s="737">
        <v>3852165535</v>
      </c>
      <c r="E37" s="737" t="s">
        <v>506</v>
      </c>
      <c r="F37" s="736" t="s">
        <v>196</v>
      </c>
      <c r="G37" s="736" t="s">
        <v>1727</v>
      </c>
      <c r="H37" s="736" t="s">
        <v>806</v>
      </c>
      <c r="I37" s="738" t="s">
        <v>1057</v>
      </c>
    </row>
    <row r="38" spans="2:13" ht="14.25" customHeight="1">
      <c r="B38" s="739" t="s">
        <v>1752</v>
      </c>
      <c r="C38" s="717">
        <v>95708871</v>
      </c>
      <c r="D38" s="740" t="s">
        <v>1753</v>
      </c>
      <c r="E38" s="740" t="s">
        <v>506</v>
      </c>
      <c r="F38" s="717" t="s">
        <v>196</v>
      </c>
      <c r="G38" s="717" t="s">
        <v>1727</v>
      </c>
      <c r="H38" s="717" t="s">
        <v>509</v>
      </c>
      <c r="I38" s="741" t="s">
        <v>1256</v>
      </c>
    </row>
    <row r="39" spans="2:13" ht="14.25" customHeight="1">
      <c r="B39" s="735" t="s">
        <v>1754</v>
      </c>
      <c r="C39" s="736">
        <v>198119624</v>
      </c>
      <c r="D39" s="737">
        <v>9145254472</v>
      </c>
      <c r="E39" s="737" t="s">
        <v>1710</v>
      </c>
      <c r="F39" s="736" t="s">
        <v>1711</v>
      </c>
      <c r="G39" s="736" t="s">
        <v>1727</v>
      </c>
      <c r="H39" s="736" t="s">
        <v>509</v>
      </c>
      <c r="I39" s="738"/>
    </row>
    <row r="40" spans="2:13" ht="14.25" customHeight="1">
      <c r="B40" s="739" t="s">
        <v>1755</v>
      </c>
      <c r="C40" s="717">
        <v>198085680</v>
      </c>
      <c r="D40" s="740">
        <v>8017555395</v>
      </c>
      <c r="E40" s="740" t="s">
        <v>1526</v>
      </c>
      <c r="F40" s="717" t="s">
        <v>1711</v>
      </c>
      <c r="G40" s="717" t="s">
        <v>1727</v>
      </c>
      <c r="H40" s="717" t="s">
        <v>509</v>
      </c>
      <c r="I40" s="741" t="s">
        <v>1057</v>
      </c>
    </row>
    <row r="41" spans="2:13" ht="14.25" customHeight="1">
      <c r="B41" s="735" t="s">
        <v>1756</v>
      </c>
      <c r="C41" s="736">
        <v>198085671</v>
      </c>
      <c r="D41" s="737">
        <v>3855199552</v>
      </c>
      <c r="E41" s="737" t="s">
        <v>1526</v>
      </c>
      <c r="F41" s="736" t="s">
        <v>1711</v>
      </c>
      <c r="G41" s="736" t="s">
        <v>1727</v>
      </c>
      <c r="H41" s="736"/>
      <c r="I41" s="738"/>
    </row>
    <row r="42" spans="2:13" ht="14.25" customHeight="1">
      <c r="B42" s="739" t="s">
        <v>1757</v>
      </c>
      <c r="C42" s="717">
        <v>160748288</v>
      </c>
      <c r="D42" s="740">
        <v>9514199934</v>
      </c>
      <c r="E42" s="740" t="s">
        <v>554</v>
      </c>
      <c r="F42" s="717" t="s">
        <v>1711</v>
      </c>
      <c r="G42" s="717" t="s">
        <v>1727</v>
      </c>
      <c r="H42" s="717"/>
      <c r="I42" s="741"/>
    </row>
    <row r="43" spans="2:13" ht="14.25" customHeight="1">
      <c r="B43" s="735" t="s">
        <v>1758</v>
      </c>
      <c r="C43" s="736">
        <v>182061710</v>
      </c>
      <c r="D43" s="737">
        <v>3856229075</v>
      </c>
      <c r="E43" s="737" t="s">
        <v>1710</v>
      </c>
      <c r="F43" s="736" t="s">
        <v>196</v>
      </c>
      <c r="G43" s="736" t="s">
        <v>1727</v>
      </c>
      <c r="H43" s="736"/>
      <c r="I43" s="738"/>
    </row>
    <row r="44" spans="2:13" ht="14.25" customHeight="1">
      <c r="B44" s="739" t="s">
        <v>1759</v>
      </c>
      <c r="C44" s="717">
        <v>180373513</v>
      </c>
      <c r="D44" s="740">
        <v>3855805959</v>
      </c>
      <c r="E44" s="740" t="s">
        <v>554</v>
      </c>
      <c r="F44" s="717" t="s">
        <v>1711</v>
      </c>
      <c r="G44" s="717" t="s">
        <v>1727</v>
      </c>
      <c r="H44" s="717" t="s">
        <v>509</v>
      </c>
      <c r="I44" s="741"/>
    </row>
    <row r="45" spans="2:13" ht="14.25" customHeight="1">
      <c r="B45" s="735" t="s">
        <v>1760</v>
      </c>
      <c r="C45" s="736">
        <v>190032407</v>
      </c>
      <c r="D45" s="737" t="s">
        <v>1761</v>
      </c>
      <c r="E45" s="737" t="s">
        <v>1710</v>
      </c>
      <c r="F45" s="736" t="s">
        <v>1711</v>
      </c>
      <c r="G45" s="736" t="s">
        <v>1727</v>
      </c>
      <c r="H45" s="736" t="s">
        <v>509</v>
      </c>
      <c r="I45" s="738" t="s">
        <v>1057</v>
      </c>
    </row>
    <row r="46" spans="2:13" ht="14.25" customHeight="1">
      <c r="B46" s="739" t="s">
        <v>1762</v>
      </c>
      <c r="C46" s="717">
        <v>198046933</v>
      </c>
      <c r="D46" s="740">
        <v>8014035358</v>
      </c>
      <c r="E46" s="740" t="s">
        <v>554</v>
      </c>
      <c r="F46" s="717" t="s">
        <v>1711</v>
      </c>
      <c r="G46" s="717" t="s">
        <v>1727</v>
      </c>
      <c r="H46" s="717" t="s">
        <v>509</v>
      </c>
      <c r="I46" s="741"/>
    </row>
    <row r="47" spans="2:13" ht="14.25" customHeight="1">
      <c r="B47" s="735" t="s">
        <v>1722</v>
      </c>
      <c r="C47" s="736">
        <v>194760398</v>
      </c>
      <c r="D47" s="737" t="s">
        <v>1723</v>
      </c>
      <c r="E47" s="737" t="s">
        <v>1710</v>
      </c>
      <c r="F47" s="736" t="s">
        <v>196</v>
      </c>
      <c r="G47" s="736" t="s">
        <v>1727</v>
      </c>
      <c r="H47" s="736" t="s">
        <v>509</v>
      </c>
      <c r="I47" s="738" t="s">
        <v>1057</v>
      </c>
    </row>
    <row r="48" spans="2:13" ht="14.25" customHeight="1">
      <c r="B48" s="725" t="s">
        <v>1763</v>
      </c>
      <c r="C48" s="742" t="s">
        <v>1764</v>
      </c>
      <c r="D48" s="728"/>
      <c r="E48" s="728"/>
      <c r="F48" s="729"/>
      <c r="G48" s="729"/>
      <c r="H48" s="729"/>
      <c r="I48" s="730"/>
      <c r="J48" s="743"/>
      <c r="K48" s="743"/>
      <c r="L48" s="743"/>
      <c r="M48" s="743"/>
    </row>
    <row r="49" spans="2:9" ht="14.25" customHeight="1">
      <c r="B49" s="733" t="s">
        <v>1704</v>
      </c>
      <c r="C49" s="729" t="s">
        <v>1705</v>
      </c>
      <c r="D49" s="728" t="s">
        <v>1193</v>
      </c>
      <c r="E49" s="728" t="s">
        <v>498</v>
      </c>
      <c r="F49" s="729" t="s">
        <v>1194</v>
      </c>
      <c r="G49" s="729" t="s">
        <v>1195</v>
      </c>
      <c r="H49" s="729" t="s">
        <v>1702</v>
      </c>
      <c r="I49" s="730" t="s">
        <v>455</v>
      </c>
    </row>
    <row r="50" spans="2:9" ht="14.25" customHeight="1">
      <c r="B50" s="735" t="s">
        <v>1765</v>
      </c>
      <c r="C50" s="736">
        <v>100303209</v>
      </c>
      <c r="D50" s="737">
        <v>3855569079</v>
      </c>
      <c r="E50" s="737" t="s">
        <v>528</v>
      </c>
      <c r="F50" s="736" t="s">
        <v>1711</v>
      </c>
      <c r="G50" s="736" t="s">
        <v>806</v>
      </c>
      <c r="H50" s="736" t="s">
        <v>806</v>
      </c>
      <c r="I50" s="738"/>
    </row>
    <row r="51" spans="2:9" ht="14.25" customHeight="1">
      <c r="B51" s="739" t="s">
        <v>1766</v>
      </c>
      <c r="C51" s="717">
        <v>95684520</v>
      </c>
      <c r="D51" s="740" t="s">
        <v>1767</v>
      </c>
      <c r="E51" s="740" t="s">
        <v>1768</v>
      </c>
      <c r="F51" s="717" t="s">
        <v>196</v>
      </c>
      <c r="G51" s="717" t="s">
        <v>806</v>
      </c>
      <c r="H51" s="717" t="s">
        <v>806</v>
      </c>
      <c r="I51" s="741" t="s">
        <v>1769</v>
      </c>
    </row>
    <row r="52" spans="2:9" ht="14.25" customHeight="1">
      <c r="B52" s="735" t="s">
        <v>1770</v>
      </c>
      <c r="C52" s="736">
        <v>186523967</v>
      </c>
      <c r="D52" s="737">
        <v>8016381015</v>
      </c>
      <c r="E52" s="737" t="s">
        <v>516</v>
      </c>
      <c r="F52" s="736" t="s">
        <v>196</v>
      </c>
      <c r="G52" s="736" t="s">
        <v>509</v>
      </c>
      <c r="H52" s="736" t="s">
        <v>509</v>
      </c>
      <c r="I52" s="738"/>
    </row>
    <row r="53" spans="2:9" ht="14.25" customHeight="1">
      <c r="B53" s="739" t="s">
        <v>1771</v>
      </c>
      <c r="C53" s="717">
        <v>95620738</v>
      </c>
      <c r="D53" s="740">
        <v>6196493412</v>
      </c>
      <c r="E53" s="740" t="s">
        <v>516</v>
      </c>
      <c r="F53" s="717" t="s">
        <v>196</v>
      </c>
      <c r="G53" s="717" t="s">
        <v>509</v>
      </c>
      <c r="H53" s="717" t="s">
        <v>1772</v>
      </c>
      <c r="I53" s="741" t="s">
        <v>1256</v>
      </c>
    </row>
    <row r="54" spans="2:9" ht="14.25" customHeight="1">
      <c r="B54" s="735" t="s">
        <v>1773</v>
      </c>
      <c r="C54" s="736">
        <v>95620925</v>
      </c>
      <c r="D54" s="737">
        <v>6195913177</v>
      </c>
      <c r="E54" s="737" t="s">
        <v>516</v>
      </c>
      <c r="F54" s="736" t="s">
        <v>196</v>
      </c>
      <c r="G54" s="736" t="s">
        <v>509</v>
      </c>
      <c r="H54" s="736" t="s">
        <v>806</v>
      </c>
      <c r="I54" s="738"/>
    </row>
    <row r="55" spans="2:9" ht="14.25" customHeight="1">
      <c r="B55" s="739" t="s">
        <v>1325</v>
      </c>
      <c r="C55" s="717">
        <v>137909958</v>
      </c>
      <c r="D55" s="740">
        <v>513878477</v>
      </c>
      <c r="E55" s="740" t="s">
        <v>552</v>
      </c>
      <c r="F55" s="717" t="s">
        <v>196</v>
      </c>
      <c r="G55" s="717" t="s">
        <v>509</v>
      </c>
      <c r="H55" s="717" t="s">
        <v>806</v>
      </c>
      <c r="I55" s="741" t="s">
        <v>1774</v>
      </c>
    </row>
    <row r="56" spans="2:9" ht="14.25" customHeight="1">
      <c r="B56" s="735" t="s">
        <v>1775</v>
      </c>
      <c r="C56" s="736">
        <v>198024130</v>
      </c>
      <c r="D56" s="737" t="s">
        <v>1776</v>
      </c>
      <c r="E56" s="737" t="s">
        <v>1710</v>
      </c>
      <c r="F56" s="736" t="s">
        <v>1711</v>
      </c>
      <c r="G56" s="736" t="s">
        <v>509</v>
      </c>
      <c r="H56" s="736" t="s">
        <v>509</v>
      </c>
      <c r="I56" s="738" t="s">
        <v>1256</v>
      </c>
    </row>
    <row r="57" spans="2:9" ht="14.25" customHeight="1">
      <c r="B57" s="739" t="s">
        <v>1777</v>
      </c>
      <c r="C57" s="717">
        <v>194769517</v>
      </c>
      <c r="D57" s="740">
        <v>8018143783</v>
      </c>
      <c r="E57" s="740" t="s">
        <v>1710</v>
      </c>
      <c r="F57" s="717" t="s">
        <v>1711</v>
      </c>
      <c r="G57" s="717" t="s">
        <v>509</v>
      </c>
      <c r="H57" s="717"/>
      <c r="I57" s="741" t="s">
        <v>1256</v>
      </c>
    </row>
    <row r="58" spans="2:9" ht="14.25" customHeight="1">
      <c r="B58" s="735" t="s">
        <v>1778</v>
      </c>
      <c r="C58" s="736">
        <v>198010479</v>
      </c>
      <c r="D58" s="737" t="s">
        <v>1779</v>
      </c>
      <c r="E58" s="737" t="s">
        <v>1780</v>
      </c>
      <c r="F58" s="736" t="s">
        <v>1711</v>
      </c>
      <c r="G58" s="736" t="s">
        <v>509</v>
      </c>
      <c r="H58" s="736" t="s">
        <v>509</v>
      </c>
      <c r="I58" s="738"/>
    </row>
    <row r="59" spans="2:9" ht="14.25" customHeight="1">
      <c r="B59" s="739" t="s">
        <v>1781</v>
      </c>
      <c r="C59" s="717">
        <v>194484159</v>
      </c>
      <c r="D59" s="740" t="s">
        <v>1782</v>
      </c>
      <c r="E59" s="740" t="s">
        <v>1526</v>
      </c>
      <c r="F59" s="717" t="s">
        <v>196</v>
      </c>
      <c r="G59" s="717" t="s">
        <v>806</v>
      </c>
      <c r="H59" s="717" t="s">
        <v>1715</v>
      </c>
      <c r="I59" s="741" t="s">
        <v>1783</v>
      </c>
    </row>
    <row r="60" spans="2:9" ht="14.25" customHeight="1">
      <c r="B60" s="735" t="s">
        <v>1784</v>
      </c>
      <c r="C60" s="736">
        <v>188004500</v>
      </c>
      <c r="D60" s="737">
        <v>3852531583</v>
      </c>
      <c r="E60" s="737" t="s">
        <v>506</v>
      </c>
      <c r="F60" s="736" t="s">
        <v>1711</v>
      </c>
      <c r="G60" s="736" t="s">
        <v>509</v>
      </c>
      <c r="H60" s="736" t="s">
        <v>509</v>
      </c>
      <c r="I60" s="738" t="s">
        <v>1256</v>
      </c>
    </row>
    <row r="61" spans="2:9" ht="14.25" customHeight="1">
      <c r="B61" s="739" t="s">
        <v>1785</v>
      </c>
      <c r="C61" s="717">
        <v>194834882</v>
      </c>
      <c r="D61" s="740">
        <v>3854159274</v>
      </c>
      <c r="E61" s="740" t="s">
        <v>552</v>
      </c>
      <c r="F61" s="717" t="s">
        <v>196</v>
      </c>
      <c r="G61" s="717" t="s">
        <v>509</v>
      </c>
      <c r="H61" s="717" t="s">
        <v>509</v>
      </c>
      <c r="I61" s="741" t="s">
        <v>1256</v>
      </c>
    </row>
    <row r="62" spans="2:9" ht="14.25" customHeight="1">
      <c r="B62" s="735" t="s">
        <v>1786</v>
      </c>
      <c r="C62" s="736">
        <v>194817607</v>
      </c>
      <c r="D62" s="737">
        <v>8016080266</v>
      </c>
      <c r="E62" s="737" t="s">
        <v>1526</v>
      </c>
      <c r="F62" s="736" t="s">
        <v>196</v>
      </c>
      <c r="G62" s="736" t="s">
        <v>806</v>
      </c>
      <c r="H62" s="736" t="s">
        <v>1715</v>
      </c>
      <c r="I62" s="738"/>
    </row>
    <row r="63" spans="2:9" ht="14.25" customHeight="1">
      <c r="B63" s="739" t="s">
        <v>1787</v>
      </c>
      <c r="C63" s="717">
        <v>133250817</v>
      </c>
      <c r="D63" s="740" t="s">
        <v>1788</v>
      </c>
      <c r="E63" s="740" t="s">
        <v>1710</v>
      </c>
      <c r="F63" s="717" t="s">
        <v>196</v>
      </c>
      <c r="G63" s="717" t="s">
        <v>509</v>
      </c>
      <c r="H63" s="717" t="s">
        <v>806</v>
      </c>
      <c r="I63" s="741" t="s">
        <v>1789</v>
      </c>
    </row>
    <row r="64" spans="2:9" ht="14.25" customHeight="1">
      <c r="B64" s="735" t="s">
        <v>1790</v>
      </c>
      <c r="C64" s="736">
        <v>102139980</v>
      </c>
      <c r="D64" s="737" t="s">
        <v>1791</v>
      </c>
      <c r="E64" s="737" t="s">
        <v>552</v>
      </c>
      <c r="F64" s="736" t="s">
        <v>196</v>
      </c>
      <c r="G64" s="736" t="s">
        <v>509</v>
      </c>
      <c r="H64" s="736" t="s">
        <v>509</v>
      </c>
      <c r="I64" s="738" t="s">
        <v>1256</v>
      </c>
    </row>
    <row r="65" spans="2:13" ht="14.25" customHeight="1">
      <c r="B65" s="739" t="s">
        <v>1792</v>
      </c>
      <c r="C65" s="717">
        <v>194590577</v>
      </c>
      <c r="D65" s="740" t="s">
        <v>1793</v>
      </c>
      <c r="E65" s="740" t="s">
        <v>1526</v>
      </c>
      <c r="F65" s="717" t="s">
        <v>196</v>
      </c>
      <c r="G65" s="717" t="s">
        <v>509</v>
      </c>
      <c r="H65" s="717" t="s">
        <v>806</v>
      </c>
      <c r="I65" s="741" t="s">
        <v>1794</v>
      </c>
    </row>
    <row r="66" spans="2:13" ht="14.25" customHeight="1">
      <c r="B66" s="735" t="s">
        <v>1795</v>
      </c>
      <c r="C66" s="736">
        <v>146827454</v>
      </c>
      <c r="D66" s="737">
        <v>8016916642</v>
      </c>
      <c r="E66" s="737" t="s">
        <v>516</v>
      </c>
      <c r="F66" s="736" t="s">
        <v>196</v>
      </c>
      <c r="G66" s="736" t="s">
        <v>509</v>
      </c>
      <c r="H66" s="736" t="s">
        <v>509</v>
      </c>
      <c r="I66" s="738"/>
    </row>
    <row r="67" spans="2:13" ht="14.25" customHeight="1">
      <c r="B67" s="739"/>
      <c r="C67" s="717"/>
      <c r="D67" s="740"/>
      <c r="E67" s="740"/>
      <c r="F67" s="717"/>
      <c r="G67" s="717"/>
      <c r="H67" s="717"/>
      <c r="I67" s="741"/>
    </row>
    <row r="68" spans="2:13" ht="14.25" customHeight="1">
      <c r="B68" s="725" t="s">
        <v>1796</v>
      </c>
      <c r="C68" s="726" t="s">
        <v>1700</v>
      </c>
      <c r="D68" s="727" t="s">
        <v>1701</v>
      </c>
      <c r="E68" s="728"/>
      <c r="F68" s="729"/>
      <c r="G68" s="729" t="s">
        <v>1195</v>
      </c>
      <c r="H68" s="729" t="s">
        <v>1702</v>
      </c>
      <c r="I68" s="730" t="s">
        <v>1703</v>
      </c>
    </row>
    <row r="69" spans="2:13" ht="14.25" customHeight="1">
      <c r="B69" s="733" t="s">
        <v>1704</v>
      </c>
      <c r="C69" s="729" t="s">
        <v>1705</v>
      </c>
      <c r="D69" s="728" t="s">
        <v>1193</v>
      </c>
      <c r="E69" s="728" t="s">
        <v>498</v>
      </c>
      <c r="F69" s="729" t="s">
        <v>1194</v>
      </c>
      <c r="G69" s="729"/>
      <c r="H69" s="729"/>
      <c r="I69" s="730"/>
      <c r="J69" s="734"/>
      <c r="K69" s="734"/>
      <c r="L69" s="734"/>
      <c r="M69" s="734"/>
    </row>
    <row r="70" spans="2:13" ht="14.25" customHeight="1">
      <c r="B70" s="739" t="s">
        <v>1797</v>
      </c>
      <c r="C70" s="661">
        <v>134345849</v>
      </c>
      <c r="D70" s="661" t="s">
        <v>1798</v>
      </c>
      <c r="E70" s="740" t="s">
        <v>522</v>
      </c>
      <c r="F70" s="717" t="s">
        <v>1711</v>
      </c>
      <c r="G70" s="717" t="s">
        <v>509</v>
      </c>
      <c r="H70" s="717" t="s">
        <v>509</v>
      </c>
      <c r="I70" s="741"/>
    </row>
    <row r="71" spans="2:13" ht="14.25" customHeight="1">
      <c r="B71" s="735" t="s">
        <v>1799</v>
      </c>
      <c r="C71" s="736">
        <v>172194973</v>
      </c>
      <c r="D71" s="737">
        <v>8014030974</v>
      </c>
      <c r="E71" s="737" t="s">
        <v>1710</v>
      </c>
      <c r="F71" s="736" t="s">
        <v>1711</v>
      </c>
      <c r="G71" s="736" t="s">
        <v>509</v>
      </c>
      <c r="H71" s="736" t="s">
        <v>509</v>
      </c>
      <c r="I71" s="738"/>
    </row>
    <row r="72" spans="2:13" ht="14.25" customHeight="1">
      <c r="B72" s="739" t="s">
        <v>1800</v>
      </c>
      <c r="C72" s="661">
        <v>198023747</v>
      </c>
      <c r="D72" s="661">
        <v>3855987482</v>
      </c>
      <c r="E72" s="740" t="s">
        <v>528</v>
      </c>
      <c r="F72" s="717" t="s">
        <v>1711</v>
      </c>
      <c r="G72" s="717" t="s">
        <v>806</v>
      </c>
      <c r="H72" s="717" t="s">
        <v>1715</v>
      </c>
      <c r="I72" s="741"/>
    </row>
    <row r="73" spans="2:13" ht="14.25" customHeight="1">
      <c r="B73" s="735" t="s">
        <v>1762</v>
      </c>
      <c r="C73" s="736">
        <v>198046933</v>
      </c>
      <c r="D73" s="737">
        <v>8014035358</v>
      </c>
      <c r="E73" s="737" t="s">
        <v>554</v>
      </c>
      <c r="F73" s="736" t="s">
        <v>1711</v>
      </c>
      <c r="G73" s="736" t="s">
        <v>806</v>
      </c>
      <c r="H73" s="736" t="s">
        <v>1715</v>
      </c>
      <c r="I73" s="738"/>
    </row>
    <row r="74" spans="2:13" ht="14.25" customHeight="1">
      <c r="B74" s="739" t="s">
        <v>1795</v>
      </c>
      <c r="C74" s="661">
        <v>146827454</v>
      </c>
      <c r="D74" s="661">
        <v>8016916642</v>
      </c>
      <c r="E74" s="740" t="s">
        <v>516</v>
      </c>
      <c r="F74" s="717" t="s">
        <v>196</v>
      </c>
      <c r="G74" s="717" t="s">
        <v>509</v>
      </c>
      <c r="H74" s="717" t="s">
        <v>1446</v>
      </c>
      <c r="I74" s="741"/>
    </row>
    <row r="75" spans="2:13" ht="14.25" customHeight="1">
      <c r="B75" s="735" t="s">
        <v>1801</v>
      </c>
      <c r="C75" s="736">
        <v>198059304</v>
      </c>
      <c r="D75" s="737">
        <v>3857753555</v>
      </c>
      <c r="E75" s="737" t="s">
        <v>554</v>
      </c>
      <c r="F75" s="736" t="s">
        <v>1711</v>
      </c>
      <c r="G75" s="736" t="s">
        <v>509</v>
      </c>
      <c r="H75" s="736" t="s">
        <v>509</v>
      </c>
      <c r="I75" s="738"/>
    </row>
    <row r="76" spans="2:13" ht="14.25" customHeight="1">
      <c r="B76" s="739" t="s">
        <v>1802</v>
      </c>
      <c r="C76" s="661">
        <v>188005074</v>
      </c>
      <c r="D76" s="661">
        <v>3855410272</v>
      </c>
      <c r="E76" s="740" t="s">
        <v>1526</v>
      </c>
      <c r="F76" s="717" t="s">
        <v>1711</v>
      </c>
      <c r="G76" s="717" t="s">
        <v>509</v>
      </c>
      <c r="H76" s="717" t="s">
        <v>509</v>
      </c>
      <c r="I76" s="741"/>
    </row>
    <row r="77" spans="2:13" ht="14.25" customHeight="1">
      <c r="B77" s="735" t="s">
        <v>1803</v>
      </c>
      <c r="C77" s="736">
        <v>115286455</v>
      </c>
      <c r="D77" s="737">
        <v>3076771941</v>
      </c>
      <c r="E77" s="737" t="s">
        <v>506</v>
      </c>
      <c r="F77" s="736" t="s">
        <v>196</v>
      </c>
      <c r="G77" s="736" t="s">
        <v>509</v>
      </c>
      <c r="H77" s="736" t="s">
        <v>806</v>
      </c>
      <c r="I77" s="738" t="s">
        <v>1256</v>
      </c>
    </row>
    <row r="78" spans="2:13" ht="14.25" customHeight="1">
      <c r="B78" s="739" t="s">
        <v>1804</v>
      </c>
      <c r="C78" s="661">
        <v>161355464</v>
      </c>
      <c r="D78" s="661">
        <v>161355464</v>
      </c>
      <c r="E78" s="740" t="s">
        <v>506</v>
      </c>
      <c r="F78" s="717" t="s">
        <v>196</v>
      </c>
      <c r="G78" s="717" t="s">
        <v>509</v>
      </c>
      <c r="H78" s="717" t="s">
        <v>806</v>
      </c>
      <c r="I78" s="741" t="s">
        <v>1057</v>
      </c>
    </row>
    <row r="79" spans="2:13" ht="14.25" customHeight="1">
      <c r="B79" s="735" t="s">
        <v>1805</v>
      </c>
      <c r="C79" s="736">
        <v>198100593</v>
      </c>
      <c r="D79" s="737">
        <v>8015094077</v>
      </c>
      <c r="E79" s="737" t="s">
        <v>1710</v>
      </c>
      <c r="F79" s="736" t="s">
        <v>1711</v>
      </c>
      <c r="G79" s="736" t="s">
        <v>806</v>
      </c>
      <c r="H79" s="736" t="s">
        <v>1715</v>
      </c>
      <c r="I79" s="738"/>
    </row>
    <row r="80" spans="2:13" ht="14.25" customHeight="1">
      <c r="B80" s="739" t="s">
        <v>1806</v>
      </c>
      <c r="C80" s="661">
        <v>112007733</v>
      </c>
      <c r="D80" s="661">
        <v>4078135547</v>
      </c>
      <c r="E80" s="740" t="s">
        <v>506</v>
      </c>
      <c r="F80" s="717" t="s">
        <v>196</v>
      </c>
      <c r="G80" s="717" t="s">
        <v>509</v>
      </c>
      <c r="H80" s="717" t="s">
        <v>509</v>
      </c>
      <c r="I80" s="741" t="s">
        <v>1807</v>
      </c>
    </row>
    <row r="81" spans="2:9" ht="14.25" customHeight="1">
      <c r="B81" s="735" t="s">
        <v>1808</v>
      </c>
      <c r="C81" s="736">
        <v>197902597</v>
      </c>
      <c r="D81" s="737">
        <v>8015580472</v>
      </c>
      <c r="E81" s="737" t="s">
        <v>554</v>
      </c>
      <c r="F81" s="736" t="s">
        <v>196</v>
      </c>
      <c r="G81" s="736" t="s">
        <v>509</v>
      </c>
      <c r="H81" s="736" t="s">
        <v>509</v>
      </c>
      <c r="I81" s="738"/>
    </row>
    <row r="82" spans="2:9" ht="14.25" customHeight="1">
      <c r="B82" s="739" t="s">
        <v>1809</v>
      </c>
      <c r="C82" s="661">
        <v>160716568</v>
      </c>
      <c r="D82" s="661">
        <v>3855831907</v>
      </c>
      <c r="E82" s="740" t="s">
        <v>1526</v>
      </c>
      <c r="F82" s="717" t="s">
        <v>196</v>
      </c>
      <c r="G82" s="717" t="s">
        <v>806</v>
      </c>
      <c r="H82" s="717" t="s">
        <v>1715</v>
      </c>
      <c r="I82" s="741"/>
    </row>
    <row r="83" spans="2:9" ht="14.25" customHeight="1">
      <c r="B83" s="735" t="s">
        <v>1810</v>
      </c>
      <c r="C83" s="736">
        <v>197902590</v>
      </c>
      <c r="D83" s="737">
        <v>8018641915</v>
      </c>
      <c r="E83" s="737" t="s">
        <v>516</v>
      </c>
      <c r="F83" s="736" t="s">
        <v>1711</v>
      </c>
      <c r="G83" s="736" t="s">
        <v>806</v>
      </c>
      <c r="H83" s="736" t="s">
        <v>1715</v>
      </c>
      <c r="I83" s="738"/>
    </row>
    <row r="84" spans="2:9" ht="14.25" customHeight="1">
      <c r="B84" s="739" t="s">
        <v>1811</v>
      </c>
      <c r="C84" s="661">
        <v>198143623</v>
      </c>
      <c r="D84" s="661">
        <v>3474443908</v>
      </c>
      <c r="E84" s="740" t="s">
        <v>1526</v>
      </c>
      <c r="F84" s="717" t="s">
        <v>1711</v>
      </c>
      <c r="G84" s="717" t="s">
        <v>509</v>
      </c>
      <c r="H84" s="717" t="s">
        <v>509</v>
      </c>
      <c r="I84" s="741"/>
    </row>
    <row r="85" spans="2:9" ht="14.25" customHeight="1">
      <c r="B85" s="739" t="s">
        <v>1812</v>
      </c>
      <c r="C85" s="661">
        <v>133848992</v>
      </c>
      <c r="D85" s="661" t="s">
        <v>1813</v>
      </c>
      <c r="E85" s="740" t="s">
        <v>1526</v>
      </c>
      <c r="F85" s="717" t="s">
        <v>196</v>
      </c>
      <c r="G85" s="717" t="s">
        <v>509</v>
      </c>
      <c r="H85" s="717" t="s">
        <v>806</v>
      </c>
      <c r="I85" s="741" t="s">
        <v>1746</v>
      </c>
    </row>
    <row r="86" spans="2:9" ht="14.25" customHeight="1">
      <c r="B86" s="735" t="s">
        <v>1805</v>
      </c>
      <c r="C86" s="736">
        <v>198100593</v>
      </c>
      <c r="D86" s="737">
        <v>8015094077</v>
      </c>
      <c r="E86" s="737" t="s">
        <v>1710</v>
      </c>
      <c r="F86" s="736" t="s">
        <v>1711</v>
      </c>
      <c r="G86" s="736" t="s">
        <v>509</v>
      </c>
      <c r="H86" s="736" t="s">
        <v>509</v>
      </c>
      <c r="I86" s="738"/>
    </row>
    <row r="87" spans="2:9" ht="14.25" customHeight="1">
      <c r="B87" s="739" t="s">
        <v>1814</v>
      </c>
      <c r="C87" s="661">
        <v>95666006</v>
      </c>
      <c r="D87" s="661" t="s">
        <v>1815</v>
      </c>
      <c r="E87" s="740" t="s">
        <v>1710</v>
      </c>
      <c r="F87" s="717" t="s">
        <v>196</v>
      </c>
      <c r="G87" s="717" t="s">
        <v>509</v>
      </c>
      <c r="H87" s="717" t="s">
        <v>509</v>
      </c>
      <c r="I87" s="741"/>
    </row>
    <row r="88" spans="2:9" ht="14.25" customHeight="1">
      <c r="B88" s="735" t="s">
        <v>1816</v>
      </c>
      <c r="C88" s="736">
        <v>198115176</v>
      </c>
      <c r="D88" s="737">
        <v>3854618303</v>
      </c>
      <c r="E88" s="737" t="s">
        <v>516</v>
      </c>
      <c r="F88" s="736" t="s">
        <v>1711</v>
      </c>
      <c r="G88" s="736" t="s">
        <v>1727</v>
      </c>
      <c r="H88" s="736" t="s">
        <v>509</v>
      </c>
      <c r="I88" s="738"/>
    </row>
    <row r="89" spans="2:9" ht="14.25" customHeight="1">
      <c r="B89" s="739" t="s">
        <v>1817</v>
      </c>
      <c r="C89" s="661">
        <v>145758103</v>
      </c>
      <c r="D89" s="661" t="s">
        <v>1818</v>
      </c>
      <c r="E89" s="740" t="s">
        <v>522</v>
      </c>
      <c r="F89" s="717" t="s">
        <v>1711</v>
      </c>
      <c r="G89" s="717" t="s">
        <v>1727</v>
      </c>
      <c r="H89" s="717"/>
      <c r="I89" s="741"/>
    </row>
    <row r="90" spans="2:9" ht="14.25" customHeight="1">
      <c r="B90" s="743"/>
      <c r="C90" s="744"/>
      <c r="D90" s="744"/>
      <c r="E90" s="745"/>
      <c r="F90" s="743"/>
      <c r="G90" s="743"/>
      <c r="H90" s="743"/>
      <c r="I90" s="743"/>
    </row>
    <row r="91" spans="2:9" ht="14.25" customHeight="1">
      <c r="B91" s="725" t="s">
        <v>1819</v>
      </c>
      <c r="C91" s="726" t="s">
        <v>1700</v>
      </c>
      <c r="D91" s="727" t="s">
        <v>1701</v>
      </c>
      <c r="E91" s="728"/>
      <c r="F91" s="729"/>
      <c r="G91" s="729" t="s">
        <v>1195</v>
      </c>
      <c r="H91" s="729" t="s">
        <v>1702</v>
      </c>
      <c r="I91" s="730" t="s">
        <v>1703</v>
      </c>
    </row>
    <row r="92" spans="2:9" ht="14.25" customHeight="1">
      <c r="B92" s="733" t="s">
        <v>1704</v>
      </c>
      <c r="C92" s="729" t="s">
        <v>1705</v>
      </c>
      <c r="D92" s="728" t="s">
        <v>1193</v>
      </c>
      <c r="E92" s="728" t="s">
        <v>498</v>
      </c>
      <c r="F92" s="729" t="s">
        <v>1194</v>
      </c>
      <c r="G92" s="729"/>
      <c r="H92" s="729"/>
      <c r="I92" s="730"/>
    </row>
    <row r="93" spans="2:9" ht="14.25" customHeight="1">
      <c r="B93" s="735" t="s">
        <v>1820</v>
      </c>
      <c r="C93" s="662">
        <v>198127607</v>
      </c>
      <c r="D93" s="736" t="s">
        <v>1821</v>
      </c>
      <c r="E93" s="737" t="s">
        <v>1710</v>
      </c>
      <c r="F93" s="736" t="s">
        <v>1711</v>
      </c>
      <c r="G93" s="736" t="s">
        <v>509</v>
      </c>
      <c r="H93" s="736" t="s">
        <v>509</v>
      </c>
      <c r="I93" s="738"/>
    </row>
    <row r="94" spans="2:9" ht="14.25" customHeight="1">
      <c r="B94" s="739" t="s">
        <v>1822</v>
      </c>
      <c r="C94" s="661">
        <v>149727452</v>
      </c>
      <c r="D94" s="661">
        <v>3856229781</v>
      </c>
      <c r="E94" s="740" t="s">
        <v>1710</v>
      </c>
      <c r="F94" s="717" t="s">
        <v>1711</v>
      </c>
      <c r="G94" s="717" t="s">
        <v>509</v>
      </c>
      <c r="H94" s="717" t="s">
        <v>509</v>
      </c>
      <c r="I94" s="741"/>
    </row>
    <row r="95" spans="2:9" ht="14.25" customHeight="1">
      <c r="B95" s="735" t="s">
        <v>1823</v>
      </c>
      <c r="C95" s="662">
        <v>198148107</v>
      </c>
      <c r="D95" s="737">
        <v>8014338440</v>
      </c>
      <c r="E95" s="737" t="s">
        <v>506</v>
      </c>
      <c r="F95" s="736" t="s">
        <v>196</v>
      </c>
      <c r="G95" s="736" t="s">
        <v>509</v>
      </c>
      <c r="H95" s="736"/>
      <c r="I95" s="738"/>
    </row>
    <row r="96" spans="2:9" ht="14.25" customHeight="1">
      <c r="B96" s="739" t="s">
        <v>1824</v>
      </c>
      <c r="C96" s="661">
        <v>197829347</v>
      </c>
      <c r="D96" s="661" t="s">
        <v>1825</v>
      </c>
      <c r="E96" s="740" t="s">
        <v>1526</v>
      </c>
      <c r="F96" s="717" t="s">
        <v>196</v>
      </c>
      <c r="G96" s="717" t="s">
        <v>509</v>
      </c>
      <c r="H96" s="717" t="s">
        <v>509</v>
      </c>
      <c r="I96" s="741"/>
    </row>
    <row r="97" spans="2:9" ht="14.25" customHeight="1">
      <c r="B97" s="735" t="s">
        <v>1826</v>
      </c>
      <c r="C97" s="662">
        <v>198047354</v>
      </c>
      <c r="D97" s="737" t="s">
        <v>1827</v>
      </c>
      <c r="E97" s="737" t="s">
        <v>1526</v>
      </c>
      <c r="F97" s="736" t="s">
        <v>196</v>
      </c>
      <c r="G97" s="736" t="s">
        <v>509</v>
      </c>
      <c r="H97" s="736"/>
      <c r="I97" s="738"/>
    </row>
    <row r="98" spans="2:9" ht="14.25" customHeight="1">
      <c r="B98" s="739" t="s">
        <v>1828</v>
      </c>
      <c r="C98" s="661">
        <v>198126205</v>
      </c>
      <c r="D98" s="661">
        <v>3854903571</v>
      </c>
      <c r="E98" s="740" t="s">
        <v>1526</v>
      </c>
      <c r="F98" s="717" t="s">
        <v>196</v>
      </c>
      <c r="G98" s="717" t="s">
        <v>509</v>
      </c>
      <c r="H98" s="717" t="s">
        <v>509</v>
      </c>
      <c r="I98" s="741"/>
    </row>
    <row r="99" spans="2:9" ht="14.25" customHeight="1">
      <c r="B99" s="735" t="s">
        <v>1829</v>
      </c>
      <c r="C99" s="662">
        <v>194612385</v>
      </c>
      <c r="D99" s="737">
        <v>3854187901</v>
      </c>
      <c r="E99" s="737" t="s">
        <v>528</v>
      </c>
      <c r="F99" s="736" t="s">
        <v>196</v>
      </c>
      <c r="G99" s="736" t="s">
        <v>509</v>
      </c>
      <c r="H99" s="736" t="s">
        <v>509</v>
      </c>
      <c r="I99" s="738"/>
    </row>
    <row r="100" spans="2:9" ht="14.25" customHeight="1">
      <c r="B100" s="739" t="s">
        <v>1176</v>
      </c>
      <c r="C100" s="661">
        <v>194612391</v>
      </c>
      <c r="D100" s="661">
        <v>3854187898</v>
      </c>
      <c r="E100" s="740" t="s">
        <v>528</v>
      </c>
      <c r="F100" s="717" t="s">
        <v>196</v>
      </c>
      <c r="G100" s="717" t="s">
        <v>509</v>
      </c>
      <c r="H100" s="717" t="s">
        <v>509</v>
      </c>
      <c r="I100" s="741"/>
    </row>
    <row r="101" spans="2:9" ht="14.25" customHeight="1">
      <c r="B101" s="735" t="s">
        <v>1830</v>
      </c>
      <c r="C101" s="662">
        <v>129912902</v>
      </c>
      <c r="D101" s="737">
        <v>3238678685</v>
      </c>
      <c r="E101" s="737" t="s">
        <v>528</v>
      </c>
      <c r="F101" s="736" t="s">
        <v>1711</v>
      </c>
      <c r="G101" s="736" t="s">
        <v>509</v>
      </c>
      <c r="H101" s="736"/>
      <c r="I101" s="738"/>
    </row>
    <row r="102" spans="2:9" ht="14.25" customHeight="1">
      <c r="B102" s="739" t="s">
        <v>1831</v>
      </c>
      <c r="C102" s="661">
        <v>119672550</v>
      </c>
      <c r="D102" s="717">
        <v>3854180123</v>
      </c>
      <c r="E102" s="740" t="s">
        <v>1710</v>
      </c>
      <c r="F102" s="717" t="s">
        <v>196</v>
      </c>
      <c r="G102" s="717" t="s">
        <v>509</v>
      </c>
      <c r="H102" s="717" t="s">
        <v>509</v>
      </c>
      <c r="I102" s="741"/>
    </row>
    <row r="103" spans="2:9" ht="14.25" customHeight="1">
      <c r="B103" s="662" t="s">
        <v>1832</v>
      </c>
      <c r="C103" s="662">
        <v>129703524</v>
      </c>
      <c r="D103" s="736" t="s">
        <v>1833</v>
      </c>
      <c r="E103" s="737" t="s">
        <v>1710</v>
      </c>
      <c r="F103" s="736" t="s">
        <v>196</v>
      </c>
      <c r="G103" s="736" t="s">
        <v>509</v>
      </c>
      <c r="H103" s="736" t="s">
        <v>509</v>
      </c>
      <c r="I103" s="738"/>
    </row>
    <row r="104" spans="2:9" ht="14.25" customHeight="1">
      <c r="B104" s="661" t="s">
        <v>1834</v>
      </c>
      <c r="C104" s="661">
        <v>198147903</v>
      </c>
      <c r="D104" s="661">
        <v>2149947459</v>
      </c>
      <c r="E104" s="740" t="s">
        <v>1710</v>
      </c>
      <c r="F104" s="717" t="s">
        <v>196</v>
      </c>
      <c r="G104" s="717" t="s">
        <v>509</v>
      </c>
      <c r="H104" s="717" t="s">
        <v>509</v>
      </c>
      <c r="I104" s="741"/>
    </row>
    <row r="105" spans="2:9" ht="14.25" customHeight="1">
      <c r="B105" s="739" t="s">
        <v>1835</v>
      </c>
      <c r="C105" s="661">
        <v>198085811</v>
      </c>
      <c r="D105" s="661">
        <v>198085811</v>
      </c>
      <c r="E105" s="740" t="s">
        <v>528</v>
      </c>
      <c r="F105" s="717" t="s">
        <v>1711</v>
      </c>
      <c r="G105" s="717" t="s">
        <v>509</v>
      </c>
      <c r="H105" s="717"/>
      <c r="I105" s="741"/>
    </row>
    <row r="106" spans="2:9" ht="14.25" customHeight="1">
      <c r="B106" s="735" t="s">
        <v>1836</v>
      </c>
      <c r="C106" s="662">
        <v>198085797</v>
      </c>
      <c r="D106" s="737">
        <v>3852859031</v>
      </c>
      <c r="E106" s="737" t="s">
        <v>528</v>
      </c>
      <c r="F106" s="736" t="s">
        <v>1711</v>
      </c>
      <c r="G106" s="736" t="s">
        <v>509</v>
      </c>
      <c r="H106" s="736" t="s">
        <v>509</v>
      </c>
      <c r="I106" s="738"/>
    </row>
    <row r="107" spans="2:9" ht="14.25" customHeight="1">
      <c r="B107" s="739" t="s">
        <v>1837</v>
      </c>
      <c r="C107" s="661">
        <v>138448157</v>
      </c>
      <c r="D107" s="661">
        <v>8508991327</v>
      </c>
      <c r="E107" s="740" t="s">
        <v>528</v>
      </c>
      <c r="F107" s="717" t="s">
        <v>196</v>
      </c>
      <c r="G107" s="717" t="s">
        <v>509</v>
      </c>
      <c r="H107" s="717" t="s">
        <v>509</v>
      </c>
      <c r="I107" s="741"/>
    </row>
    <row r="108" spans="2:9" ht="14.25" customHeight="1">
      <c r="B108" s="735" t="s">
        <v>546</v>
      </c>
      <c r="C108" s="662">
        <v>95712795</v>
      </c>
      <c r="D108" s="737" t="s">
        <v>547</v>
      </c>
      <c r="E108" s="737" t="s">
        <v>1526</v>
      </c>
      <c r="F108" s="736" t="s">
        <v>196</v>
      </c>
      <c r="G108" s="736" t="s">
        <v>806</v>
      </c>
      <c r="H108" s="736"/>
      <c r="I108" s="738"/>
    </row>
    <row r="109" spans="2:9" ht="14.25" customHeight="1">
      <c r="B109" s="739" t="s">
        <v>1838</v>
      </c>
      <c r="C109" s="661">
        <v>95709103</v>
      </c>
      <c r="D109" s="661">
        <v>3852766531</v>
      </c>
      <c r="E109" s="740" t="s">
        <v>554</v>
      </c>
      <c r="F109" s="717" t="s">
        <v>1711</v>
      </c>
      <c r="G109" s="717" t="s">
        <v>806</v>
      </c>
      <c r="H109" s="717"/>
      <c r="I109" s="741"/>
    </row>
    <row r="110" spans="2:9" ht="14.25" customHeight="1">
      <c r="B110" s="735" t="s">
        <v>1839</v>
      </c>
      <c r="C110" s="662">
        <v>103045089</v>
      </c>
      <c r="D110" s="661" t="s">
        <v>1840</v>
      </c>
      <c r="E110" s="737" t="s">
        <v>528</v>
      </c>
      <c r="F110" s="736" t="s">
        <v>196</v>
      </c>
      <c r="G110" s="736" t="s">
        <v>1727</v>
      </c>
      <c r="H110" s="736"/>
      <c r="I110" s="738"/>
    </row>
    <row r="111" spans="2:9" ht="14.25" customHeight="1">
      <c r="B111" s="739" t="s">
        <v>1841</v>
      </c>
      <c r="C111" s="661">
        <v>153747022</v>
      </c>
      <c r="D111" s="661">
        <v>3854636412</v>
      </c>
      <c r="E111" s="740" t="s">
        <v>1710</v>
      </c>
      <c r="F111" s="717" t="s">
        <v>1711</v>
      </c>
      <c r="G111" s="717" t="s">
        <v>1727</v>
      </c>
      <c r="H111" s="717"/>
      <c r="I111" s="741"/>
    </row>
    <row r="112" spans="2:9" ht="14.25" customHeight="1">
      <c r="B112" s="725" t="s">
        <v>1842</v>
      </c>
      <c r="C112" s="742" t="s">
        <v>1764</v>
      </c>
      <c r="D112" s="728"/>
      <c r="E112" s="728"/>
      <c r="F112" s="729"/>
      <c r="G112" s="729"/>
      <c r="H112" s="729"/>
      <c r="I112" s="730"/>
    </row>
    <row r="113" spans="2:9" ht="14.25" customHeight="1">
      <c r="B113" s="733" t="s">
        <v>1704</v>
      </c>
      <c r="C113" s="729" t="s">
        <v>1705</v>
      </c>
      <c r="D113" s="728" t="s">
        <v>1193</v>
      </c>
      <c r="E113" s="728" t="s">
        <v>498</v>
      </c>
      <c r="F113" s="729" t="s">
        <v>1194</v>
      </c>
      <c r="G113" s="729" t="s">
        <v>1195</v>
      </c>
      <c r="H113" s="729" t="s">
        <v>1702</v>
      </c>
      <c r="I113" s="730" t="s">
        <v>455</v>
      </c>
    </row>
    <row r="114" spans="2:9" ht="14.25" customHeight="1">
      <c r="B114" s="735" t="s">
        <v>1843</v>
      </c>
      <c r="C114" s="662">
        <v>185957285</v>
      </c>
      <c r="D114" s="737" t="s">
        <v>1844</v>
      </c>
      <c r="E114" s="737" t="s">
        <v>528</v>
      </c>
      <c r="F114" s="736" t="s">
        <v>196</v>
      </c>
      <c r="G114" s="736" t="s">
        <v>509</v>
      </c>
      <c r="H114" s="736" t="s">
        <v>509</v>
      </c>
      <c r="I114" s="738" t="s">
        <v>1845</v>
      </c>
    </row>
    <row r="115" spans="2:9" ht="14.25" customHeight="1">
      <c r="B115" s="739" t="s">
        <v>1846</v>
      </c>
      <c r="C115" s="661">
        <v>198145372</v>
      </c>
      <c r="D115" s="661"/>
      <c r="E115" s="740" t="s">
        <v>1526</v>
      </c>
      <c r="F115" s="717" t="s">
        <v>1711</v>
      </c>
      <c r="G115" s="717" t="s">
        <v>509</v>
      </c>
      <c r="H115" s="717" t="s">
        <v>509</v>
      </c>
      <c r="I115" s="741"/>
    </row>
    <row r="116" spans="2:9" ht="14.25" customHeight="1">
      <c r="B116" s="735" t="s">
        <v>1766</v>
      </c>
      <c r="C116" s="662">
        <v>95684520</v>
      </c>
      <c r="D116" s="737" t="s">
        <v>1767</v>
      </c>
      <c r="E116" s="737" t="s">
        <v>1768</v>
      </c>
      <c r="F116" s="736" t="s">
        <v>196</v>
      </c>
      <c r="G116" s="736" t="s">
        <v>509</v>
      </c>
      <c r="H116" s="736" t="s">
        <v>509</v>
      </c>
      <c r="I116" s="738"/>
    </row>
    <row r="117" spans="2:9" ht="14.25" customHeight="1">
      <c r="B117" s="739" t="s">
        <v>1765</v>
      </c>
      <c r="C117" s="661">
        <v>100303209</v>
      </c>
      <c r="D117" s="661">
        <v>3855569079</v>
      </c>
      <c r="E117" s="740" t="s">
        <v>528</v>
      </c>
      <c r="F117" s="717" t="s">
        <v>1711</v>
      </c>
      <c r="G117" s="717" t="s">
        <v>509</v>
      </c>
      <c r="H117" s="717" t="s">
        <v>509</v>
      </c>
      <c r="I117" s="741"/>
    </row>
    <row r="118" spans="2:9" ht="14.25" customHeight="1">
      <c r="B118" s="735" t="s">
        <v>1847</v>
      </c>
      <c r="C118" s="662">
        <v>109317648</v>
      </c>
      <c r="D118" s="737">
        <v>3855565920</v>
      </c>
      <c r="E118" s="737" t="s">
        <v>516</v>
      </c>
      <c r="F118" s="736" t="s">
        <v>196</v>
      </c>
      <c r="G118" s="736" t="s">
        <v>509</v>
      </c>
      <c r="H118" s="736" t="s">
        <v>509</v>
      </c>
      <c r="I118" s="738" t="s">
        <v>1256</v>
      </c>
    </row>
    <row r="119" spans="2:9" ht="14.25" customHeight="1">
      <c r="B119" s="739" t="s">
        <v>1848</v>
      </c>
      <c r="C119" s="661">
        <v>139413594</v>
      </c>
      <c r="D119" s="661">
        <v>3855737853</v>
      </c>
      <c r="E119" s="740" t="s">
        <v>552</v>
      </c>
      <c r="F119" s="717" t="s">
        <v>1711</v>
      </c>
      <c r="G119" s="736" t="s">
        <v>1724</v>
      </c>
      <c r="H119" s="736"/>
      <c r="I119" s="738"/>
    </row>
    <row r="120" spans="2:9" ht="14.25" customHeight="1">
      <c r="B120" s="735" t="s">
        <v>1849</v>
      </c>
      <c r="C120" s="662">
        <v>95703969</v>
      </c>
      <c r="D120" s="737" t="s">
        <v>1850</v>
      </c>
      <c r="E120" s="737" t="s">
        <v>1768</v>
      </c>
      <c r="F120" s="736" t="s">
        <v>1711</v>
      </c>
      <c r="G120" s="717" t="s">
        <v>509</v>
      </c>
      <c r="H120" s="717"/>
      <c r="I120" s="741" t="s">
        <v>701</v>
      </c>
    </row>
    <row r="121" spans="2:9" ht="14.25" customHeight="1">
      <c r="B121" s="739" t="s">
        <v>1851</v>
      </c>
      <c r="C121" s="661">
        <v>137949513</v>
      </c>
      <c r="D121" s="661">
        <v>3852993221</v>
      </c>
      <c r="E121" s="740" t="s">
        <v>552</v>
      </c>
      <c r="F121" s="717" t="s">
        <v>1711</v>
      </c>
      <c r="G121" s="736" t="s">
        <v>509</v>
      </c>
      <c r="H121" s="736" t="s">
        <v>509</v>
      </c>
      <c r="I121" s="738"/>
    </row>
    <row r="122" spans="2:9" ht="14.25" customHeight="1">
      <c r="B122" s="735" t="s">
        <v>1852</v>
      </c>
      <c r="C122" s="662">
        <v>198171380</v>
      </c>
      <c r="D122" s="737" t="s">
        <v>1853</v>
      </c>
      <c r="E122" s="737" t="s">
        <v>1780</v>
      </c>
      <c r="F122" s="736" t="s">
        <v>196</v>
      </c>
      <c r="G122" s="717" t="s">
        <v>509</v>
      </c>
      <c r="H122" s="717" t="s">
        <v>509</v>
      </c>
      <c r="I122" s="741"/>
    </row>
    <row r="123" spans="2:9" ht="14.25" customHeight="1">
      <c r="B123" s="739" t="s">
        <v>1854</v>
      </c>
      <c r="C123" s="661">
        <v>198037054</v>
      </c>
      <c r="D123" s="661" t="s">
        <v>1855</v>
      </c>
      <c r="E123" s="740" t="s">
        <v>1710</v>
      </c>
      <c r="F123" s="717" t="s">
        <v>1711</v>
      </c>
      <c r="G123" s="736" t="s">
        <v>509</v>
      </c>
      <c r="H123" s="736" t="s">
        <v>509</v>
      </c>
      <c r="I123" s="738"/>
    </row>
    <row r="124" spans="2:9" ht="14.25" customHeight="1">
      <c r="B124" s="735" t="s">
        <v>1856</v>
      </c>
      <c r="C124" s="662">
        <v>164358571</v>
      </c>
      <c r="D124" s="737">
        <v>3855148903</v>
      </c>
      <c r="E124" s="737" t="s">
        <v>554</v>
      </c>
      <c r="F124" s="736" t="s">
        <v>1711</v>
      </c>
      <c r="G124" s="717" t="s">
        <v>509</v>
      </c>
      <c r="H124" s="717" t="s">
        <v>509</v>
      </c>
      <c r="I124" s="741"/>
    </row>
    <row r="125" spans="2:9" ht="14.25" customHeight="1">
      <c r="B125" s="739" t="s">
        <v>1857</v>
      </c>
      <c r="C125" s="661">
        <v>95684330</v>
      </c>
      <c r="D125" s="661" t="s">
        <v>1858</v>
      </c>
      <c r="E125" s="740" t="s">
        <v>1768</v>
      </c>
      <c r="F125" s="717" t="s">
        <v>1711</v>
      </c>
      <c r="G125" s="736" t="s">
        <v>509</v>
      </c>
      <c r="H125" s="736" t="s">
        <v>509</v>
      </c>
      <c r="I125" s="738"/>
    </row>
    <row r="126" spans="2:9" ht="14.25" customHeight="1">
      <c r="B126" s="735" t="s">
        <v>1859</v>
      </c>
      <c r="C126" s="662">
        <v>187053515</v>
      </c>
      <c r="D126" s="737" t="s">
        <v>1860</v>
      </c>
      <c r="E126" s="737" t="s">
        <v>552</v>
      </c>
      <c r="F126" s="736" t="s">
        <v>196</v>
      </c>
      <c r="G126" s="717" t="s">
        <v>509</v>
      </c>
      <c r="H126" s="717"/>
      <c r="I126" s="741"/>
    </row>
    <row r="127" spans="2:9" ht="14.25" customHeight="1">
      <c r="B127" s="739" t="s">
        <v>1861</v>
      </c>
      <c r="C127" s="661">
        <v>182938379</v>
      </c>
      <c r="D127" s="661">
        <v>3855716594</v>
      </c>
      <c r="E127" s="740" t="s">
        <v>1768</v>
      </c>
      <c r="F127" s="717" t="s">
        <v>1711</v>
      </c>
      <c r="G127" s="717" t="s">
        <v>509</v>
      </c>
      <c r="H127" s="717" t="s">
        <v>509</v>
      </c>
      <c r="I127" s="741"/>
    </row>
    <row r="128" spans="2:9" ht="14.25" customHeight="1">
      <c r="B128" s="735" t="s">
        <v>1862</v>
      </c>
      <c r="C128" s="662">
        <v>193728138</v>
      </c>
      <c r="D128" s="737">
        <v>3854573880</v>
      </c>
      <c r="E128" s="737" t="s">
        <v>552</v>
      </c>
      <c r="F128" s="736" t="s">
        <v>1711</v>
      </c>
      <c r="G128" s="736" t="s">
        <v>509</v>
      </c>
      <c r="H128" s="736" t="s">
        <v>509</v>
      </c>
      <c r="I128" s="738"/>
    </row>
    <row r="129" spans="2:9" ht="14.25" customHeight="1">
      <c r="B129" s="725" t="s">
        <v>1863</v>
      </c>
      <c r="C129" s="726" t="s">
        <v>1700</v>
      </c>
      <c r="D129" s="727" t="s">
        <v>1701</v>
      </c>
      <c r="E129" s="728"/>
      <c r="F129" s="729"/>
      <c r="G129" s="729" t="s">
        <v>1195</v>
      </c>
      <c r="H129" s="729" t="s">
        <v>1702</v>
      </c>
      <c r="I129" s="730" t="s">
        <v>1703</v>
      </c>
    </row>
    <row r="130" spans="2:9" ht="14.25" customHeight="1">
      <c r="B130" s="733" t="s">
        <v>1704</v>
      </c>
      <c r="C130" s="729" t="s">
        <v>1705</v>
      </c>
      <c r="D130" s="728" t="s">
        <v>1193</v>
      </c>
      <c r="E130" s="728" t="s">
        <v>498</v>
      </c>
      <c r="F130" s="729" t="s">
        <v>1194</v>
      </c>
      <c r="G130" s="729"/>
      <c r="H130" s="729"/>
      <c r="I130" s="730"/>
    </row>
    <row r="131" spans="2:9" ht="14.25" customHeight="1">
      <c r="B131" s="735" t="s">
        <v>1864</v>
      </c>
      <c r="C131" s="662">
        <v>194481650</v>
      </c>
      <c r="D131" s="737">
        <v>2534951525</v>
      </c>
      <c r="E131" s="737" t="s">
        <v>1710</v>
      </c>
      <c r="F131" s="736" t="s">
        <v>196</v>
      </c>
      <c r="G131" s="717" t="s">
        <v>806</v>
      </c>
      <c r="H131" s="717"/>
      <c r="I131" s="741" t="s">
        <v>1865</v>
      </c>
    </row>
    <row r="132" spans="2:9" ht="14.25" customHeight="1">
      <c r="B132" s="739" t="s">
        <v>1866</v>
      </c>
      <c r="C132" s="661">
        <v>198193420</v>
      </c>
      <c r="D132" s="661">
        <v>3859557330</v>
      </c>
      <c r="E132" s="740" t="s">
        <v>1526</v>
      </c>
      <c r="F132" s="717" t="s">
        <v>196</v>
      </c>
      <c r="G132" s="736"/>
      <c r="H132" s="736"/>
      <c r="I132" s="738"/>
    </row>
    <row r="133" spans="2:9" ht="14.25" customHeight="1">
      <c r="B133" s="735" t="s">
        <v>1867</v>
      </c>
      <c r="C133" s="662">
        <v>198163660</v>
      </c>
      <c r="D133" s="737">
        <v>9197564289</v>
      </c>
      <c r="E133" s="737" t="s">
        <v>1526</v>
      </c>
      <c r="F133" s="736" t="s">
        <v>1711</v>
      </c>
      <c r="G133" s="717" t="s">
        <v>509</v>
      </c>
      <c r="H133" s="717" t="s">
        <v>509</v>
      </c>
      <c r="I133" s="741"/>
    </row>
    <row r="134" spans="2:9" ht="14.25" customHeight="1">
      <c r="B134" s="739" t="s">
        <v>1868</v>
      </c>
      <c r="C134" s="661">
        <v>198146494</v>
      </c>
      <c r="D134" s="661">
        <v>3854365546</v>
      </c>
      <c r="E134" s="740" t="s">
        <v>1526</v>
      </c>
      <c r="F134" s="717" t="s">
        <v>196</v>
      </c>
      <c r="G134" s="736" t="s">
        <v>509</v>
      </c>
      <c r="H134" s="736" t="s">
        <v>509</v>
      </c>
      <c r="I134" s="738"/>
    </row>
    <row r="135" spans="2:9" ht="14.25" customHeight="1">
      <c r="B135" s="735" t="s">
        <v>1869</v>
      </c>
      <c r="C135" s="662">
        <v>198146798</v>
      </c>
      <c r="D135" s="737">
        <v>8016283756</v>
      </c>
      <c r="E135" s="737" t="s">
        <v>1526</v>
      </c>
      <c r="F135" s="736" t="s">
        <v>196</v>
      </c>
      <c r="G135" s="717" t="s">
        <v>509</v>
      </c>
      <c r="H135" s="717" t="s">
        <v>1715</v>
      </c>
      <c r="I135" s="741"/>
    </row>
    <row r="136" spans="2:9" ht="14.25" customHeight="1">
      <c r="B136" s="739" t="s">
        <v>512</v>
      </c>
      <c r="C136" s="661">
        <v>198173510</v>
      </c>
      <c r="D136" s="661">
        <v>3852164295</v>
      </c>
      <c r="E136" s="740" t="s">
        <v>1526</v>
      </c>
      <c r="F136" s="717" t="s">
        <v>196</v>
      </c>
      <c r="G136" s="736"/>
      <c r="H136" s="736"/>
      <c r="I136" s="738"/>
    </row>
    <row r="137" spans="2:9" ht="14.25" customHeight="1">
      <c r="B137" s="735" t="s">
        <v>1870</v>
      </c>
      <c r="C137" s="662">
        <v>185855628</v>
      </c>
      <c r="D137" s="737" t="s">
        <v>1871</v>
      </c>
      <c r="E137" s="737" t="s">
        <v>1526</v>
      </c>
      <c r="F137" s="736" t="s">
        <v>1711</v>
      </c>
      <c r="G137" s="717" t="s">
        <v>1724</v>
      </c>
      <c r="H137" s="717"/>
      <c r="I137" s="741"/>
    </row>
    <row r="138" spans="2:9" ht="14.25" customHeight="1">
      <c r="B138" s="739" t="s">
        <v>1872</v>
      </c>
      <c r="C138" s="661">
        <v>198115423</v>
      </c>
      <c r="D138" s="661">
        <v>3854615737</v>
      </c>
      <c r="E138" s="740" t="s">
        <v>516</v>
      </c>
      <c r="F138" s="717" t="s">
        <v>196</v>
      </c>
      <c r="G138" s="717" t="s">
        <v>509</v>
      </c>
      <c r="H138" s="717" t="s">
        <v>509</v>
      </c>
      <c r="I138" s="741"/>
    </row>
    <row r="139" spans="2:9" ht="14.25" customHeight="1">
      <c r="B139" s="735" t="s">
        <v>1873</v>
      </c>
      <c r="C139" s="662">
        <v>194654317</v>
      </c>
      <c r="D139" s="737">
        <v>3855709399</v>
      </c>
      <c r="E139" s="737" t="s">
        <v>516</v>
      </c>
      <c r="F139" s="736" t="s">
        <v>1711</v>
      </c>
      <c r="G139" s="736" t="s">
        <v>509</v>
      </c>
      <c r="H139" s="736"/>
      <c r="I139" s="738"/>
    </row>
    <row r="140" spans="2:9" ht="14.25" customHeight="1">
      <c r="B140" s="739" t="s">
        <v>1874</v>
      </c>
      <c r="C140" s="661">
        <v>95677350</v>
      </c>
      <c r="D140" s="661">
        <v>5593305011</v>
      </c>
      <c r="E140" s="740" t="s">
        <v>528</v>
      </c>
      <c r="F140" s="717" t="s">
        <v>196</v>
      </c>
      <c r="G140" s="717"/>
      <c r="H140" s="717"/>
      <c r="I140" s="741"/>
    </row>
    <row r="141" spans="2:9" ht="14.25" customHeight="1">
      <c r="B141" s="735" t="s">
        <v>1875</v>
      </c>
      <c r="C141" s="662">
        <v>152786348</v>
      </c>
      <c r="D141" s="737">
        <v>3855367063</v>
      </c>
      <c r="E141" s="737" t="s">
        <v>528</v>
      </c>
      <c r="F141" s="736" t="s">
        <v>1711</v>
      </c>
      <c r="G141" s="736" t="s">
        <v>509</v>
      </c>
      <c r="H141" s="736" t="s">
        <v>509</v>
      </c>
      <c r="I141" s="738"/>
    </row>
    <row r="142" spans="2:9" ht="14.25" customHeight="1">
      <c r="B142" s="739" t="s">
        <v>1876</v>
      </c>
      <c r="C142" s="661">
        <v>133918199</v>
      </c>
      <c r="D142" s="661">
        <v>5616443187</v>
      </c>
      <c r="E142" s="740" t="s">
        <v>528</v>
      </c>
      <c r="F142" s="717" t="s">
        <v>196</v>
      </c>
      <c r="G142" s="717"/>
      <c r="H142" s="661"/>
      <c r="I142" s="741"/>
    </row>
    <row r="143" spans="2:9" ht="14.25" customHeight="1">
      <c r="B143" s="735" t="s">
        <v>1877</v>
      </c>
      <c r="C143" s="662">
        <v>157162181</v>
      </c>
      <c r="D143" s="737">
        <v>3053371025</v>
      </c>
      <c r="E143" s="737" t="s">
        <v>528</v>
      </c>
      <c r="F143" s="736" t="s">
        <v>196</v>
      </c>
      <c r="G143" s="717"/>
      <c r="H143" s="662"/>
      <c r="I143" s="741"/>
    </row>
    <row r="144" spans="2:9" ht="14.25" customHeight="1">
      <c r="B144" s="739" t="s">
        <v>1878</v>
      </c>
      <c r="C144" s="661">
        <v>186546704</v>
      </c>
      <c r="D144" s="661">
        <v>2408988092</v>
      </c>
      <c r="E144" s="740" t="s">
        <v>522</v>
      </c>
      <c r="F144" s="717" t="s">
        <v>196</v>
      </c>
      <c r="G144" s="736"/>
      <c r="H144" s="736"/>
      <c r="I144" s="738"/>
    </row>
    <row r="145" spans="2:9" ht="14.25" customHeight="1">
      <c r="B145" s="735" t="s">
        <v>1879</v>
      </c>
      <c r="C145" s="662">
        <v>198233995</v>
      </c>
      <c r="D145" s="737">
        <v>9297268459</v>
      </c>
      <c r="E145" s="737" t="s">
        <v>554</v>
      </c>
      <c r="F145" s="736" t="s">
        <v>196</v>
      </c>
      <c r="G145" s="717"/>
      <c r="H145" s="717"/>
      <c r="I145" s="741"/>
    </row>
    <row r="146" spans="2:9" ht="14.25" customHeight="1">
      <c r="B146" s="735" t="s">
        <v>1880</v>
      </c>
      <c r="C146" s="662">
        <v>198169669</v>
      </c>
      <c r="D146" s="737">
        <v>3855511507</v>
      </c>
      <c r="E146" s="737" t="s">
        <v>1526</v>
      </c>
      <c r="F146" s="736" t="s">
        <v>1711</v>
      </c>
      <c r="G146" s="736" t="s">
        <v>509</v>
      </c>
      <c r="H146" s="736" t="s">
        <v>509</v>
      </c>
      <c r="I146" s="738"/>
    </row>
    <row r="147" spans="2:9" ht="14.25" customHeight="1">
      <c r="B147" s="739" t="s">
        <v>1881</v>
      </c>
      <c r="C147" s="661">
        <v>176126270</v>
      </c>
      <c r="D147" s="661">
        <v>3854970738</v>
      </c>
      <c r="E147" s="740" t="s">
        <v>1526</v>
      </c>
      <c r="F147" s="717" t="s">
        <v>196</v>
      </c>
      <c r="G147" s="717" t="s">
        <v>509</v>
      </c>
      <c r="H147" s="717" t="s">
        <v>509</v>
      </c>
      <c r="I147" s="741"/>
    </row>
    <row r="148" spans="2:9" ht="14.25" customHeight="1">
      <c r="B148" s="735" t="s">
        <v>1882</v>
      </c>
      <c r="C148" s="662">
        <v>198236134</v>
      </c>
      <c r="D148" s="737">
        <v>8018093271</v>
      </c>
      <c r="E148" s="737" t="s">
        <v>516</v>
      </c>
      <c r="F148" s="736" t="s">
        <v>196</v>
      </c>
      <c r="G148" s="736" t="s">
        <v>1727</v>
      </c>
      <c r="H148" s="736" t="s">
        <v>1715</v>
      </c>
      <c r="I148" s="738" t="s">
        <v>1883</v>
      </c>
    </row>
    <row r="149" spans="2:9" ht="14.25" customHeight="1">
      <c r="B149" s="739" t="s">
        <v>1884</v>
      </c>
      <c r="C149" s="661">
        <v>189860294</v>
      </c>
      <c r="D149" s="661">
        <v>8013855362</v>
      </c>
      <c r="E149" s="740" t="s">
        <v>1526</v>
      </c>
      <c r="F149" s="717" t="s">
        <v>1711</v>
      </c>
      <c r="G149" s="717" t="s">
        <v>1727</v>
      </c>
      <c r="H149" s="717" t="s">
        <v>509</v>
      </c>
      <c r="I149" s="741"/>
    </row>
    <row r="150" spans="2:9" ht="14.25" customHeight="1">
      <c r="B150" s="725" t="s">
        <v>1885</v>
      </c>
      <c r="C150" s="726" t="s">
        <v>1700</v>
      </c>
      <c r="D150" s="727" t="s">
        <v>1701</v>
      </c>
      <c r="E150" s="728"/>
      <c r="F150" s="729"/>
      <c r="G150" s="729" t="s">
        <v>1195</v>
      </c>
      <c r="H150" s="729" t="s">
        <v>1702</v>
      </c>
      <c r="I150" s="730" t="s">
        <v>1703</v>
      </c>
    </row>
    <row r="151" spans="2:9" ht="14.25" customHeight="1">
      <c r="B151" s="733" t="s">
        <v>1704</v>
      </c>
      <c r="C151" s="729" t="s">
        <v>1705</v>
      </c>
      <c r="D151" s="728" t="s">
        <v>1193</v>
      </c>
      <c r="E151" s="728" t="s">
        <v>498</v>
      </c>
      <c r="F151" s="729" t="s">
        <v>1194</v>
      </c>
      <c r="G151" s="729"/>
      <c r="H151" s="729"/>
      <c r="I151" s="730"/>
    </row>
    <row r="152" spans="2:9" ht="14.25" customHeight="1">
      <c r="B152" s="735" t="s">
        <v>1886</v>
      </c>
      <c r="C152" s="662">
        <v>198175063</v>
      </c>
      <c r="D152" s="737">
        <v>3854635215</v>
      </c>
      <c r="E152" s="737" t="s">
        <v>1710</v>
      </c>
      <c r="F152" s="736" t="s">
        <v>196</v>
      </c>
      <c r="G152" s="717" t="s">
        <v>509</v>
      </c>
      <c r="H152" s="717" t="s">
        <v>806</v>
      </c>
      <c r="I152" s="741"/>
    </row>
    <row r="153" spans="2:9" ht="14.25" customHeight="1">
      <c r="B153" s="739" t="s">
        <v>1887</v>
      </c>
      <c r="C153" s="661">
        <v>189808547</v>
      </c>
      <c r="D153" s="661">
        <v>4074683062</v>
      </c>
      <c r="E153" s="740" t="s">
        <v>528</v>
      </c>
      <c r="F153" s="717" t="s">
        <v>196</v>
      </c>
      <c r="G153" s="736" t="s">
        <v>509</v>
      </c>
      <c r="H153" s="736" t="s">
        <v>509</v>
      </c>
      <c r="I153" s="738"/>
    </row>
    <row r="154" spans="2:9" ht="14.25" customHeight="1">
      <c r="B154" s="735" t="s">
        <v>1888</v>
      </c>
      <c r="C154" s="662">
        <v>198124724</v>
      </c>
      <c r="D154" s="737">
        <v>3853433876</v>
      </c>
      <c r="E154" s="737" t="s">
        <v>528</v>
      </c>
      <c r="F154" s="736" t="s">
        <v>196</v>
      </c>
      <c r="G154" s="717" t="s">
        <v>509</v>
      </c>
      <c r="H154" s="717" t="s">
        <v>509</v>
      </c>
      <c r="I154" s="741"/>
    </row>
    <row r="155" spans="2:9" ht="14.25" customHeight="1">
      <c r="B155" s="739" t="s">
        <v>1889</v>
      </c>
      <c r="C155" s="661">
        <v>152434122</v>
      </c>
      <c r="D155" s="661">
        <v>3854781412</v>
      </c>
      <c r="E155" s="740" t="s">
        <v>516</v>
      </c>
      <c r="F155" s="717" t="s">
        <v>1711</v>
      </c>
      <c r="G155" s="736" t="s">
        <v>509</v>
      </c>
      <c r="H155" s="736" t="s">
        <v>1890</v>
      </c>
      <c r="I155" s="738"/>
    </row>
    <row r="156" spans="2:9" ht="14.25" customHeight="1">
      <c r="B156" s="735" t="s">
        <v>1891</v>
      </c>
      <c r="C156" s="662">
        <v>198128043</v>
      </c>
      <c r="D156" s="737">
        <v>3853019173</v>
      </c>
      <c r="E156" s="737" t="s">
        <v>1710</v>
      </c>
      <c r="F156" s="736" t="s">
        <v>1711</v>
      </c>
      <c r="G156" s="717" t="s">
        <v>509</v>
      </c>
      <c r="H156" s="717"/>
      <c r="I156" s="741"/>
    </row>
    <row r="157" spans="2:9" ht="14.25" customHeight="1">
      <c r="B157" s="739" t="s">
        <v>1892</v>
      </c>
      <c r="C157" s="661">
        <v>177590489</v>
      </c>
      <c r="D157" s="661" t="s">
        <v>1893</v>
      </c>
      <c r="E157" s="740" t="s">
        <v>1710</v>
      </c>
      <c r="F157" s="717" t="s">
        <v>196</v>
      </c>
      <c r="G157" s="736" t="s">
        <v>509</v>
      </c>
      <c r="H157" s="736" t="s">
        <v>509</v>
      </c>
      <c r="I157" s="738"/>
    </row>
    <row r="158" spans="2:9" ht="14.25" customHeight="1">
      <c r="B158" s="735" t="s">
        <v>1894</v>
      </c>
      <c r="C158" s="662">
        <v>98747927</v>
      </c>
      <c r="D158" s="737" t="s">
        <v>1895</v>
      </c>
      <c r="E158" s="737" t="s">
        <v>506</v>
      </c>
      <c r="F158" s="736" t="s">
        <v>1711</v>
      </c>
      <c r="G158" s="717" t="s">
        <v>1724</v>
      </c>
      <c r="H158" s="717"/>
      <c r="I158" s="741" t="s">
        <v>1896</v>
      </c>
    </row>
    <row r="159" spans="2:9" ht="14.25" customHeight="1">
      <c r="B159" s="739" t="s">
        <v>1897</v>
      </c>
      <c r="C159" s="661">
        <v>198175887</v>
      </c>
      <c r="D159" s="661" t="s">
        <v>1898</v>
      </c>
      <c r="E159" s="740" t="s">
        <v>1710</v>
      </c>
      <c r="F159" s="717" t="s">
        <v>1711</v>
      </c>
      <c r="G159" s="717" t="s">
        <v>509</v>
      </c>
      <c r="H159" s="717" t="s">
        <v>509</v>
      </c>
      <c r="I159" s="741"/>
    </row>
    <row r="160" spans="2:9" ht="14.25" customHeight="1">
      <c r="B160" s="735" t="s">
        <v>1899</v>
      </c>
      <c r="C160" s="662">
        <v>161128552</v>
      </c>
      <c r="D160" s="737">
        <v>7793757118</v>
      </c>
      <c r="E160" s="737" t="s">
        <v>1710</v>
      </c>
      <c r="F160" s="736" t="s">
        <v>196</v>
      </c>
      <c r="G160" s="717" t="s">
        <v>509</v>
      </c>
      <c r="H160" s="717" t="s">
        <v>509</v>
      </c>
      <c r="I160" s="741"/>
    </row>
    <row r="161" spans="1:9" ht="14.25" customHeight="1">
      <c r="B161" s="739" t="s">
        <v>1900</v>
      </c>
      <c r="C161" s="661">
        <v>198174476</v>
      </c>
      <c r="D161" s="661" t="s">
        <v>1901</v>
      </c>
      <c r="E161" s="740" t="s">
        <v>1710</v>
      </c>
      <c r="F161" s="717" t="s">
        <v>1711</v>
      </c>
      <c r="G161" s="736" t="s">
        <v>509</v>
      </c>
      <c r="H161" s="736" t="s">
        <v>509</v>
      </c>
      <c r="I161" s="738"/>
    </row>
    <row r="162" spans="1:9" ht="14.25" customHeight="1">
      <c r="B162" s="735" t="s">
        <v>1902</v>
      </c>
      <c r="C162" s="662">
        <v>172199315</v>
      </c>
      <c r="D162" s="737">
        <v>3854368640</v>
      </c>
      <c r="E162" s="737" t="s">
        <v>528</v>
      </c>
      <c r="F162" s="736" t="s">
        <v>196</v>
      </c>
      <c r="G162" s="717" t="s">
        <v>509</v>
      </c>
      <c r="H162" s="717" t="s">
        <v>509</v>
      </c>
      <c r="I162" s="741"/>
    </row>
    <row r="163" spans="1:9" ht="14.25" customHeight="1">
      <c r="B163" s="739" t="s">
        <v>1903</v>
      </c>
      <c r="C163" s="661">
        <v>194616700</v>
      </c>
      <c r="D163" s="661">
        <v>8018599736</v>
      </c>
      <c r="E163" s="740" t="s">
        <v>528</v>
      </c>
      <c r="F163" s="717" t="s">
        <v>196</v>
      </c>
      <c r="G163" s="736" t="s">
        <v>509</v>
      </c>
      <c r="H163" s="736" t="s">
        <v>509</v>
      </c>
      <c r="I163" s="738"/>
    </row>
    <row r="164" spans="1:9" ht="14.25" customHeight="1">
      <c r="B164" s="735" t="s">
        <v>1904</v>
      </c>
      <c r="C164" s="662">
        <v>198184469</v>
      </c>
      <c r="D164" s="737">
        <v>8013005428</v>
      </c>
      <c r="E164" s="737" t="s">
        <v>1526</v>
      </c>
      <c r="F164" s="736" t="s">
        <v>196</v>
      </c>
      <c r="G164" s="736" t="s">
        <v>1724</v>
      </c>
      <c r="H164" s="736"/>
      <c r="I164" s="738" t="s">
        <v>1905</v>
      </c>
    </row>
    <row r="165" spans="1:9" ht="14.25" customHeight="1">
      <c r="B165" s="739" t="s">
        <v>1906</v>
      </c>
      <c r="C165" s="661">
        <v>190071100</v>
      </c>
      <c r="D165" s="661">
        <v>3466029475</v>
      </c>
      <c r="E165" s="740" t="s">
        <v>1710</v>
      </c>
      <c r="F165" s="717" t="s">
        <v>1711</v>
      </c>
      <c r="G165" s="717" t="s">
        <v>509</v>
      </c>
      <c r="H165" s="661" t="s">
        <v>509</v>
      </c>
      <c r="I165" s="741"/>
    </row>
    <row r="166" spans="1:9" ht="14.25" customHeight="1">
      <c r="B166" s="735" t="s">
        <v>1907</v>
      </c>
      <c r="C166" s="662">
        <v>128581767</v>
      </c>
      <c r="D166" s="737">
        <v>8014628790</v>
      </c>
      <c r="E166" s="737" t="s">
        <v>1526</v>
      </c>
      <c r="F166" s="736" t="s">
        <v>196</v>
      </c>
      <c r="G166" s="717" t="s">
        <v>509</v>
      </c>
      <c r="H166" s="662" t="s">
        <v>509</v>
      </c>
      <c r="I166" s="741"/>
    </row>
    <row r="167" spans="1:9" ht="14.25" customHeight="1">
      <c r="B167" s="739" t="s">
        <v>553</v>
      </c>
      <c r="C167" s="661">
        <v>198115241</v>
      </c>
      <c r="D167" s="661">
        <v>8012443795</v>
      </c>
      <c r="E167" s="740" t="s">
        <v>554</v>
      </c>
      <c r="F167" s="717" t="s">
        <v>196</v>
      </c>
      <c r="G167" s="736" t="s">
        <v>806</v>
      </c>
      <c r="H167" s="736"/>
      <c r="I167" s="738"/>
    </row>
    <row r="168" spans="1:9" ht="14.25" customHeight="1">
      <c r="B168" s="735" t="s">
        <v>1908</v>
      </c>
      <c r="C168" s="662">
        <v>176965146</v>
      </c>
      <c r="D168" s="737">
        <v>8014030016</v>
      </c>
      <c r="E168" s="737" t="s">
        <v>1526</v>
      </c>
      <c r="F168" s="736" t="s">
        <v>196</v>
      </c>
      <c r="G168" s="717" t="s">
        <v>509</v>
      </c>
      <c r="H168" s="717" t="s">
        <v>509</v>
      </c>
      <c r="I168" s="741"/>
    </row>
    <row r="169" spans="1:9" ht="14.25" customHeight="1">
      <c r="B169" s="739" t="s">
        <v>1909</v>
      </c>
      <c r="C169" s="661">
        <v>198264436</v>
      </c>
      <c r="D169" s="661">
        <v>5015639214</v>
      </c>
      <c r="E169" s="740" t="s">
        <v>1710</v>
      </c>
      <c r="F169" s="717" t="s">
        <v>1711</v>
      </c>
      <c r="G169" s="736" t="s">
        <v>806</v>
      </c>
      <c r="H169" s="736"/>
      <c r="I169" s="738"/>
    </row>
    <row r="170" spans="1:9" ht="14.25" customHeight="1">
      <c r="B170" s="735" t="s">
        <v>1910</v>
      </c>
      <c r="C170" s="662">
        <v>198187055</v>
      </c>
      <c r="D170" s="737">
        <v>3854901968</v>
      </c>
      <c r="E170" s="737" t="s">
        <v>1526</v>
      </c>
      <c r="F170" s="736" t="s">
        <v>196</v>
      </c>
      <c r="G170" s="717" t="s">
        <v>509</v>
      </c>
      <c r="H170" s="717" t="s">
        <v>509</v>
      </c>
      <c r="I170" s="741"/>
    </row>
    <row r="171" spans="1:9" ht="14.25" customHeight="1">
      <c r="B171" s="739" t="s">
        <v>1911</v>
      </c>
      <c r="C171" s="661">
        <v>95628038</v>
      </c>
      <c r="D171" s="661">
        <v>3852522942</v>
      </c>
      <c r="E171" s="740" t="s">
        <v>528</v>
      </c>
      <c r="F171" s="717" t="s">
        <v>1711</v>
      </c>
      <c r="G171" s="736" t="s">
        <v>1715</v>
      </c>
      <c r="H171" s="736"/>
      <c r="I171" s="738"/>
    </row>
    <row r="172" spans="1:9" ht="14.25" customHeight="1">
      <c r="B172" s="735" t="s">
        <v>1912</v>
      </c>
      <c r="C172" s="662">
        <v>198145053</v>
      </c>
      <c r="D172" s="737">
        <v>3852839333</v>
      </c>
      <c r="E172" s="737" t="s">
        <v>528</v>
      </c>
      <c r="F172" s="736" t="s">
        <v>1711</v>
      </c>
      <c r="G172" s="736" t="s">
        <v>1727</v>
      </c>
      <c r="H172" s="736" t="s">
        <v>509</v>
      </c>
      <c r="I172" s="738"/>
    </row>
    <row r="173" spans="1:9" ht="14.25" customHeight="1">
      <c r="B173" s="739" t="s">
        <v>1913</v>
      </c>
      <c r="C173" s="661">
        <v>198228933</v>
      </c>
      <c r="D173" s="661">
        <v>4355220913</v>
      </c>
      <c r="E173" s="740" t="s">
        <v>528</v>
      </c>
      <c r="F173" s="717" t="s">
        <v>196</v>
      </c>
      <c r="G173" s="717" t="s">
        <v>1727</v>
      </c>
      <c r="H173" s="717" t="s">
        <v>509</v>
      </c>
      <c r="I173" s="741"/>
    </row>
    <row r="174" spans="1:9" ht="14.25" customHeight="1">
      <c r="A174" s="746" t="s">
        <v>1914</v>
      </c>
      <c r="B174" s="747" t="s">
        <v>1764</v>
      </c>
      <c r="C174" s="742"/>
      <c r="D174" s="728"/>
      <c r="E174" s="728"/>
      <c r="F174" s="729"/>
      <c r="G174" s="729"/>
      <c r="H174" s="729"/>
      <c r="I174" s="730"/>
    </row>
    <row r="175" spans="1:9" ht="14.25" customHeight="1">
      <c r="A175" s="748" t="s">
        <v>1190</v>
      </c>
      <c r="B175" s="733" t="s">
        <v>1704</v>
      </c>
      <c r="C175" s="729" t="s">
        <v>1705</v>
      </c>
      <c r="D175" s="728" t="s">
        <v>1193</v>
      </c>
      <c r="E175" s="728" t="s">
        <v>498</v>
      </c>
      <c r="F175" s="729" t="s">
        <v>1194</v>
      </c>
      <c r="G175" s="729" t="s">
        <v>1195</v>
      </c>
      <c r="H175" s="729" t="s">
        <v>1702</v>
      </c>
      <c r="I175" s="730" t="s">
        <v>455</v>
      </c>
    </row>
    <row r="176" spans="1:9" ht="14.25" customHeight="1">
      <c r="A176" s="749"/>
      <c r="B176" s="735" t="s">
        <v>1848</v>
      </c>
      <c r="C176" s="662">
        <v>139413594</v>
      </c>
      <c r="D176" s="737">
        <v>3855737853</v>
      </c>
      <c r="E176" s="737" t="s">
        <v>552</v>
      </c>
      <c r="F176" s="736" t="s">
        <v>1711</v>
      </c>
      <c r="G176" s="736" t="s">
        <v>806</v>
      </c>
      <c r="H176" s="736"/>
      <c r="I176" s="738"/>
    </row>
    <row r="177" spans="1:9" ht="14.25" customHeight="1">
      <c r="A177" s="750" t="s">
        <v>1915</v>
      </c>
      <c r="B177" s="739" t="s">
        <v>1916</v>
      </c>
      <c r="C177" s="661">
        <v>198240390</v>
      </c>
      <c r="D177" s="661">
        <v>3855515167</v>
      </c>
      <c r="E177" s="740" t="s">
        <v>554</v>
      </c>
      <c r="F177" s="717" t="s">
        <v>1711</v>
      </c>
      <c r="G177" s="717" t="s">
        <v>806</v>
      </c>
      <c r="H177" s="717"/>
      <c r="I177" s="741"/>
    </row>
    <row r="178" spans="1:9" ht="14.25" customHeight="1">
      <c r="A178" s="749"/>
      <c r="B178" s="735" t="s">
        <v>1917</v>
      </c>
      <c r="C178" s="662">
        <v>189893901</v>
      </c>
      <c r="D178" s="737">
        <v>8167248856</v>
      </c>
      <c r="E178" s="737" t="s">
        <v>1526</v>
      </c>
      <c r="F178" s="736" t="s">
        <v>1711</v>
      </c>
      <c r="G178" s="736" t="s">
        <v>509</v>
      </c>
      <c r="H178" s="736"/>
      <c r="I178" s="738" t="s">
        <v>1918</v>
      </c>
    </row>
    <row r="179" spans="1:9" ht="14.25" customHeight="1">
      <c r="A179" s="749"/>
      <c r="B179" s="735" t="s">
        <v>1919</v>
      </c>
      <c r="C179" s="662">
        <v>178003047</v>
      </c>
      <c r="D179" s="737">
        <v>8017500531</v>
      </c>
      <c r="E179" s="737" t="s">
        <v>528</v>
      </c>
      <c r="F179" s="736" t="s">
        <v>196</v>
      </c>
      <c r="G179" s="736" t="s">
        <v>509</v>
      </c>
      <c r="H179" s="736" t="s">
        <v>509</v>
      </c>
      <c r="I179" s="738"/>
    </row>
    <row r="180" spans="1:9" ht="14.25" customHeight="1">
      <c r="A180" s="749"/>
      <c r="B180" s="739" t="s">
        <v>1920</v>
      </c>
      <c r="C180" s="661">
        <v>198290597</v>
      </c>
      <c r="D180" s="661">
        <v>4352419031</v>
      </c>
      <c r="E180" s="740" t="s">
        <v>552</v>
      </c>
      <c r="F180" s="717" t="s">
        <v>196</v>
      </c>
      <c r="G180" s="736"/>
      <c r="H180" s="736"/>
      <c r="I180" s="738"/>
    </row>
    <row r="181" spans="1:9" ht="14.25" customHeight="1">
      <c r="A181" s="750"/>
      <c r="B181" s="735" t="s">
        <v>1921</v>
      </c>
      <c r="C181" s="662">
        <v>95692454</v>
      </c>
      <c r="D181" s="737">
        <v>8016161862</v>
      </c>
      <c r="E181" s="737" t="s">
        <v>1710</v>
      </c>
      <c r="F181" s="736" t="s">
        <v>1711</v>
      </c>
      <c r="G181" s="717"/>
      <c r="H181" s="717"/>
      <c r="I181" s="741"/>
    </row>
    <row r="182" spans="1:9" ht="14.25" customHeight="1">
      <c r="A182" s="749"/>
      <c r="B182" s="739" t="s">
        <v>1922</v>
      </c>
      <c r="C182" s="661">
        <v>198294226</v>
      </c>
      <c r="D182" s="661">
        <v>8019700995</v>
      </c>
      <c r="E182" s="740" t="s">
        <v>1710</v>
      </c>
      <c r="F182" s="717" t="s">
        <v>1711</v>
      </c>
      <c r="G182" s="736"/>
      <c r="H182" s="736"/>
      <c r="I182" s="738"/>
    </row>
    <row r="183" spans="1:9" ht="14.25" customHeight="1">
      <c r="A183" s="750"/>
      <c r="B183" s="735" t="s">
        <v>1923</v>
      </c>
      <c r="C183" s="662">
        <v>122441530</v>
      </c>
      <c r="D183" s="737">
        <v>3853387832</v>
      </c>
      <c r="E183" s="737" t="s">
        <v>552</v>
      </c>
      <c r="F183" s="736" t="s">
        <v>1711</v>
      </c>
      <c r="G183" s="717" t="s">
        <v>1724</v>
      </c>
      <c r="H183" s="717"/>
      <c r="I183" s="741"/>
    </row>
    <row r="184" spans="1:9" ht="14.25" customHeight="1">
      <c r="A184" s="749"/>
      <c r="B184" s="739" t="s">
        <v>1924</v>
      </c>
      <c r="C184" s="661">
        <v>95684446</v>
      </c>
      <c r="D184" s="661">
        <v>3857709055</v>
      </c>
      <c r="E184" s="740" t="s">
        <v>1710</v>
      </c>
      <c r="F184" s="717" t="s">
        <v>1711</v>
      </c>
      <c r="G184" s="736" t="s">
        <v>509</v>
      </c>
      <c r="H184" s="736" t="s">
        <v>509</v>
      </c>
      <c r="I184" s="738"/>
    </row>
    <row r="185" spans="1:9" ht="14.25" customHeight="1">
      <c r="A185" s="750"/>
      <c r="B185" s="735" t="s">
        <v>1925</v>
      </c>
      <c r="C185" s="662">
        <v>118959992</v>
      </c>
      <c r="D185" s="737">
        <v>8016618072</v>
      </c>
      <c r="E185" s="737" t="s">
        <v>552</v>
      </c>
      <c r="F185" s="736" t="s">
        <v>196</v>
      </c>
      <c r="G185" s="717"/>
      <c r="H185" s="717"/>
      <c r="I185" s="741"/>
    </row>
    <row r="186" spans="1:9" ht="14.25" customHeight="1">
      <c r="A186" s="749"/>
      <c r="B186" s="739" t="s">
        <v>1926</v>
      </c>
      <c r="C186" s="661">
        <v>198245747</v>
      </c>
      <c r="D186" s="661" t="s">
        <v>1927</v>
      </c>
      <c r="E186" s="740" t="s">
        <v>554</v>
      </c>
      <c r="F186" s="717" t="s">
        <v>196</v>
      </c>
      <c r="G186" s="736" t="s">
        <v>509</v>
      </c>
      <c r="H186" s="736"/>
      <c r="I186" s="738"/>
    </row>
    <row r="187" spans="1:9" ht="14.25" customHeight="1">
      <c r="A187" s="749"/>
      <c r="B187" s="735" t="s">
        <v>1928</v>
      </c>
      <c r="C187" s="662">
        <v>198198363</v>
      </c>
      <c r="D187" s="737">
        <v>4352241196</v>
      </c>
      <c r="E187" s="737" t="s">
        <v>554</v>
      </c>
      <c r="F187" s="736" t="s">
        <v>196</v>
      </c>
      <c r="G187" s="736" t="s">
        <v>509</v>
      </c>
      <c r="H187" s="736" t="s">
        <v>509</v>
      </c>
      <c r="I187" s="738"/>
    </row>
    <row r="188" spans="1:9" ht="14.25" customHeight="1">
      <c r="A188" s="749"/>
      <c r="B188" s="739" t="s">
        <v>1929</v>
      </c>
      <c r="C188" s="661">
        <v>198267412</v>
      </c>
      <c r="D188" s="661" t="s">
        <v>1930</v>
      </c>
      <c r="E188" s="740" t="s">
        <v>1710</v>
      </c>
      <c r="F188" s="717" t="s">
        <v>196</v>
      </c>
      <c r="G188" s="736" t="s">
        <v>509</v>
      </c>
      <c r="H188" s="736" t="s">
        <v>509</v>
      </c>
      <c r="I188" s="738"/>
    </row>
    <row r="189" spans="1:9" ht="14.25" customHeight="1">
      <c r="A189" s="749"/>
      <c r="B189" s="735" t="s">
        <v>1931</v>
      </c>
      <c r="C189" s="662">
        <v>198172807</v>
      </c>
      <c r="D189" s="737">
        <v>3852149197</v>
      </c>
      <c r="E189" s="737" t="s">
        <v>1526</v>
      </c>
      <c r="F189" s="736" t="s">
        <v>1711</v>
      </c>
      <c r="G189" s="736" t="s">
        <v>509</v>
      </c>
      <c r="H189" s="736" t="s">
        <v>509</v>
      </c>
      <c r="I189" s="738"/>
    </row>
    <row r="190" spans="1:9" ht="14.25" customHeight="1">
      <c r="A190" s="750"/>
      <c r="B190" s="739" t="s">
        <v>1932</v>
      </c>
      <c r="C190" s="661">
        <v>198022476</v>
      </c>
      <c r="D190" s="661" t="s">
        <v>1933</v>
      </c>
      <c r="E190" s="740" t="s">
        <v>1526</v>
      </c>
      <c r="F190" s="717" t="s">
        <v>1711</v>
      </c>
      <c r="G190" s="717"/>
      <c r="H190" s="717"/>
      <c r="I190" s="741"/>
    </row>
    <row r="191" spans="1:9" ht="14.25" customHeight="1">
      <c r="A191" s="750"/>
      <c r="B191" s="735" t="s">
        <v>1934</v>
      </c>
      <c r="C191" s="662">
        <v>198332977</v>
      </c>
      <c r="D191" s="737">
        <v>8015058408</v>
      </c>
      <c r="E191" s="737" t="s">
        <v>554</v>
      </c>
      <c r="F191" s="736" t="s">
        <v>1711</v>
      </c>
      <c r="G191" s="717"/>
      <c r="H191" s="717"/>
      <c r="I191" s="741"/>
    </row>
    <row r="192" spans="1:9" ht="14.25" customHeight="1">
      <c r="A192" s="750"/>
      <c r="B192" s="735" t="s">
        <v>1935</v>
      </c>
      <c r="C192" s="662">
        <v>106791927</v>
      </c>
      <c r="D192" s="737">
        <v>8018987819</v>
      </c>
      <c r="E192" s="737" t="s">
        <v>1710</v>
      </c>
      <c r="F192" s="736" t="s">
        <v>196</v>
      </c>
      <c r="G192" s="717" t="s">
        <v>1724</v>
      </c>
      <c r="H192" s="717"/>
      <c r="I192" s="741" t="s">
        <v>1936</v>
      </c>
    </row>
    <row r="193" spans="1:10" ht="14.25" customHeight="1">
      <c r="A193" s="750"/>
      <c r="B193" s="739" t="s">
        <v>1937</v>
      </c>
      <c r="C193" s="661">
        <v>187283526</v>
      </c>
      <c r="D193" s="661" t="s">
        <v>1938</v>
      </c>
      <c r="E193" s="740" t="s">
        <v>1526</v>
      </c>
      <c r="F193" s="717" t="s">
        <v>196</v>
      </c>
      <c r="G193" s="717"/>
      <c r="H193" s="717"/>
      <c r="I193" s="741"/>
    </row>
    <row r="194" spans="1:10" ht="14.25" customHeight="1">
      <c r="A194" s="749"/>
      <c r="B194" s="735" t="s">
        <v>1939</v>
      </c>
      <c r="C194" s="662">
        <v>95676287</v>
      </c>
      <c r="D194" s="737" t="s">
        <v>1940</v>
      </c>
      <c r="E194" s="737" t="s">
        <v>528</v>
      </c>
      <c r="F194" s="736" t="s">
        <v>196</v>
      </c>
      <c r="G194" s="736"/>
      <c r="H194" s="736"/>
      <c r="I194" s="738"/>
    </row>
    <row r="195" spans="1:10" ht="14.25" customHeight="1">
      <c r="A195" s="746" t="s">
        <v>1941</v>
      </c>
      <c r="B195" s="725"/>
      <c r="C195" s="726" t="s">
        <v>1700</v>
      </c>
      <c r="D195" s="727" t="s">
        <v>1701</v>
      </c>
      <c r="E195" s="728"/>
      <c r="F195" s="729"/>
      <c r="G195" s="729"/>
      <c r="H195" s="729"/>
      <c r="I195" s="730"/>
    </row>
    <row r="196" spans="1:10" ht="14.25" customHeight="1">
      <c r="A196" s="748" t="s">
        <v>1190</v>
      </c>
      <c r="B196" s="733" t="s">
        <v>1704</v>
      </c>
      <c r="C196" s="729" t="s">
        <v>1705</v>
      </c>
      <c r="D196" s="728" t="s">
        <v>1193</v>
      </c>
      <c r="E196" s="728" t="s">
        <v>498</v>
      </c>
      <c r="F196" s="729" t="s">
        <v>1194</v>
      </c>
      <c r="G196" s="729" t="s">
        <v>1195</v>
      </c>
      <c r="H196" s="729" t="s">
        <v>1702</v>
      </c>
      <c r="I196" s="730" t="s">
        <v>455</v>
      </c>
    </row>
    <row r="197" spans="1:10" ht="14.25" customHeight="1">
      <c r="A197" s="749"/>
      <c r="B197" s="739" t="s">
        <v>1942</v>
      </c>
      <c r="C197" s="661">
        <v>182808309</v>
      </c>
      <c r="D197" s="661" t="s">
        <v>1943</v>
      </c>
      <c r="E197" s="740" t="s">
        <v>528</v>
      </c>
      <c r="F197" s="717"/>
      <c r="G197" s="717" t="s">
        <v>509</v>
      </c>
      <c r="H197" s="717" t="s">
        <v>509</v>
      </c>
      <c r="I197" s="741"/>
    </row>
    <row r="198" spans="1:10" ht="14.25" customHeight="1">
      <c r="A198" s="750" t="s">
        <v>1944</v>
      </c>
      <c r="B198" s="735" t="s">
        <v>1945</v>
      </c>
      <c r="C198" s="662">
        <v>198266602</v>
      </c>
      <c r="D198" s="737">
        <v>8507759601</v>
      </c>
      <c r="E198" s="737" t="s">
        <v>554</v>
      </c>
      <c r="F198" s="736" t="s">
        <v>1711</v>
      </c>
      <c r="G198" s="717" t="s">
        <v>509</v>
      </c>
      <c r="H198" s="717"/>
      <c r="I198" s="741"/>
    </row>
    <row r="199" spans="1:10" ht="14.25" customHeight="1">
      <c r="A199" s="749" t="s">
        <v>1946</v>
      </c>
      <c r="B199" s="739" t="s">
        <v>1947</v>
      </c>
      <c r="C199" s="661">
        <v>198267264</v>
      </c>
      <c r="D199" s="661">
        <v>4355131436</v>
      </c>
      <c r="E199" s="740" t="s">
        <v>554</v>
      </c>
      <c r="F199" s="717" t="s">
        <v>1711</v>
      </c>
      <c r="G199" s="736" t="s">
        <v>509</v>
      </c>
      <c r="H199" s="736" t="s">
        <v>509</v>
      </c>
      <c r="I199" s="738"/>
      <c r="J199" s="731" t="s">
        <v>1948</v>
      </c>
    </row>
    <row r="200" spans="1:10" ht="14.25" customHeight="1">
      <c r="A200" s="750" t="s">
        <v>1949</v>
      </c>
      <c r="B200" s="735" t="s">
        <v>1950</v>
      </c>
      <c r="C200" s="662">
        <v>95709970</v>
      </c>
      <c r="D200" s="737">
        <v>3854224067</v>
      </c>
      <c r="E200" s="737" t="s">
        <v>552</v>
      </c>
      <c r="F200" s="736" t="s">
        <v>1711</v>
      </c>
      <c r="G200" s="717" t="s">
        <v>509</v>
      </c>
      <c r="H200" s="717"/>
      <c r="I200" s="741" t="s">
        <v>1951</v>
      </c>
    </row>
    <row r="201" spans="1:10" ht="14.25" customHeight="1">
      <c r="A201" s="749"/>
      <c r="B201" s="739" t="s">
        <v>1952</v>
      </c>
      <c r="C201" s="661">
        <v>193881045</v>
      </c>
      <c r="D201" s="661">
        <v>3853387476</v>
      </c>
      <c r="E201" s="740" t="s">
        <v>1710</v>
      </c>
      <c r="F201" s="717" t="s">
        <v>196</v>
      </c>
      <c r="G201" s="736" t="s">
        <v>509</v>
      </c>
      <c r="H201" s="736"/>
      <c r="I201" s="738"/>
    </row>
    <row r="202" spans="1:10" ht="14.25" customHeight="1">
      <c r="A202" s="750"/>
      <c r="B202" s="735" t="s">
        <v>1953</v>
      </c>
      <c r="C202" s="662">
        <v>172199315</v>
      </c>
      <c r="D202" s="737"/>
      <c r="E202" s="737" t="s">
        <v>528</v>
      </c>
      <c r="F202" s="736"/>
      <c r="G202" s="717"/>
      <c r="H202" s="717"/>
      <c r="I202" s="741"/>
    </row>
    <row r="203" spans="1:10" ht="14.25" customHeight="1">
      <c r="A203" s="749"/>
      <c r="B203" s="739" t="s">
        <v>1954</v>
      </c>
      <c r="C203" s="661">
        <v>177880348</v>
      </c>
      <c r="D203" s="661">
        <v>8315248794</v>
      </c>
      <c r="E203" s="740" t="s">
        <v>528</v>
      </c>
      <c r="F203" s="717" t="s">
        <v>1711</v>
      </c>
      <c r="G203" s="736" t="s">
        <v>509</v>
      </c>
      <c r="H203" s="736" t="s">
        <v>509</v>
      </c>
      <c r="I203" s="738"/>
    </row>
    <row r="204" spans="1:10" ht="14.25" customHeight="1">
      <c r="A204" s="750"/>
      <c r="B204" s="735" t="s">
        <v>1955</v>
      </c>
      <c r="C204" s="662">
        <v>177880292</v>
      </c>
      <c r="D204" s="737">
        <v>3235355396</v>
      </c>
      <c r="E204" s="737" t="s">
        <v>528</v>
      </c>
      <c r="F204" s="736" t="s">
        <v>1711</v>
      </c>
      <c r="G204" s="717" t="s">
        <v>509</v>
      </c>
      <c r="H204" s="717" t="s">
        <v>509</v>
      </c>
      <c r="I204" s="741"/>
    </row>
    <row r="205" spans="1:10" ht="14.25" customHeight="1">
      <c r="A205" s="749"/>
      <c r="B205" s="739" t="s">
        <v>1956</v>
      </c>
      <c r="C205" s="661">
        <v>194616700</v>
      </c>
      <c r="D205" s="661">
        <v>8018599736</v>
      </c>
      <c r="E205" s="740" t="s">
        <v>528</v>
      </c>
      <c r="F205" s="717"/>
      <c r="G205" s="736"/>
      <c r="H205" s="736"/>
      <c r="I205" s="738"/>
    </row>
    <row r="206" spans="1:10" ht="14.25" customHeight="1">
      <c r="A206" s="750"/>
      <c r="B206" s="735" t="s">
        <v>1957</v>
      </c>
      <c r="C206" s="662">
        <v>193881049</v>
      </c>
      <c r="D206" s="737">
        <v>3857668776</v>
      </c>
      <c r="E206" s="737" t="s">
        <v>1710</v>
      </c>
      <c r="F206" s="736" t="s">
        <v>196</v>
      </c>
      <c r="G206" s="717" t="s">
        <v>509</v>
      </c>
      <c r="H206" s="717"/>
      <c r="I206" s="741"/>
    </row>
    <row r="207" spans="1:10" ht="14.25" customHeight="1">
      <c r="A207" s="749"/>
      <c r="B207" s="739" t="s">
        <v>1958</v>
      </c>
      <c r="C207" s="661">
        <v>198270876</v>
      </c>
      <c r="D207" s="661">
        <v>8013106857</v>
      </c>
      <c r="E207" s="740" t="s">
        <v>1526</v>
      </c>
      <c r="F207" s="717" t="s">
        <v>1711</v>
      </c>
      <c r="G207" s="736" t="s">
        <v>509</v>
      </c>
      <c r="H207" s="736" t="s">
        <v>509</v>
      </c>
      <c r="I207" s="738"/>
    </row>
    <row r="208" spans="1:10" ht="14.25" customHeight="1">
      <c r="A208" s="750"/>
      <c r="B208" s="735" t="s">
        <v>1959</v>
      </c>
      <c r="C208" s="662">
        <v>198270911</v>
      </c>
      <c r="D208" s="737">
        <v>3854789750</v>
      </c>
      <c r="E208" s="737" t="s">
        <v>1526</v>
      </c>
      <c r="F208" s="736" t="s">
        <v>1711</v>
      </c>
      <c r="G208" s="717" t="s">
        <v>509</v>
      </c>
      <c r="H208" s="717" t="s">
        <v>509</v>
      </c>
      <c r="I208" s="741"/>
    </row>
    <row r="209" spans="1:17" ht="14.25" customHeight="1">
      <c r="A209" s="749"/>
      <c r="B209" s="739" t="s">
        <v>1960</v>
      </c>
      <c r="C209" s="661">
        <v>190032117</v>
      </c>
      <c r="D209" s="661">
        <v>3855567788</v>
      </c>
      <c r="E209" s="740" t="s">
        <v>1526</v>
      </c>
      <c r="F209" s="717" t="s">
        <v>1711</v>
      </c>
      <c r="G209" s="736" t="s">
        <v>509</v>
      </c>
      <c r="H209" s="736" t="s">
        <v>509</v>
      </c>
      <c r="I209" s="738"/>
    </row>
    <row r="210" spans="1:17" ht="14.25" customHeight="1">
      <c r="A210" s="750"/>
      <c r="B210" s="735" t="s">
        <v>1961</v>
      </c>
      <c r="C210" s="662">
        <v>190032135</v>
      </c>
      <c r="D210" s="737">
        <v>3855567788</v>
      </c>
      <c r="E210" s="737" t="s">
        <v>1526</v>
      </c>
      <c r="F210" s="736" t="s">
        <v>196</v>
      </c>
      <c r="G210" s="717" t="s">
        <v>509</v>
      </c>
      <c r="H210" s="717"/>
      <c r="I210" s="741"/>
    </row>
    <row r="211" spans="1:17" ht="14.25" customHeight="1">
      <c r="A211" s="749" t="s">
        <v>1962</v>
      </c>
      <c r="B211" s="739" t="s">
        <v>1963</v>
      </c>
      <c r="C211" s="661">
        <v>177691615</v>
      </c>
      <c r="D211" s="661">
        <v>8013308431</v>
      </c>
      <c r="E211" s="740" t="s">
        <v>516</v>
      </c>
      <c r="F211" s="717" t="s">
        <v>1711</v>
      </c>
      <c r="G211" s="736" t="s">
        <v>509</v>
      </c>
      <c r="H211" s="736" t="s">
        <v>509</v>
      </c>
      <c r="I211" s="738"/>
    </row>
    <row r="212" spans="1:17" ht="14.25" customHeight="1">
      <c r="A212" s="750"/>
      <c r="B212" s="735" t="s">
        <v>635</v>
      </c>
      <c r="C212" s="662">
        <v>198168768</v>
      </c>
      <c r="D212" s="737" t="s">
        <v>1964</v>
      </c>
      <c r="E212" s="737" t="s">
        <v>1710</v>
      </c>
      <c r="F212" s="736" t="s">
        <v>1711</v>
      </c>
      <c r="G212" s="717"/>
      <c r="H212" s="717"/>
      <c r="I212" s="741"/>
    </row>
    <row r="213" spans="1:17" ht="14.25" customHeight="1">
      <c r="A213" s="749"/>
      <c r="B213" s="739" t="s">
        <v>1965</v>
      </c>
      <c r="C213" s="661">
        <v>114721669</v>
      </c>
      <c r="D213" s="661">
        <v>3855786383</v>
      </c>
      <c r="E213" s="740" t="s">
        <v>1526</v>
      </c>
      <c r="F213" s="717" t="s">
        <v>196</v>
      </c>
      <c r="G213" s="736" t="s">
        <v>509</v>
      </c>
      <c r="H213" s="736" t="s">
        <v>509</v>
      </c>
      <c r="I213" s="738"/>
    </row>
    <row r="214" spans="1:17" ht="14.25" customHeight="1">
      <c r="A214" s="750"/>
      <c r="B214" s="735" t="s">
        <v>1966</v>
      </c>
      <c r="C214" s="662">
        <v>140468142</v>
      </c>
      <c r="D214" s="737">
        <v>8016619133</v>
      </c>
      <c r="E214" s="737" t="s">
        <v>516</v>
      </c>
      <c r="F214" s="736" t="s">
        <v>1711</v>
      </c>
      <c r="G214" s="717" t="s">
        <v>509</v>
      </c>
      <c r="H214" s="717"/>
      <c r="I214" s="741" t="s">
        <v>1967</v>
      </c>
    </row>
    <row r="215" spans="1:17" ht="14.25" customHeight="1">
      <c r="A215" s="749"/>
      <c r="B215" s="739" t="s">
        <v>1968</v>
      </c>
      <c r="C215" s="661">
        <v>164327385</v>
      </c>
      <c r="D215" s="661" t="s">
        <v>1969</v>
      </c>
      <c r="E215" s="740" t="s">
        <v>1710</v>
      </c>
      <c r="F215" s="717" t="s">
        <v>196</v>
      </c>
      <c r="G215" s="736" t="s">
        <v>509</v>
      </c>
      <c r="H215" s="736" t="s">
        <v>509</v>
      </c>
      <c r="I215" s="738"/>
    </row>
    <row r="216" spans="1:17" ht="14.25" customHeight="1">
      <c r="A216" s="750"/>
      <c r="B216" s="735" t="s">
        <v>1870</v>
      </c>
      <c r="C216" s="662">
        <v>185855628</v>
      </c>
      <c r="D216" s="737" t="s">
        <v>1871</v>
      </c>
      <c r="E216" s="737" t="s">
        <v>1526</v>
      </c>
      <c r="F216" s="736" t="s">
        <v>1711</v>
      </c>
      <c r="G216" s="717" t="s">
        <v>509</v>
      </c>
      <c r="H216" s="717"/>
      <c r="I216" s="741"/>
    </row>
    <row r="217" spans="1:17" ht="14.25" customHeight="1">
      <c r="A217" s="751"/>
      <c r="B217" s="735" t="s">
        <v>1970</v>
      </c>
      <c r="C217" s="662">
        <v>198289828</v>
      </c>
      <c r="D217" s="737">
        <v>7324034018</v>
      </c>
      <c r="E217" s="737" t="s">
        <v>516</v>
      </c>
      <c r="F217" s="736" t="s">
        <v>196</v>
      </c>
      <c r="G217" s="752" t="s">
        <v>509</v>
      </c>
      <c r="H217" s="752" t="s">
        <v>509</v>
      </c>
      <c r="I217" s="752" t="s">
        <v>1971</v>
      </c>
    </row>
    <row r="218" spans="1:17" ht="14.25" customHeight="1">
      <c r="B218" s="739" t="s">
        <v>1972</v>
      </c>
      <c r="C218" s="661">
        <v>194581952</v>
      </c>
      <c r="D218" s="661">
        <v>3852767031</v>
      </c>
      <c r="E218" s="740" t="s">
        <v>1526</v>
      </c>
      <c r="F218" s="717" t="s">
        <v>1711</v>
      </c>
      <c r="G218" s="731" t="s">
        <v>1727</v>
      </c>
      <c r="I218" s="731" t="s">
        <v>1973</v>
      </c>
    </row>
    <row r="219" spans="1:17" ht="14.25" customHeight="1">
      <c r="A219" s="746" t="s">
        <v>1974</v>
      </c>
      <c r="B219" s="725"/>
      <c r="C219" s="726" t="s">
        <v>1700</v>
      </c>
      <c r="D219" s="727" t="s">
        <v>1701</v>
      </c>
      <c r="E219" s="728"/>
      <c r="F219" s="729"/>
      <c r="G219" s="729"/>
      <c r="H219" s="729"/>
      <c r="I219" s="730"/>
    </row>
    <row r="220" spans="1:17" ht="14.25" customHeight="1">
      <c r="A220" s="748" t="s">
        <v>1190</v>
      </c>
      <c r="B220" s="733" t="s">
        <v>1704</v>
      </c>
      <c r="C220" s="729" t="s">
        <v>1705</v>
      </c>
      <c r="D220" s="728" t="s">
        <v>1193</v>
      </c>
      <c r="E220" s="728" t="s">
        <v>498</v>
      </c>
      <c r="F220" s="729" t="s">
        <v>1194</v>
      </c>
      <c r="G220" s="729" t="s">
        <v>1195</v>
      </c>
      <c r="H220" s="729" t="s">
        <v>1702</v>
      </c>
      <c r="I220" s="730" t="s">
        <v>455</v>
      </c>
    </row>
    <row r="221" spans="1:17" ht="14.25" customHeight="1">
      <c r="A221" s="749" t="s">
        <v>1975</v>
      </c>
      <c r="B221" s="735" t="s">
        <v>1976</v>
      </c>
      <c r="C221" s="662">
        <v>197893868</v>
      </c>
      <c r="D221" s="662">
        <v>3854909916</v>
      </c>
      <c r="E221" s="737" t="s">
        <v>506</v>
      </c>
      <c r="F221" s="736" t="s">
        <v>196</v>
      </c>
      <c r="G221" s="736" t="s">
        <v>509</v>
      </c>
      <c r="H221" s="736"/>
      <c r="I221" s="735" t="s">
        <v>1977</v>
      </c>
      <c r="J221" s="735"/>
      <c r="K221" s="736"/>
      <c r="L221" s="737"/>
      <c r="M221" s="737"/>
      <c r="N221" s="736"/>
      <c r="O221" s="736"/>
      <c r="P221" s="736"/>
      <c r="Q221" s="738"/>
    </row>
    <row r="222" spans="1:17" ht="14.25" customHeight="1">
      <c r="A222" s="749" t="s">
        <v>1978</v>
      </c>
      <c r="B222" s="735" t="s">
        <v>1979</v>
      </c>
      <c r="C222" s="662">
        <v>123880252</v>
      </c>
      <c r="D222" s="662" t="s">
        <v>1980</v>
      </c>
      <c r="E222" s="737" t="s">
        <v>1526</v>
      </c>
      <c r="F222" s="736" t="s">
        <v>196</v>
      </c>
      <c r="G222" s="736" t="s">
        <v>509</v>
      </c>
      <c r="H222" s="736"/>
      <c r="I222" s="735"/>
      <c r="J222" s="735"/>
      <c r="K222" s="736"/>
      <c r="L222" s="737"/>
      <c r="M222" s="737"/>
      <c r="N222" s="736"/>
      <c r="O222" s="736"/>
      <c r="P222" s="736"/>
      <c r="Q222" s="738"/>
    </row>
    <row r="223" spans="1:17" ht="14.25" customHeight="1">
      <c r="A223" s="749" t="s">
        <v>1981</v>
      </c>
      <c r="B223" s="735" t="s">
        <v>1982</v>
      </c>
      <c r="C223" s="662">
        <v>122747029</v>
      </c>
      <c r="D223" s="662">
        <v>8016825899</v>
      </c>
      <c r="E223" s="737" t="s">
        <v>522</v>
      </c>
      <c r="F223" s="736" t="s">
        <v>196</v>
      </c>
      <c r="G223" s="736" t="s">
        <v>1724</v>
      </c>
      <c r="H223" s="736"/>
      <c r="I223" s="735"/>
      <c r="J223" s="735"/>
      <c r="K223" s="736"/>
      <c r="L223" s="737"/>
      <c r="M223" s="737"/>
      <c r="N223" s="736"/>
      <c r="O223" s="736"/>
      <c r="P223" s="736"/>
      <c r="Q223" s="738"/>
    </row>
    <row r="224" spans="1:17" ht="14.25" customHeight="1">
      <c r="A224" s="749" t="s">
        <v>1983</v>
      </c>
      <c r="B224" s="735" t="s">
        <v>1984</v>
      </c>
      <c r="C224" s="662">
        <v>154761319</v>
      </c>
      <c r="D224" s="662" t="s">
        <v>1985</v>
      </c>
      <c r="E224" s="737" t="s">
        <v>1710</v>
      </c>
      <c r="F224" s="736" t="s">
        <v>1711</v>
      </c>
      <c r="G224" s="736" t="s">
        <v>509</v>
      </c>
      <c r="H224" s="736"/>
      <c r="I224" s="735" t="s">
        <v>1986</v>
      </c>
      <c r="J224" s="735"/>
      <c r="K224" s="736"/>
      <c r="L224" s="737"/>
      <c r="M224" s="737"/>
      <c r="N224" s="736"/>
      <c r="O224" s="736"/>
      <c r="P224" s="736"/>
      <c r="Q224" s="738"/>
    </row>
    <row r="225" spans="1:17" ht="14.25" customHeight="1">
      <c r="A225" s="749">
        <v>148926496</v>
      </c>
      <c r="B225" s="735" t="s">
        <v>514</v>
      </c>
      <c r="C225" s="662">
        <v>148926496</v>
      </c>
      <c r="D225" s="662">
        <v>8019185846</v>
      </c>
      <c r="E225" s="737" t="s">
        <v>516</v>
      </c>
      <c r="F225" s="736" t="s">
        <v>1711</v>
      </c>
      <c r="G225" s="736" t="s">
        <v>509</v>
      </c>
      <c r="H225" s="736"/>
      <c r="I225" s="735" t="s">
        <v>1986</v>
      </c>
      <c r="J225" s="735"/>
      <c r="K225" s="736"/>
      <c r="L225" s="737"/>
      <c r="M225" s="737"/>
      <c r="N225" s="736"/>
      <c r="O225" s="736"/>
      <c r="P225" s="736"/>
      <c r="Q225" s="738"/>
    </row>
    <row r="226" spans="1:17" ht="14.25" customHeight="1">
      <c r="A226" s="749" t="s">
        <v>1987</v>
      </c>
      <c r="B226" s="735" t="s">
        <v>1988</v>
      </c>
      <c r="C226" s="662">
        <v>198296984</v>
      </c>
      <c r="D226" s="662">
        <v>3852520965</v>
      </c>
      <c r="E226" s="737" t="s">
        <v>528</v>
      </c>
      <c r="F226" s="736" t="s">
        <v>196</v>
      </c>
      <c r="G226" s="736" t="s">
        <v>509</v>
      </c>
      <c r="H226" s="736" t="s">
        <v>509</v>
      </c>
      <c r="I226" s="735"/>
      <c r="J226" s="735"/>
      <c r="K226" s="736"/>
      <c r="L226" s="737"/>
      <c r="M226" s="737"/>
      <c r="N226" s="736"/>
      <c r="O226" s="736"/>
      <c r="P226" s="736"/>
      <c r="Q226" s="738"/>
    </row>
    <row r="227" spans="1:17" ht="14.25" customHeight="1">
      <c r="A227" s="749" t="s">
        <v>1989</v>
      </c>
      <c r="B227" s="735" t="s">
        <v>1990</v>
      </c>
      <c r="C227" s="662">
        <v>177671235</v>
      </c>
      <c r="D227" s="662" t="s">
        <v>1991</v>
      </c>
      <c r="E227" s="737" t="s">
        <v>1710</v>
      </c>
      <c r="F227" s="736" t="s">
        <v>1711</v>
      </c>
      <c r="G227" s="736" t="s">
        <v>806</v>
      </c>
      <c r="H227" s="736"/>
      <c r="I227" s="735"/>
      <c r="J227" s="735"/>
      <c r="K227" s="736"/>
      <c r="L227" s="737"/>
      <c r="M227" s="737"/>
      <c r="N227" s="736"/>
      <c r="O227" s="736"/>
      <c r="P227" s="736"/>
      <c r="Q227" s="738"/>
    </row>
    <row r="228" spans="1:17" ht="14.25" customHeight="1">
      <c r="A228" s="749" t="s">
        <v>1992</v>
      </c>
      <c r="B228" s="735" t="s">
        <v>1993</v>
      </c>
      <c r="C228" s="662">
        <v>198228640</v>
      </c>
      <c r="D228" s="662" t="s">
        <v>1994</v>
      </c>
      <c r="E228" s="737" t="s">
        <v>1526</v>
      </c>
      <c r="F228" s="736" t="s">
        <v>196</v>
      </c>
      <c r="G228" s="736" t="s">
        <v>509</v>
      </c>
      <c r="H228" s="736"/>
      <c r="I228" s="735"/>
      <c r="J228" s="735"/>
      <c r="K228" s="736"/>
      <c r="L228" s="737"/>
      <c r="M228" s="737"/>
      <c r="N228" s="736"/>
      <c r="O228" s="736"/>
      <c r="P228" s="736"/>
      <c r="Q228" s="738"/>
    </row>
    <row r="229" spans="1:17" ht="14.25" customHeight="1">
      <c r="A229" s="749">
        <v>647244433</v>
      </c>
      <c r="B229" s="735" t="s">
        <v>1995</v>
      </c>
      <c r="C229" s="662">
        <v>194536795</v>
      </c>
      <c r="D229" s="662" t="s">
        <v>1996</v>
      </c>
      <c r="E229" s="737" t="s">
        <v>516</v>
      </c>
      <c r="F229" s="736" t="s">
        <v>504</v>
      </c>
      <c r="G229" s="736" t="s">
        <v>509</v>
      </c>
      <c r="H229" s="736"/>
      <c r="I229" s="735"/>
      <c r="J229" s="735"/>
      <c r="K229" s="736"/>
      <c r="L229" s="737"/>
      <c r="M229" s="737"/>
      <c r="N229" s="736"/>
      <c r="O229" s="736"/>
      <c r="P229" s="736"/>
      <c r="Q229" s="738"/>
    </row>
    <row r="230" spans="1:17" ht="14.25" customHeight="1">
      <c r="A230" s="749">
        <v>69454779</v>
      </c>
      <c r="B230" s="735" t="s">
        <v>1997</v>
      </c>
      <c r="C230" s="662">
        <v>95698712</v>
      </c>
      <c r="D230" s="662">
        <v>8015579623</v>
      </c>
      <c r="E230" s="737" t="s">
        <v>516</v>
      </c>
      <c r="F230" s="736" t="s">
        <v>1711</v>
      </c>
      <c r="G230" s="736" t="s">
        <v>509</v>
      </c>
      <c r="H230" s="736" t="s">
        <v>806</v>
      </c>
      <c r="I230" s="735" t="s">
        <v>1998</v>
      </c>
      <c r="J230" s="735"/>
      <c r="K230" s="736"/>
      <c r="L230" s="737"/>
      <c r="M230" s="737"/>
      <c r="N230" s="736"/>
      <c r="O230" s="736"/>
      <c r="P230" s="736"/>
      <c r="Q230" s="738"/>
    </row>
    <row r="231" spans="1:17" ht="14.25" customHeight="1">
      <c r="A231" s="749"/>
      <c r="B231" s="735" t="s">
        <v>1879</v>
      </c>
      <c r="C231" s="662">
        <v>198233995</v>
      </c>
      <c r="D231" s="662">
        <v>9297268459</v>
      </c>
      <c r="E231" s="737" t="s">
        <v>554</v>
      </c>
      <c r="F231" s="736" t="s">
        <v>1711</v>
      </c>
      <c r="G231" s="736" t="s">
        <v>806</v>
      </c>
      <c r="H231" s="736"/>
      <c r="I231" s="735"/>
      <c r="J231" s="735"/>
      <c r="K231" s="736"/>
      <c r="L231" s="737"/>
      <c r="M231" s="737"/>
      <c r="N231" s="736"/>
      <c r="O231" s="736"/>
      <c r="P231" s="736"/>
      <c r="Q231" s="738"/>
    </row>
    <row r="232" spans="1:17" ht="14.25" customHeight="1">
      <c r="A232" s="749"/>
      <c r="B232" s="735" t="s">
        <v>1999</v>
      </c>
      <c r="C232" s="662">
        <v>198320594</v>
      </c>
      <c r="D232" s="662">
        <v>3855298844</v>
      </c>
      <c r="E232" s="737" t="s">
        <v>513</v>
      </c>
      <c r="F232" s="736" t="s">
        <v>196</v>
      </c>
      <c r="G232" s="736" t="s">
        <v>509</v>
      </c>
      <c r="H232" s="736"/>
      <c r="I232" s="735" t="s">
        <v>1977</v>
      </c>
      <c r="J232" s="735"/>
      <c r="K232" s="736"/>
      <c r="L232" s="737"/>
      <c r="M232" s="737"/>
      <c r="N232" s="736"/>
      <c r="O232" s="736"/>
      <c r="P232" s="736"/>
      <c r="Q232" s="738"/>
    </row>
    <row r="233" spans="1:17" ht="14.25" customHeight="1">
      <c r="A233" s="749"/>
      <c r="B233" s="735" t="s">
        <v>2000</v>
      </c>
      <c r="C233" s="662">
        <v>198320454</v>
      </c>
      <c r="D233" s="662">
        <v>3853020728</v>
      </c>
      <c r="E233" s="737" t="s">
        <v>1526</v>
      </c>
      <c r="F233" s="736" t="s">
        <v>196</v>
      </c>
      <c r="G233" s="736" t="s">
        <v>509</v>
      </c>
      <c r="H233" s="736"/>
      <c r="I233" s="735"/>
      <c r="J233" s="735"/>
      <c r="K233" s="736"/>
      <c r="L233" s="737"/>
      <c r="M233" s="737"/>
      <c r="N233" s="736"/>
      <c r="O233" s="736"/>
      <c r="P233" s="736"/>
      <c r="Q233" s="738"/>
    </row>
    <row r="234" spans="1:17" ht="14.25" customHeight="1">
      <c r="A234" s="749"/>
      <c r="B234" s="735" t="s">
        <v>2001</v>
      </c>
      <c r="C234" s="662">
        <v>198322659</v>
      </c>
      <c r="D234" s="662">
        <v>3855125653</v>
      </c>
      <c r="E234" s="737" t="s">
        <v>1710</v>
      </c>
      <c r="F234" s="736" t="s">
        <v>196</v>
      </c>
      <c r="G234" s="736" t="s">
        <v>509</v>
      </c>
      <c r="H234" s="736"/>
      <c r="I234" s="735"/>
      <c r="J234" s="735"/>
      <c r="K234" s="736"/>
      <c r="L234" s="737"/>
      <c r="M234" s="737"/>
      <c r="N234" s="736"/>
      <c r="O234" s="736"/>
      <c r="P234" s="736"/>
      <c r="Q234" s="738"/>
    </row>
    <row r="235" spans="1:17" ht="14.25" customHeight="1">
      <c r="A235" s="749"/>
      <c r="B235" s="735" t="s">
        <v>2002</v>
      </c>
      <c r="C235" s="662">
        <v>119962825</v>
      </c>
      <c r="D235" s="662">
        <v>3852288618</v>
      </c>
      <c r="E235" s="737" t="s">
        <v>1710</v>
      </c>
      <c r="F235" s="736" t="s">
        <v>1711</v>
      </c>
      <c r="G235" s="736" t="s">
        <v>509</v>
      </c>
      <c r="H235" s="736" t="s">
        <v>509</v>
      </c>
      <c r="I235" s="735"/>
      <c r="J235" s="735"/>
      <c r="K235" s="736"/>
      <c r="L235" s="737"/>
      <c r="M235" s="737"/>
      <c r="N235" s="736"/>
      <c r="O235" s="736"/>
      <c r="P235" s="736"/>
      <c r="Q235" s="738"/>
    </row>
    <row r="236" spans="1:17" ht="14.25" customHeight="1">
      <c r="A236" s="749"/>
      <c r="B236" s="735" t="s">
        <v>2003</v>
      </c>
      <c r="C236" s="662">
        <v>134571297</v>
      </c>
      <c r="D236" s="662">
        <v>3853890447</v>
      </c>
      <c r="E236" s="737" t="s">
        <v>1710</v>
      </c>
      <c r="F236" s="736" t="s">
        <v>196</v>
      </c>
      <c r="G236" s="736" t="s">
        <v>509</v>
      </c>
      <c r="H236" s="736"/>
      <c r="I236" s="735" t="s">
        <v>1977</v>
      </c>
      <c r="J236" s="735"/>
      <c r="K236" s="736"/>
      <c r="L236" s="737"/>
      <c r="M236" s="737"/>
      <c r="N236" s="736"/>
      <c r="O236" s="736"/>
      <c r="P236" s="736"/>
      <c r="Q236" s="738"/>
    </row>
    <row r="237" spans="1:17" ht="14.25" customHeight="1">
      <c r="A237" s="749">
        <v>153137766</v>
      </c>
      <c r="B237" s="735" t="s">
        <v>1970</v>
      </c>
      <c r="C237" s="662">
        <v>198289828</v>
      </c>
      <c r="D237" s="662">
        <v>7324034018</v>
      </c>
      <c r="E237" s="737" t="s">
        <v>516</v>
      </c>
      <c r="F237" s="736" t="s">
        <v>1711</v>
      </c>
      <c r="G237" s="736" t="s">
        <v>806</v>
      </c>
      <c r="H237" s="736"/>
      <c r="I237" s="735"/>
      <c r="J237" s="735"/>
      <c r="K237" s="736"/>
      <c r="L237" s="737"/>
      <c r="M237" s="737"/>
      <c r="N237" s="736"/>
      <c r="O237" s="736"/>
      <c r="P237" s="736"/>
      <c r="Q237" s="738"/>
    </row>
    <row r="238" spans="1:17" ht="14.25" customHeight="1">
      <c r="A238" s="749"/>
      <c r="B238" s="735" t="s">
        <v>1904</v>
      </c>
      <c r="C238" s="662">
        <v>198184469</v>
      </c>
      <c r="D238" s="662">
        <v>8013005428</v>
      </c>
      <c r="E238" s="737" t="s">
        <v>1526</v>
      </c>
      <c r="F238" s="736" t="s">
        <v>196</v>
      </c>
      <c r="G238" s="736" t="s">
        <v>1727</v>
      </c>
      <c r="H238" s="736"/>
      <c r="I238" s="735"/>
      <c r="J238" s="735"/>
      <c r="K238" s="736"/>
      <c r="L238" s="737"/>
      <c r="M238" s="737"/>
      <c r="N238" s="736"/>
      <c r="O238" s="736"/>
      <c r="P238" s="736"/>
      <c r="Q238" s="738"/>
    </row>
    <row r="239" spans="1:17" ht="14.25" customHeight="1">
      <c r="A239" s="749"/>
      <c r="B239" s="735" t="s">
        <v>2004</v>
      </c>
      <c r="C239" s="662">
        <v>120115726</v>
      </c>
      <c r="D239" s="662">
        <v>2035180804</v>
      </c>
      <c r="E239" s="737" t="s">
        <v>1526</v>
      </c>
      <c r="F239" s="736" t="s">
        <v>196</v>
      </c>
      <c r="G239" s="736" t="s">
        <v>1727</v>
      </c>
      <c r="H239" s="736" t="s">
        <v>509</v>
      </c>
      <c r="I239" s="735"/>
      <c r="J239" s="735"/>
      <c r="K239" s="736"/>
      <c r="L239" s="737"/>
      <c r="M239" s="737"/>
      <c r="N239" s="736"/>
      <c r="O239" s="736"/>
      <c r="P239" s="736"/>
      <c r="Q239" s="738"/>
    </row>
    <row r="240" spans="1:17" ht="14.25" customHeight="1">
      <c r="A240" s="749"/>
      <c r="B240" s="735" t="s">
        <v>2005</v>
      </c>
      <c r="C240" s="662">
        <v>197928540</v>
      </c>
      <c r="D240" s="662">
        <v>3854614444</v>
      </c>
      <c r="E240" s="737" t="s">
        <v>1710</v>
      </c>
      <c r="F240" s="736" t="s">
        <v>196</v>
      </c>
      <c r="G240" s="736" t="s">
        <v>509</v>
      </c>
      <c r="H240" s="736"/>
      <c r="I240" s="735" t="s">
        <v>1977</v>
      </c>
      <c r="J240" s="735"/>
      <c r="K240" s="736"/>
      <c r="L240" s="737"/>
      <c r="M240" s="737"/>
      <c r="N240" s="736"/>
      <c r="O240" s="736"/>
      <c r="P240" s="736"/>
      <c r="Q240" s="738"/>
    </row>
    <row r="241" spans="1:17" ht="14.25" customHeight="1">
      <c r="A241" s="749"/>
      <c r="B241" s="735" t="s">
        <v>1894</v>
      </c>
      <c r="C241" s="662">
        <v>98747927</v>
      </c>
      <c r="D241" s="736">
        <v>8015482775</v>
      </c>
      <c r="E241" s="737" t="s">
        <v>506</v>
      </c>
      <c r="F241" s="736" t="s">
        <v>196</v>
      </c>
      <c r="G241" s="736" t="s">
        <v>509</v>
      </c>
      <c r="H241" s="736"/>
      <c r="I241" s="735" t="s">
        <v>1977</v>
      </c>
      <c r="J241" s="735"/>
      <c r="K241" s="736"/>
      <c r="L241" s="737"/>
      <c r="M241" s="737"/>
      <c r="N241" s="736"/>
      <c r="O241" s="736"/>
      <c r="P241" s="736"/>
      <c r="Q241" s="738"/>
    </row>
    <row r="242" spans="1:17" ht="14.25" customHeight="1">
      <c r="A242" s="746" t="s">
        <v>2006</v>
      </c>
      <c r="B242" s="747" t="s">
        <v>1764</v>
      </c>
      <c r="C242" s="742"/>
      <c r="D242" s="728"/>
      <c r="E242" s="728"/>
      <c r="F242" s="729"/>
      <c r="G242" s="729"/>
      <c r="H242" s="729"/>
      <c r="I242" s="730"/>
    </row>
    <row r="243" spans="1:17" ht="14.25" customHeight="1">
      <c r="A243" s="748" t="s">
        <v>1190</v>
      </c>
      <c r="B243" s="733" t="s">
        <v>1704</v>
      </c>
      <c r="C243" s="729" t="s">
        <v>1705</v>
      </c>
      <c r="D243" s="728" t="s">
        <v>1193</v>
      </c>
      <c r="E243" s="728" t="s">
        <v>498</v>
      </c>
      <c r="F243" s="729" t="s">
        <v>1194</v>
      </c>
      <c r="G243" s="729" t="s">
        <v>1195</v>
      </c>
      <c r="H243" s="729" t="s">
        <v>1702</v>
      </c>
      <c r="I243" s="730" t="s">
        <v>455</v>
      </c>
    </row>
    <row r="244" spans="1:17" ht="14.25" customHeight="1">
      <c r="A244" s="749" t="s">
        <v>2007</v>
      </c>
      <c r="B244" s="662" t="s">
        <v>2008</v>
      </c>
      <c r="C244" s="662">
        <v>95631004</v>
      </c>
      <c r="D244" s="662">
        <v>3855184618</v>
      </c>
      <c r="E244" s="737" t="s">
        <v>552</v>
      </c>
      <c r="F244" s="736" t="s">
        <v>1711</v>
      </c>
      <c r="G244" s="736" t="s">
        <v>509</v>
      </c>
      <c r="H244" s="736" t="s">
        <v>509</v>
      </c>
      <c r="I244" s="735" t="s">
        <v>2009</v>
      </c>
    </row>
    <row r="245" spans="1:17" ht="14.25" customHeight="1">
      <c r="A245" s="750"/>
      <c r="B245" s="739" t="s">
        <v>2010</v>
      </c>
      <c r="C245" s="661">
        <v>198323800</v>
      </c>
      <c r="D245" s="661">
        <v>8016660895</v>
      </c>
      <c r="E245" s="740" t="s">
        <v>1710</v>
      </c>
      <c r="F245" s="717" t="s">
        <v>1711</v>
      </c>
      <c r="G245" s="717" t="s">
        <v>509</v>
      </c>
      <c r="H245" s="717"/>
      <c r="I245" s="735" t="s">
        <v>2011</v>
      </c>
    </row>
    <row r="246" spans="1:17" ht="14.25" customHeight="1">
      <c r="A246" s="749"/>
      <c r="B246" s="735" t="s">
        <v>2012</v>
      </c>
      <c r="C246" s="662">
        <v>198323726</v>
      </c>
      <c r="D246" s="662">
        <v>8016661486</v>
      </c>
      <c r="E246" s="737" t="s">
        <v>1710</v>
      </c>
      <c r="F246" s="736" t="s">
        <v>1711</v>
      </c>
      <c r="G246" s="736" t="s">
        <v>509</v>
      </c>
      <c r="H246" s="736"/>
      <c r="I246" s="735" t="s">
        <v>2011</v>
      </c>
    </row>
    <row r="247" spans="1:17" ht="14.25" customHeight="1">
      <c r="A247" s="749"/>
      <c r="B247" s="739" t="s">
        <v>1923</v>
      </c>
      <c r="C247" s="717">
        <v>122441530</v>
      </c>
      <c r="D247" s="740">
        <v>3853387832</v>
      </c>
      <c r="E247" s="740" t="s">
        <v>552</v>
      </c>
      <c r="F247" s="717" t="s">
        <v>1711</v>
      </c>
      <c r="G247" s="736" t="s">
        <v>806</v>
      </c>
      <c r="H247" s="736"/>
      <c r="I247" s="738"/>
    </row>
    <row r="248" spans="1:17" ht="14.25" customHeight="1">
      <c r="A248" s="750"/>
      <c r="B248" s="739" t="s">
        <v>2013</v>
      </c>
      <c r="C248" s="717">
        <v>190511150</v>
      </c>
      <c r="D248" s="740">
        <v>5756501626</v>
      </c>
      <c r="E248" s="740" t="s">
        <v>554</v>
      </c>
      <c r="F248" s="717" t="s">
        <v>196</v>
      </c>
      <c r="G248" s="717" t="s">
        <v>509</v>
      </c>
      <c r="H248" s="717" t="s">
        <v>509</v>
      </c>
      <c r="I248" s="735" t="s">
        <v>2009</v>
      </c>
    </row>
    <row r="249" spans="1:17" ht="14.25" customHeight="1">
      <c r="A249" s="749"/>
      <c r="B249" s="735" t="s">
        <v>2014</v>
      </c>
      <c r="C249" s="736">
        <v>124864647</v>
      </c>
      <c r="D249" s="737">
        <v>4352632320</v>
      </c>
      <c r="E249" s="737" t="s">
        <v>554</v>
      </c>
      <c r="F249" s="736" t="s">
        <v>196</v>
      </c>
      <c r="G249" s="736" t="s">
        <v>806</v>
      </c>
      <c r="H249" s="736"/>
      <c r="I249" s="738"/>
    </row>
    <row r="250" spans="1:17" ht="14.25" customHeight="1">
      <c r="A250" s="749"/>
      <c r="B250" s="735" t="s">
        <v>2015</v>
      </c>
      <c r="C250" s="736">
        <v>126100119</v>
      </c>
      <c r="D250" s="737">
        <v>3186801132</v>
      </c>
      <c r="E250" s="737" t="s">
        <v>552</v>
      </c>
      <c r="F250" s="736" t="s">
        <v>196</v>
      </c>
      <c r="G250" s="736" t="s">
        <v>806</v>
      </c>
      <c r="H250" s="736"/>
      <c r="I250" s="738"/>
    </row>
    <row r="251" spans="1:17" ht="14.25" customHeight="1">
      <c r="A251" s="750"/>
      <c r="B251" s="735" t="s">
        <v>1935</v>
      </c>
      <c r="C251" s="662">
        <v>106791927</v>
      </c>
      <c r="D251" s="737">
        <v>8018987819</v>
      </c>
      <c r="E251" s="737" t="s">
        <v>1710</v>
      </c>
      <c r="F251" s="736" t="s">
        <v>196</v>
      </c>
      <c r="G251" s="717" t="s">
        <v>509</v>
      </c>
      <c r="H251" s="717" t="s">
        <v>509</v>
      </c>
      <c r="I251" s="741" t="s">
        <v>2016</v>
      </c>
    </row>
    <row r="252" spans="1:17" ht="14.25" customHeight="1">
      <c r="A252" s="749"/>
      <c r="B252" s="735" t="s">
        <v>2017</v>
      </c>
      <c r="C252" s="736">
        <v>95634295</v>
      </c>
      <c r="D252" s="737">
        <v>3852992955</v>
      </c>
      <c r="E252" s="737" t="s">
        <v>552</v>
      </c>
      <c r="F252" s="736" t="s">
        <v>1711</v>
      </c>
      <c r="G252" s="736" t="s">
        <v>806</v>
      </c>
      <c r="H252" s="736"/>
      <c r="I252" s="738"/>
    </row>
    <row r="253" spans="1:17" ht="14.25" customHeight="1">
      <c r="A253" s="749"/>
      <c r="B253" s="735" t="s">
        <v>2018</v>
      </c>
      <c r="C253" s="736">
        <v>198327247</v>
      </c>
      <c r="D253" s="737">
        <v>4707274102</v>
      </c>
      <c r="E253" s="737" t="s">
        <v>1710</v>
      </c>
      <c r="F253" s="736" t="s">
        <v>1711</v>
      </c>
      <c r="G253" s="736" t="s">
        <v>1724</v>
      </c>
      <c r="H253" s="736"/>
      <c r="I253" s="738" t="s">
        <v>2019</v>
      </c>
    </row>
    <row r="254" spans="1:17" ht="14.25" customHeight="1">
      <c r="A254" s="749"/>
      <c r="B254" s="735" t="s">
        <v>2020</v>
      </c>
      <c r="C254" s="736">
        <v>198476847</v>
      </c>
      <c r="D254" s="737">
        <v>3855411447</v>
      </c>
      <c r="E254" s="737" t="s">
        <v>516</v>
      </c>
      <c r="F254" s="736" t="s">
        <v>1711</v>
      </c>
      <c r="G254" s="736" t="s">
        <v>509</v>
      </c>
      <c r="H254" s="736"/>
      <c r="I254" s="735" t="s">
        <v>2011</v>
      </c>
    </row>
    <row r="255" spans="1:17" ht="14.25" customHeight="1">
      <c r="A255" s="749"/>
      <c r="B255" s="735" t="s">
        <v>2021</v>
      </c>
      <c r="C255" s="736">
        <v>189826329</v>
      </c>
      <c r="D255" s="737">
        <v>8016613492</v>
      </c>
      <c r="E255" s="737" t="s">
        <v>552</v>
      </c>
      <c r="F255" s="736" t="s">
        <v>1711</v>
      </c>
      <c r="G255" s="736" t="s">
        <v>509</v>
      </c>
      <c r="H255" s="736"/>
      <c r="I255" s="735" t="s">
        <v>2011</v>
      </c>
    </row>
    <row r="256" spans="1:17" ht="14.25" customHeight="1">
      <c r="A256" s="749"/>
      <c r="B256" s="735" t="s">
        <v>2022</v>
      </c>
      <c r="C256" s="736">
        <v>180384391</v>
      </c>
      <c r="D256" s="737">
        <v>3852859223</v>
      </c>
      <c r="E256" s="737" t="s">
        <v>554</v>
      </c>
      <c r="F256" s="736" t="s">
        <v>196</v>
      </c>
      <c r="G256" s="736" t="s">
        <v>509</v>
      </c>
      <c r="H256" s="736"/>
      <c r="I256" s="738" t="s">
        <v>2016</v>
      </c>
    </row>
    <row r="257" spans="1:9" ht="14.25" customHeight="1">
      <c r="A257" s="749">
        <v>646443242</v>
      </c>
      <c r="B257" s="735" t="s">
        <v>2023</v>
      </c>
      <c r="C257" s="753">
        <v>95686599</v>
      </c>
      <c r="D257" s="737">
        <v>8017921292</v>
      </c>
      <c r="E257" s="737" t="s">
        <v>516</v>
      </c>
      <c r="F257" s="736" t="s">
        <v>1711</v>
      </c>
      <c r="G257" s="736" t="s">
        <v>509</v>
      </c>
      <c r="H257" s="736"/>
      <c r="I257" s="738" t="s">
        <v>2016</v>
      </c>
    </row>
    <row r="258" spans="1:9" ht="14.25" customHeight="1">
      <c r="A258" s="749"/>
      <c r="B258" s="735" t="s">
        <v>2024</v>
      </c>
      <c r="C258" s="736">
        <v>198239094</v>
      </c>
      <c r="D258" s="737" t="s">
        <v>2025</v>
      </c>
      <c r="E258" s="737" t="s">
        <v>554</v>
      </c>
      <c r="F258" s="736" t="s">
        <v>196</v>
      </c>
      <c r="G258" s="736" t="s">
        <v>509</v>
      </c>
      <c r="H258" s="736" t="s">
        <v>1446</v>
      </c>
      <c r="I258" s="738" t="s">
        <v>2016</v>
      </c>
    </row>
    <row r="259" spans="1:9" ht="14.25" customHeight="1">
      <c r="A259" s="749"/>
      <c r="B259" s="735" t="s">
        <v>2026</v>
      </c>
      <c r="C259" s="736">
        <v>198473623</v>
      </c>
      <c r="D259" s="735" t="s">
        <v>2027</v>
      </c>
      <c r="E259" s="737" t="s">
        <v>1768</v>
      </c>
      <c r="F259" s="736" t="s">
        <v>1711</v>
      </c>
      <c r="G259" s="736" t="s">
        <v>509</v>
      </c>
      <c r="H259" s="736" t="s">
        <v>806</v>
      </c>
      <c r="I259" s="738" t="s">
        <v>2028</v>
      </c>
    </row>
    <row r="260" spans="1:9" ht="14.25" customHeight="1">
      <c r="A260" s="749"/>
      <c r="B260" s="735" t="s">
        <v>2029</v>
      </c>
      <c r="C260" s="735">
        <v>95665799</v>
      </c>
      <c r="D260" s="735" t="s">
        <v>2030</v>
      </c>
      <c r="E260" s="737" t="s">
        <v>506</v>
      </c>
      <c r="F260" s="736" t="s">
        <v>1711</v>
      </c>
      <c r="G260" s="736" t="s">
        <v>509</v>
      </c>
      <c r="H260" s="736" t="s">
        <v>806</v>
      </c>
      <c r="I260" s="738" t="s">
        <v>2031</v>
      </c>
    </row>
    <row r="261" spans="1:9" ht="14.25" customHeight="1">
      <c r="A261" s="750" t="s">
        <v>2032</v>
      </c>
      <c r="B261" s="662" t="s">
        <v>2033</v>
      </c>
      <c r="C261" s="662">
        <v>146880006</v>
      </c>
      <c r="D261" s="662">
        <v>3854766084</v>
      </c>
      <c r="E261" s="740" t="s">
        <v>1710</v>
      </c>
      <c r="F261" s="717" t="s">
        <v>196</v>
      </c>
      <c r="G261" s="717" t="s">
        <v>509</v>
      </c>
      <c r="H261" s="717"/>
      <c r="I261" s="741"/>
    </row>
    <row r="262" spans="1:9" ht="14.25" customHeight="1">
      <c r="A262" s="750" t="s">
        <v>2034</v>
      </c>
      <c r="B262" s="662" t="s">
        <v>2035</v>
      </c>
      <c r="C262" s="662">
        <v>95655178</v>
      </c>
      <c r="D262" s="662">
        <v>3853797801</v>
      </c>
      <c r="E262" s="740" t="s">
        <v>528</v>
      </c>
      <c r="F262" s="717" t="s">
        <v>1711</v>
      </c>
      <c r="G262" s="717" t="s">
        <v>1724</v>
      </c>
      <c r="H262" s="717"/>
      <c r="I262" s="741" t="s">
        <v>2019</v>
      </c>
    </row>
    <row r="263" spans="1:9" ht="14.25" customHeight="1">
      <c r="A263" s="750" t="s">
        <v>2036</v>
      </c>
      <c r="B263" s="662" t="s">
        <v>2037</v>
      </c>
      <c r="C263" s="662">
        <v>95652715</v>
      </c>
      <c r="D263" s="662">
        <v>3854275079</v>
      </c>
      <c r="E263" s="740" t="s">
        <v>552</v>
      </c>
      <c r="F263" s="717" t="s">
        <v>1711</v>
      </c>
      <c r="G263" s="717" t="s">
        <v>509</v>
      </c>
      <c r="H263" s="717" t="s">
        <v>509</v>
      </c>
      <c r="I263" s="741" t="s">
        <v>2016</v>
      </c>
    </row>
    <row r="264" spans="1:9" ht="14.25" customHeight="1">
      <c r="A264" s="750"/>
      <c r="B264" s="662" t="s">
        <v>2038</v>
      </c>
      <c r="C264" s="662">
        <v>198489428</v>
      </c>
      <c r="D264" s="662">
        <v>8016001147</v>
      </c>
      <c r="E264" s="740" t="s">
        <v>516</v>
      </c>
      <c r="F264" s="717" t="s">
        <v>1711</v>
      </c>
      <c r="G264" s="717" t="s">
        <v>509</v>
      </c>
      <c r="H264" s="717"/>
      <c r="I264" s="741" t="s">
        <v>2016</v>
      </c>
    </row>
    <row r="265" spans="1:9" ht="14.25" customHeight="1">
      <c r="A265" s="746" t="s">
        <v>2039</v>
      </c>
      <c r="B265" s="725"/>
      <c r="C265" s="726" t="s">
        <v>1700</v>
      </c>
      <c r="D265" s="727" t="s">
        <v>1701</v>
      </c>
      <c r="E265" s="728"/>
      <c r="F265" s="729"/>
      <c r="G265" s="729"/>
      <c r="H265" s="729"/>
      <c r="I265" s="730"/>
    </row>
    <row r="266" spans="1:9" ht="14.25" customHeight="1">
      <c r="A266" s="748" t="s">
        <v>1190</v>
      </c>
      <c r="B266" s="733" t="s">
        <v>1704</v>
      </c>
      <c r="C266" s="729" t="s">
        <v>1705</v>
      </c>
      <c r="D266" s="728" t="s">
        <v>1193</v>
      </c>
      <c r="E266" s="728" t="s">
        <v>498</v>
      </c>
      <c r="F266" s="729" t="s">
        <v>1194</v>
      </c>
      <c r="G266" s="729" t="s">
        <v>1195</v>
      </c>
      <c r="H266" s="729" t="s">
        <v>1702</v>
      </c>
      <c r="I266" s="730" t="s">
        <v>455</v>
      </c>
    </row>
    <row r="267" spans="1:9" ht="14.25" customHeight="1">
      <c r="A267" s="749"/>
      <c r="B267" s="739" t="s">
        <v>2040</v>
      </c>
      <c r="C267" s="717">
        <v>137971108</v>
      </c>
      <c r="D267" s="717" t="s">
        <v>2041</v>
      </c>
      <c r="E267" s="740" t="s">
        <v>1710</v>
      </c>
      <c r="F267" s="717" t="s">
        <v>196</v>
      </c>
      <c r="G267" s="717" t="s">
        <v>509</v>
      </c>
      <c r="H267" s="717" t="s">
        <v>509</v>
      </c>
      <c r="I267" s="741" t="s">
        <v>1977</v>
      </c>
    </row>
    <row r="268" spans="1:9" ht="14.25" customHeight="1">
      <c r="A268" s="750"/>
      <c r="B268" s="735" t="s">
        <v>2042</v>
      </c>
      <c r="C268" s="662">
        <v>119641717</v>
      </c>
      <c r="D268" s="736" t="s">
        <v>2043</v>
      </c>
      <c r="E268" s="737" t="s">
        <v>1710</v>
      </c>
      <c r="F268" s="736" t="s">
        <v>196</v>
      </c>
      <c r="G268" s="717" t="s">
        <v>509</v>
      </c>
      <c r="H268" s="717" t="s">
        <v>509</v>
      </c>
      <c r="I268" s="741" t="s">
        <v>1977</v>
      </c>
    </row>
    <row r="269" spans="1:9" ht="14.25" customHeight="1">
      <c r="A269" s="749"/>
      <c r="B269" s="739" t="s">
        <v>555</v>
      </c>
      <c r="C269" s="661">
        <v>198477793</v>
      </c>
      <c r="D269" s="661">
        <v>8016618133</v>
      </c>
      <c r="E269" s="740" t="s">
        <v>554</v>
      </c>
      <c r="F269" s="717" t="s">
        <v>1711</v>
      </c>
      <c r="G269" s="736" t="s">
        <v>509</v>
      </c>
      <c r="H269" s="736"/>
      <c r="I269" s="738"/>
    </row>
    <row r="270" spans="1:9" ht="14.25" customHeight="1">
      <c r="A270" s="749"/>
      <c r="B270" s="739" t="s">
        <v>2044</v>
      </c>
      <c r="C270" s="661">
        <v>198450051</v>
      </c>
      <c r="D270" s="661">
        <v>17022459179</v>
      </c>
      <c r="E270" s="740" t="s">
        <v>554</v>
      </c>
      <c r="F270" s="717" t="s">
        <v>196</v>
      </c>
      <c r="G270" s="736" t="s">
        <v>509</v>
      </c>
      <c r="H270" s="736" t="s">
        <v>509</v>
      </c>
      <c r="I270" s="738"/>
    </row>
    <row r="271" spans="1:9" ht="14.25" customHeight="1">
      <c r="A271" s="750"/>
      <c r="B271" s="735" t="s">
        <v>2045</v>
      </c>
      <c r="C271" s="661">
        <v>189912893</v>
      </c>
      <c r="D271" s="661">
        <v>3854785079</v>
      </c>
      <c r="E271" s="737" t="s">
        <v>1710</v>
      </c>
      <c r="F271" s="736" t="s">
        <v>1711</v>
      </c>
      <c r="G271" s="717" t="s">
        <v>509</v>
      </c>
      <c r="H271" s="717" t="s">
        <v>2046</v>
      </c>
      <c r="I271" s="741" t="s">
        <v>2047</v>
      </c>
    </row>
    <row r="272" spans="1:9" ht="14.25" customHeight="1">
      <c r="A272" s="749"/>
      <c r="B272" s="739" t="s">
        <v>2048</v>
      </c>
      <c r="C272" s="661">
        <v>198349822</v>
      </c>
      <c r="D272" s="717">
        <v>3853929422</v>
      </c>
      <c r="E272" s="740" t="s">
        <v>1710</v>
      </c>
      <c r="F272" s="717" t="s">
        <v>196</v>
      </c>
      <c r="G272" s="736" t="s">
        <v>509</v>
      </c>
      <c r="H272" s="736"/>
      <c r="I272" s="738" t="s">
        <v>1977</v>
      </c>
    </row>
    <row r="273" spans="1:9" ht="14.25" customHeight="1">
      <c r="A273" s="750"/>
      <c r="B273" s="735" t="s">
        <v>2049</v>
      </c>
      <c r="C273" s="662">
        <v>123860215</v>
      </c>
      <c r="D273" s="662">
        <v>4352659660</v>
      </c>
      <c r="E273" s="737" t="s">
        <v>1710</v>
      </c>
      <c r="F273" s="736" t="s">
        <v>196</v>
      </c>
      <c r="G273" s="717" t="s">
        <v>509</v>
      </c>
      <c r="H273" s="717"/>
      <c r="I273" s="741"/>
    </row>
    <row r="274" spans="1:9" ht="14.25" customHeight="1">
      <c r="A274" s="749"/>
      <c r="B274" s="739" t="s">
        <v>2050</v>
      </c>
      <c r="C274" s="717">
        <v>95624907</v>
      </c>
      <c r="D274" s="717">
        <v>8018085814</v>
      </c>
      <c r="E274" s="740" t="s">
        <v>1526</v>
      </c>
      <c r="F274" s="717" t="s">
        <v>1711</v>
      </c>
      <c r="G274" s="736" t="s">
        <v>509</v>
      </c>
      <c r="H274" s="736"/>
      <c r="I274" s="738"/>
    </row>
    <row r="275" spans="1:9" ht="14.25" customHeight="1">
      <c r="A275" s="750"/>
      <c r="B275" s="735" t="s">
        <v>2051</v>
      </c>
      <c r="C275" s="662">
        <v>187035032</v>
      </c>
      <c r="D275" s="737">
        <v>3853719196</v>
      </c>
      <c r="E275" s="737" t="s">
        <v>1710</v>
      </c>
      <c r="F275" s="736" t="s">
        <v>1711</v>
      </c>
      <c r="G275" s="717" t="s">
        <v>509</v>
      </c>
      <c r="H275" s="717"/>
      <c r="I275" s="741"/>
    </row>
    <row r="276" spans="1:9" ht="14.25" customHeight="1">
      <c r="A276" s="749"/>
      <c r="B276" s="739" t="s">
        <v>2052</v>
      </c>
      <c r="C276" s="661">
        <v>198446231</v>
      </c>
      <c r="D276" s="661">
        <v>3853541339</v>
      </c>
      <c r="E276" s="740" t="s">
        <v>528</v>
      </c>
      <c r="F276" s="717" t="s">
        <v>196</v>
      </c>
      <c r="G276" s="736"/>
      <c r="H276" s="736"/>
      <c r="I276" s="738"/>
    </row>
    <row r="277" spans="1:9" ht="14.25" customHeight="1">
      <c r="A277" s="750"/>
      <c r="B277" s="735" t="s">
        <v>2053</v>
      </c>
      <c r="C277" s="662">
        <v>198455424</v>
      </c>
      <c r="D277" s="737">
        <v>3853322575</v>
      </c>
      <c r="E277" s="737" t="s">
        <v>528</v>
      </c>
      <c r="F277" s="736" t="s">
        <v>1711</v>
      </c>
      <c r="G277" s="717" t="s">
        <v>509</v>
      </c>
      <c r="H277" s="717" t="s">
        <v>509</v>
      </c>
      <c r="I277" s="741"/>
    </row>
    <row r="278" spans="1:9" ht="14.25" customHeight="1">
      <c r="A278" s="749"/>
      <c r="B278" s="739" t="s">
        <v>2054</v>
      </c>
      <c r="C278" s="661">
        <v>198335453</v>
      </c>
      <c r="D278" s="661">
        <v>7572701334</v>
      </c>
      <c r="E278" s="740" t="s">
        <v>528</v>
      </c>
      <c r="F278" s="717" t="s">
        <v>196</v>
      </c>
      <c r="G278" s="736" t="s">
        <v>509</v>
      </c>
      <c r="H278" s="736"/>
      <c r="I278" s="738" t="s">
        <v>1977</v>
      </c>
    </row>
    <row r="279" spans="1:9" ht="14.25" customHeight="1">
      <c r="A279" s="750"/>
      <c r="B279" s="735" t="s">
        <v>2055</v>
      </c>
      <c r="C279" s="662">
        <v>176856591</v>
      </c>
      <c r="D279" s="737">
        <v>3853089993</v>
      </c>
      <c r="E279" s="737" t="s">
        <v>1526</v>
      </c>
      <c r="F279" s="736" t="s">
        <v>196</v>
      </c>
      <c r="G279" s="717" t="s">
        <v>509</v>
      </c>
      <c r="H279" s="717"/>
      <c r="I279" s="741"/>
    </row>
    <row r="280" spans="1:9" ht="14.25" customHeight="1">
      <c r="A280" s="750"/>
      <c r="B280" s="661" t="s">
        <v>2056</v>
      </c>
      <c r="C280" s="661">
        <v>120281200</v>
      </c>
      <c r="D280" s="661">
        <v>3855421482</v>
      </c>
      <c r="E280" s="737" t="s">
        <v>1710</v>
      </c>
      <c r="F280" s="736" t="s">
        <v>1711</v>
      </c>
      <c r="G280" s="717"/>
      <c r="H280" s="717"/>
      <c r="I280" s="741"/>
    </row>
    <row r="281" spans="1:9" ht="14.25" customHeight="1">
      <c r="A281" s="749"/>
      <c r="B281" s="739" t="s">
        <v>2057</v>
      </c>
      <c r="C281" s="661">
        <v>198237976</v>
      </c>
      <c r="D281" s="661">
        <v>8014489028</v>
      </c>
      <c r="E281" s="740" t="s">
        <v>513</v>
      </c>
      <c r="F281" s="717" t="s">
        <v>1711</v>
      </c>
      <c r="G281" s="736" t="s">
        <v>509</v>
      </c>
      <c r="H281" s="736"/>
      <c r="I281" s="738"/>
    </row>
    <row r="282" spans="1:9" ht="14.25" customHeight="1">
      <c r="A282" s="750"/>
      <c r="B282" s="735" t="s">
        <v>2058</v>
      </c>
      <c r="C282" s="662">
        <v>198459233</v>
      </c>
      <c r="D282" s="737">
        <v>3855072853</v>
      </c>
      <c r="E282" s="737" t="s">
        <v>1526</v>
      </c>
      <c r="F282" s="736" t="s">
        <v>1711</v>
      </c>
      <c r="G282" s="717" t="s">
        <v>509</v>
      </c>
      <c r="H282" s="717"/>
      <c r="I282" s="741"/>
    </row>
    <row r="283" spans="1:9" ht="14.25" customHeight="1">
      <c r="A283" s="749"/>
      <c r="B283" s="739" t="s">
        <v>2059</v>
      </c>
      <c r="C283" s="661">
        <v>198242973</v>
      </c>
      <c r="D283" s="661">
        <v>8016511236</v>
      </c>
      <c r="E283" s="740" t="s">
        <v>1526</v>
      </c>
      <c r="F283" s="717" t="s">
        <v>196</v>
      </c>
      <c r="G283" s="736" t="s">
        <v>509</v>
      </c>
      <c r="H283" s="736"/>
      <c r="I283" s="738" t="s">
        <v>1977</v>
      </c>
    </row>
    <row r="284" spans="1:9" ht="14.25" customHeight="1">
      <c r="A284" s="750"/>
      <c r="B284" s="735" t="s">
        <v>2060</v>
      </c>
      <c r="C284" s="662">
        <v>168527628</v>
      </c>
      <c r="D284" s="737" t="s">
        <v>2061</v>
      </c>
      <c r="E284" s="737" t="s">
        <v>1526</v>
      </c>
      <c r="F284" s="736" t="s">
        <v>196</v>
      </c>
      <c r="G284" s="717"/>
      <c r="H284" s="717"/>
      <c r="I284" s="741"/>
    </row>
    <row r="285" spans="1:9" ht="14.25" customHeight="1">
      <c r="A285" s="749"/>
      <c r="B285" s="739" t="s">
        <v>2062</v>
      </c>
      <c r="C285" s="661">
        <v>198353135</v>
      </c>
      <c r="D285" s="661">
        <v>8019704990</v>
      </c>
      <c r="E285" s="740" t="s">
        <v>1526</v>
      </c>
      <c r="F285" s="717" t="s">
        <v>196</v>
      </c>
      <c r="G285" s="736" t="s">
        <v>509</v>
      </c>
      <c r="H285" s="736" t="s">
        <v>509</v>
      </c>
      <c r="I285" s="738"/>
    </row>
    <row r="286" spans="1:9" ht="14.25" customHeight="1">
      <c r="A286" s="750"/>
      <c r="B286" s="735" t="s">
        <v>2063</v>
      </c>
      <c r="C286" s="662">
        <v>189853873</v>
      </c>
      <c r="D286" s="737">
        <v>3859009606</v>
      </c>
      <c r="E286" s="737" t="s">
        <v>1526</v>
      </c>
      <c r="F286" s="736" t="s">
        <v>1711</v>
      </c>
      <c r="G286" s="717" t="s">
        <v>509</v>
      </c>
      <c r="H286" s="717"/>
      <c r="I286" s="741"/>
    </row>
    <row r="287" spans="1:9" ht="14.25" customHeight="1">
      <c r="A287" s="751"/>
      <c r="B287" s="735" t="s">
        <v>2064</v>
      </c>
      <c r="C287" s="662">
        <v>198450414</v>
      </c>
      <c r="D287" s="737">
        <v>3852521685</v>
      </c>
      <c r="E287" s="737" t="s">
        <v>1526</v>
      </c>
      <c r="F287" s="736" t="s">
        <v>196</v>
      </c>
      <c r="G287" s="752" t="s">
        <v>509</v>
      </c>
      <c r="H287" s="752"/>
      <c r="I287" s="752"/>
    </row>
    <row r="288" spans="1:9" ht="14.25" customHeight="1">
      <c r="B288" s="735" t="s">
        <v>1982</v>
      </c>
      <c r="C288" s="662">
        <v>122747029</v>
      </c>
      <c r="D288" s="662">
        <v>8016825899</v>
      </c>
      <c r="E288" s="737" t="s">
        <v>522</v>
      </c>
      <c r="F288" s="736" t="s">
        <v>196</v>
      </c>
      <c r="G288" s="736" t="s">
        <v>509</v>
      </c>
    </row>
    <row r="289" spans="1:9" ht="14.25" customHeight="1">
      <c r="A289" s="754" t="s">
        <v>2065</v>
      </c>
      <c r="B289" s="725"/>
      <c r="C289" s="726" t="s">
        <v>1700</v>
      </c>
      <c r="D289" s="727" t="s">
        <v>1701</v>
      </c>
      <c r="E289" s="728"/>
      <c r="F289" s="729"/>
      <c r="G289" s="729"/>
      <c r="H289" s="729"/>
      <c r="I289" s="730"/>
    </row>
    <row r="290" spans="1:9" ht="14.25" customHeight="1">
      <c r="A290" s="748" t="s">
        <v>1190</v>
      </c>
      <c r="B290" s="733" t="s">
        <v>1704</v>
      </c>
      <c r="C290" s="729" t="s">
        <v>1705</v>
      </c>
      <c r="D290" s="728" t="s">
        <v>1193</v>
      </c>
      <c r="E290" s="728" t="s">
        <v>498</v>
      </c>
      <c r="F290" s="729" t="s">
        <v>1194</v>
      </c>
      <c r="G290" s="729" t="s">
        <v>1195</v>
      </c>
      <c r="H290" s="729" t="s">
        <v>1702</v>
      </c>
      <c r="I290" s="730" t="s">
        <v>455</v>
      </c>
    </row>
    <row r="291" spans="1:9" s="850" customFormat="1" ht="14.25" customHeight="1">
      <c r="A291" s="934" t="s">
        <v>2066</v>
      </c>
      <c r="B291" s="891" t="s">
        <v>518</v>
      </c>
      <c r="C291" s="861">
        <v>198303055</v>
      </c>
      <c r="D291" s="935">
        <v>3855410937</v>
      </c>
      <c r="E291" s="935" t="s">
        <v>516</v>
      </c>
      <c r="F291" s="860" t="s">
        <v>1203</v>
      </c>
      <c r="G291" s="860" t="s">
        <v>509</v>
      </c>
      <c r="H291" s="860"/>
      <c r="I291" s="936" t="s">
        <v>2067</v>
      </c>
    </row>
    <row r="292" spans="1:9" s="850" customFormat="1" ht="14.25" customHeight="1">
      <c r="A292" s="934" t="s">
        <v>2068</v>
      </c>
      <c r="B292" s="891" t="s">
        <v>519</v>
      </c>
      <c r="C292" s="861">
        <v>198318924</v>
      </c>
      <c r="D292" s="860">
        <v>4357141187</v>
      </c>
      <c r="E292" s="935" t="s">
        <v>516</v>
      </c>
      <c r="F292" s="860" t="s">
        <v>1203</v>
      </c>
      <c r="G292" s="860" t="s">
        <v>509</v>
      </c>
      <c r="H292" s="860"/>
      <c r="I292" s="936" t="s">
        <v>2067</v>
      </c>
    </row>
    <row r="293" spans="1:9" s="850" customFormat="1" ht="14.25" customHeight="1">
      <c r="A293" s="934" t="s">
        <v>2069</v>
      </c>
      <c r="B293" s="891" t="s">
        <v>524</v>
      </c>
      <c r="C293" s="861">
        <v>185565315</v>
      </c>
      <c r="D293" s="935">
        <v>3855907316</v>
      </c>
      <c r="E293" s="935" t="s">
        <v>1526</v>
      </c>
      <c r="F293" s="860" t="s">
        <v>196</v>
      </c>
      <c r="G293" s="860" t="s">
        <v>509</v>
      </c>
      <c r="H293" s="860"/>
      <c r="I293" s="936"/>
    </row>
    <row r="294" spans="1:9" ht="14.25" customHeight="1">
      <c r="A294" s="750" t="s">
        <v>2070</v>
      </c>
      <c r="B294" s="739" t="s">
        <v>2071</v>
      </c>
      <c r="C294" s="661">
        <v>198329627</v>
      </c>
      <c r="D294" s="717">
        <v>198329627</v>
      </c>
      <c r="E294" s="740" t="s">
        <v>1710</v>
      </c>
      <c r="F294" s="717" t="s">
        <v>196</v>
      </c>
      <c r="G294" s="717" t="s">
        <v>509</v>
      </c>
      <c r="H294" s="717"/>
      <c r="I294" s="741"/>
    </row>
    <row r="295" spans="1:9" ht="14.25" customHeight="1">
      <c r="A295" s="749" t="s">
        <v>2072</v>
      </c>
      <c r="B295" s="735" t="s">
        <v>2073</v>
      </c>
      <c r="C295" s="662">
        <v>198304306</v>
      </c>
      <c r="D295" s="737">
        <v>3854202997</v>
      </c>
      <c r="E295" s="737" t="s">
        <v>1526</v>
      </c>
      <c r="F295" s="717" t="s">
        <v>196</v>
      </c>
      <c r="G295" s="736" t="s">
        <v>1724</v>
      </c>
      <c r="H295" s="736"/>
      <c r="I295" s="738"/>
    </row>
    <row r="296" spans="1:9" ht="14.25" customHeight="1">
      <c r="A296" s="750" t="s">
        <v>2074</v>
      </c>
      <c r="B296" s="739" t="s">
        <v>2075</v>
      </c>
      <c r="C296" s="661">
        <v>198262636</v>
      </c>
      <c r="D296" s="717">
        <v>3854922143</v>
      </c>
      <c r="E296" s="740" t="s">
        <v>1526</v>
      </c>
      <c r="F296" s="717" t="s">
        <v>196</v>
      </c>
      <c r="G296" s="736" t="s">
        <v>1724</v>
      </c>
      <c r="H296" s="736" t="s">
        <v>509</v>
      </c>
      <c r="I296" s="738"/>
    </row>
    <row r="297" spans="1:9" ht="14.25" customHeight="1">
      <c r="A297" s="750" t="s">
        <v>2076</v>
      </c>
      <c r="B297" s="661" t="s">
        <v>2077</v>
      </c>
      <c r="C297" s="661">
        <v>183224497</v>
      </c>
      <c r="D297" s="717" t="s">
        <v>2078</v>
      </c>
      <c r="E297" s="740" t="s">
        <v>1710</v>
      </c>
      <c r="F297" s="717" t="s">
        <v>196</v>
      </c>
      <c r="G297" s="736" t="s">
        <v>509</v>
      </c>
      <c r="H297" s="736" t="s">
        <v>509</v>
      </c>
      <c r="I297" s="738"/>
    </row>
    <row r="298" spans="1:9" ht="14.25" customHeight="1">
      <c r="A298" s="749" t="s">
        <v>2079</v>
      </c>
      <c r="B298" s="735" t="s">
        <v>2080</v>
      </c>
      <c r="C298" s="662">
        <v>198347430</v>
      </c>
      <c r="D298" s="737">
        <v>7862784495</v>
      </c>
      <c r="E298" s="737" t="s">
        <v>1526</v>
      </c>
      <c r="F298" s="717" t="s">
        <v>196</v>
      </c>
      <c r="G298" s="717" t="s">
        <v>509</v>
      </c>
      <c r="H298" s="717"/>
      <c r="I298" s="741"/>
    </row>
    <row r="299" spans="1:9" s="850" customFormat="1" ht="14.25" customHeight="1">
      <c r="A299" s="934" t="s">
        <v>2081</v>
      </c>
      <c r="B299" s="891" t="s">
        <v>523</v>
      </c>
      <c r="C299" s="861">
        <v>186325204</v>
      </c>
      <c r="D299" s="860">
        <v>8015094766</v>
      </c>
      <c r="E299" s="935" t="s">
        <v>1526</v>
      </c>
      <c r="F299" s="860" t="s">
        <v>196</v>
      </c>
      <c r="G299" s="860" t="s">
        <v>509</v>
      </c>
      <c r="H299" s="860"/>
      <c r="I299" s="936" t="s">
        <v>2082</v>
      </c>
    </row>
    <row r="300" spans="1:9" ht="14.25" customHeight="1">
      <c r="A300" s="749" t="s">
        <v>2083</v>
      </c>
      <c r="B300" s="735" t="s">
        <v>2084</v>
      </c>
      <c r="C300" s="662">
        <v>119192393</v>
      </c>
      <c r="D300" s="737">
        <v>3857324081</v>
      </c>
      <c r="E300" s="737" t="s">
        <v>506</v>
      </c>
      <c r="F300" s="717" t="s">
        <v>1711</v>
      </c>
      <c r="G300" s="717" t="s">
        <v>509</v>
      </c>
      <c r="H300" s="717"/>
      <c r="I300" s="741"/>
    </row>
    <row r="301" spans="1:9" ht="14.25" customHeight="1">
      <c r="A301" s="750" t="s">
        <v>2085</v>
      </c>
      <c r="B301" s="739" t="s">
        <v>2086</v>
      </c>
      <c r="C301" s="661">
        <v>198295821</v>
      </c>
      <c r="D301" s="717" t="s">
        <v>2087</v>
      </c>
      <c r="E301" s="740" t="s">
        <v>1710</v>
      </c>
      <c r="F301" s="717" t="s">
        <v>196</v>
      </c>
      <c r="G301" s="736" t="s">
        <v>509</v>
      </c>
      <c r="H301" s="736"/>
      <c r="I301" s="738"/>
    </row>
    <row r="302" spans="1:9" ht="14.25" customHeight="1">
      <c r="A302" s="749" t="s">
        <v>2088</v>
      </c>
      <c r="B302" s="735" t="s">
        <v>2089</v>
      </c>
      <c r="C302" s="662">
        <v>120502327</v>
      </c>
      <c r="D302" s="737">
        <v>3852999799</v>
      </c>
      <c r="E302" s="737" t="s">
        <v>1710</v>
      </c>
      <c r="F302" s="717" t="s">
        <v>196</v>
      </c>
      <c r="G302" s="717" t="s">
        <v>1724</v>
      </c>
      <c r="H302" s="717"/>
      <c r="I302" s="741"/>
    </row>
    <row r="303" spans="1:9" ht="14.25" customHeight="1">
      <c r="A303" s="750" t="s">
        <v>2090</v>
      </c>
      <c r="B303" s="739" t="s">
        <v>2091</v>
      </c>
      <c r="C303" s="661">
        <v>198325029</v>
      </c>
      <c r="D303" s="717" t="s">
        <v>2092</v>
      </c>
      <c r="E303" s="740" t="s">
        <v>1710</v>
      </c>
      <c r="F303" s="717" t="s">
        <v>1711</v>
      </c>
      <c r="G303" s="717" t="s">
        <v>509</v>
      </c>
      <c r="H303" s="717"/>
      <c r="I303" s="741"/>
    </row>
    <row r="304" spans="1:9" ht="14.25" customHeight="1">
      <c r="A304" s="749" t="s">
        <v>2093</v>
      </c>
      <c r="B304" s="735" t="s">
        <v>2094</v>
      </c>
      <c r="C304" s="662">
        <v>194790376</v>
      </c>
      <c r="D304" s="737" t="s">
        <v>2095</v>
      </c>
      <c r="E304" s="737" t="s">
        <v>1710</v>
      </c>
      <c r="F304" s="717" t="s">
        <v>196</v>
      </c>
      <c r="G304" s="736" t="s">
        <v>1724</v>
      </c>
      <c r="H304" s="736"/>
      <c r="I304" s="738"/>
    </row>
    <row r="305" spans="1:9" ht="14.25" customHeight="1">
      <c r="A305" s="750">
        <v>210371933</v>
      </c>
      <c r="B305" s="739" t="s">
        <v>2096</v>
      </c>
      <c r="C305" s="661">
        <v>198478482</v>
      </c>
      <c r="D305" s="717">
        <v>8016344982</v>
      </c>
      <c r="E305" s="740" t="s">
        <v>516</v>
      </c>
      <c r="F305" s="717" t="s">
        <v>196</v>
      </c>
      <c r="G305" s="736" t="s">
        <v>509</v>
      </c>
      <c r="H305" s="736"/>
      <c r="I305" s="738"/>
    </row>
    <row r="306" spans="1:9" ht="14.25" customHeight="1">
      <c r="A306" s="749" t="s">
        <v>2097</v>
      </c>
      <c r="B306" s="735" t="s">
        <v>2098</v>
      </c>
      <c r="C306" s="662">
        <v>198483419</v>
      </c>
      <c r="D306" s="737">
        <v>3855674060</v>
      </c>
      <c r="E306" s="737" t="s">
        <v>528</v>
      </c>
      <c r="F306" s="717" t="s">
        <v>196</v>
      </c>
      <c r="G306" s="717" t="s">
        <v>509</v>
      </c>
      <c r="H306" s="717"/>
      <c r="I306" s="741"/>
    </row>
    <row r="307" spans="1:9" ht="14.25" customHeight="1">
      <c r="A307" s="750" t="s">
        <v>2099</v>
      </c>
      <c r="B307" s="739" t="s">
        <v>2100</v>
      </c>
      <c r="C307" s="661">
        <v>198534696</v>
      </c>
      <c r="D307" s="717">
        <v>3854857445</v>
      </c>
      <c r="E307" s="740" t="s">
        <v>1710</v>
      </c>
      <c r="F307" s="717" t="s">
        <v>1711</v>
      </c>
      <c r="G307" s="717" t="s">
        <v>509</v>
      </c>
      <c r="H307" s="717"/>
      <c r="I307" s="741"/>
    </row>
    <row r="308" spans="1:9" ht="14.25" customHeight="1">
      <c r="A308" s="750" t="s">
        <v>2101</v>
      </c>
      <c r="B308" s="739" t="s">
        <v>2102</v>
      </c>
      <c r="C308" s="661">
        <v>198535628</v>
      </c>
      <c r="D308" s="717">
        <v>5593971639</v>
      </c>
      <c r="E308" s="740" t="s">
        <v>1710</v>
      </c>
      <c r="F308" s="717" t="s">
        <v>196</v>
      </c>
      <c r="G308" s="736" t="s">
        <v>509</v>
      </c>
      <c r="H308" s="736"/>
      <c r="I308" s="738"/>
    </row>
    <row r="309" spans="1:9" ht="14.25" customHeight="1">
      <c r="A309" s="754" t="s">
        <v>2103</v>
      </c>
      <c r="B309" s="747" t="s">
        <v>1764</v>
      </c>
      <c r="C309" s="742"/>
      <c r="D309" s="728"/>
      <c r="E309" s="728"/>
      <c r="F309" s="729"/>
      <c r="G309" s="729"/>
      <c r="H309" s="729"/>
      <c r="I309" s="730"/>
    </row>
    <row r="310" spans="1:9" ht="14.25" customHeight="1">
      <c r="A310" s="748" t="s">
        <v>1190</v>
      </c>
      <c r="B310" s="733" t="s">
        <v>1704</v>
      </c>
      <c r="C310" s="729" t="s">
        <v>1705</v>
      </c>
      <c r="D310" s="728" t="s">
        <v>1193</v>
      </c>
      <c r="E310" s="728" t="s">
        <v>498</v>
      </c>
      <c r="F310" s="729" t="s">
        <v>1194</v>
      </c>
      <c r="G310" s="729" t="s">
        <v>1195</v>
      </c>
      <c r="H310" s="729" t="s">
        <v>1702</v>
      </c>
      <c r="I310" s="730" t="s">
        <v>455</v>
      </c>
    </row>
    <row r="311" spans="1:9" ht="14.25" customHeight="1">
      <c r="A311" s="749" t="s">
        <v>2104</v>
      </c>
      <c r="B311" s="735" t="s">
        <v>2105</v>
      </c>
      <c r="C311" s="662">
        <v>198491577</v>
      </c>
      <c r="D311" s="737" t="s">
        <v>2106</v>
      </c>
      <c r="E311" s="737" t="s">
        <v>554</v>
      </c>
      <c r="F311" s="717" t="s">
        <v>1711</v>
      </c>
      <c r="G311" s="736"/>
      <c r="H311" s="736"/>
      <c r="I311" s="738"/>
    </row>
    <row r="312" spans="1:9" ht="14.25" customHeight="1">
      <c r="A312" s="750" t="s">
        <v>2107</v>
      </c>
      <c r="B312" s="739" t="s">
        <v>2108</v>
      </c>
      <c r="C312" s="661">
        <v>111463080</v>
      </c>
      <c r="D312" s="717" t="s">
        <v>2109</v>
      </c>
      <c r="E312" s="740" t="s">
        <v>554</v>
      </c>
      <c r="F312" s="717" t="s">
        <v>1711</v>
      </c>
      <c r="G312" s="717" t="s">
        <v>1724</v>
      </c>
      <c r="H312" s="717"/>
      <c r="I312" s="741"/>
    </row>
    <row r="313" spans="1:9" ht="14.25" customHeight="1">
      <c r="A313" s="749" t="s">
        <v>2110</v>
      </c>
      <c r="B313" s="735" t="s">
        <v>2111</v>
      </c>
      <c r="C313" s="662">
        <v>120566410</v>
      </c>
      <c r="D313" s="737">
        <v>3854859725</v>
      </c>
      <c r="E313" s="737" t="s">
        <v>554</v>
      </c>
      <c r="F313" s="717" t="s">
        <v>1711</v>
      </c>
      <c r="G313" s="736" t="s">
        <v>1724</v>
      </c>
      <c r="H313" s="736"/>
      <c r="I313" s="738"/>
    </row>
    <row r="314" spans="1:9" ht="14.25" customHeight="1">
      <c r="A314" s="750">
        <v>576412191</v>
      </c>
      <c r="B314" s="739" t="s">
        <v>2112</v>
      </c>
      <c r="C314" s="661">
        <v>198514735</v>
      </c>
      <c r="D314" s="717">
        <v>4355537126</v>
      </c>
      <c r="E314" s="740" t="s">
        <v>577</v>
      </c>
      <c r="F314" s="717" t="s">
        <v>1711</v>
      </c>
      <c r="G314" s="717" t="s">
        <v>509</v>
      </c>
      <c r="H314" s="717"/>
      <c r="I314" s="741"/>
    </row>
    <row r="315" spans="1:9" ht="14.25" customHeight="1">
      <c r="A315" s="749"/>
      <c r="B315" s="735" t="s">
        <v>2113</v>
      </c>
      <c r="C315" s="662">
        <v>198187183</v>
      </c>
      <c r="D315" s="737">
        <v>9407581598</v>
      </c>
      <c r="E315" s="737" t="s">
        <v>554</v>
      </c>
      <c r="F315" s="717" t="s">
        <v>196</v>
      </c>
      <c r="G315" s="736" t="s">
        <v>509</v>
      </c>
      <c r="H315" s="736"/>
      <c r="I315" s="738"/>
    </row>
    <row r="316" spans="1:9" ht="14.25" customHeight="1">
      <c r="A316" s="749" t="s">
        <v>2114</v>
      </c>
      <c r="B316" s="739" t="s">
        <v>2115</v>
      </c>
      <c r="C316" s="661">
        <v>198333028</v>
      </c>
      <c r="D316" s="717">
        <v>3856305447</v>
      </c>
      <c r="E316" s="740" t="s">
        <v>1526</v>
      </c>
      <c r="F316" s="717" t="s">
        <v>196</v>
      </c>
      <c r="G316" s="736" t="s">
        <v>509</v>
      </c>
      <c r="H316" s="736"/>
      <c r="I316" s="738"/>
    </row>
    <row r="317" spans="1:9" ht="14.25" customHeight="1">
      <c r="A317" s="750" t="s">
        <v>2116</v>
      </c>
      <c r="B317" s="735" t="s">
        <v>2117</v>
      </c>
      <c r="C317" s="662">
        <v>198558678</v>
      </c>
      <c r="D317" s="737">
        <v>4322472301</v>
      </c>
      <c r="E317" s="737" t="s">
        <v>1526</v>
      </c>
      <c r="F317" s="717" t="s">
        <v>1711</v>
      </c>
      <c r="G317" s="717" t="s">
        <v>509</v>
      </c>
      <c r="H317" s="717" t="s">
        <v>806</v>
      </c>
      <c r="I317" s="741" t="s">
        <v>2118</v>
      </c>
    </row>
    <row r="318" spans="1:9" ht="14.25" customHeight="1">
      <c r="A318" s="749"/>
      <c r="B318" s="739" t="s">
        <v>2119</v>
      </c>
      <c r="C318" s="661">
        <v>198279696</v>
      </c>
      <c r="D318" s="717">
        <v>3852438500</v>
      </c>
      <c r="E318" s="740" t="s">
        <v>528</v>
      </c>
      <c r="F318" s="717" t="s">
        <v>1711</v>
      </c>
      <c r="G318" s="736" t="s">
        <v>1724</v>
      </c>
      <c r="H318" s="736"/>
      <c r="I318" s="738"/>
    </row>
    <row r="319" spans="1:9" ht="14.25" customHeight="1">
      <c r="A319" s="750" t="s">
        <v>2034</v>
      </c>
      <c r="B319" s="735" t="s">
        <v>2035</v>
      </c>
      <c r="C319" s="662">
        <v>95655178</v>
      </c>
      <c r="D319" s="737">
        <v>3853797801</v>
      </c>
      <c r="E319" s="737" t="s">
        <v>528</v>
      </c>
      <c r="F319" s="717" t="s">
        <v>1711</v>
      </c>
      <c r="G319" s="717" t="s">
        <v>509</v>
      </c>
      <c r="H319" s="717"/>
      <c r="I319" s="741"/>
    </row>
    <row r="320" spans="1:9" ht="14.25" customHeight="1">
      <c r="A320" s="749"/>
      <c r="B320" s="739" t="s">
        <v>2018</v>
      </c>
      <c r="C320" s="661">
        <v>198327247</v>
      </c>
      <c r="D320" s="717">
        <v>4707274102</v>
      </c>
      <c r="E320" s="740" t="s">
        <v>1710</v>
      </c>
      <c r="F320" s="736" t="s">
        <v>1711</v>
      </c>
      <c r="G320" s="736" t="s">
        <v>509</v>
      </c>
      <c r="H320" s="736"/>
      <c r="I320" s="738"/>
    </row>
    <row r="321" spans="1:9" ht="14.25" customHeight="1">
      <c r="A321" s="750" t="s">
        <v>2120</v>
      </c>
      <c r="B321" s="735" t="s">
        <v>2121</v>
      </c>
      <c r="C321" s="662">
        <v>176592553</v>
      </c>
      <c r="D321" s="737">
        <v>8019137083</v>
      </c>
      <c r="E321" s="737" t="s">
        <v>1768</v>
      </c>
      <c r="F321" s="717" t="s">
        <v>1711</v>
      </c>
      <c r="G321" s="717" t="s">
        <v>509</v>
      </c>
      <c r="H321" s="717"/>
      <c r="I321" s="741"/>
    </row>
    <row r="322" spans="1:9" ht="14.25" customHeight="1">
      <c r="A322" s="749" t="s">
        <v>2122</v>
      </c>
      <c r="B322" s="739" t="s">
        <v>2123</v>
      </c>
      <c r="C322" s="661">
        <v>148794097</v>
      </c>
      <c r="D322" s="717">
        <v>8017169979</v>
      </c>
      <c r="E322" s="740" t="s">
        <v>506</v>
      </c>
      <c r="F322" s="717" t="s">
        <v>1711</v>
      </c>
      <c r="G322" s="736" t="s">
        <v>1724</v>
      </c>
      <c r="H322" s="717"/>
      <c r="I322" s="741" t="s">
        <v>502</v>
      </c>
    </row>
    <row r="323" spans="1:9" ht="14.25" customHeight="1">
      <c r="A323" s="749" t="s">
        <v>2124</v>
      </c>
      <c r="B323" s="739" t="s">
        <v>2125</v>
      </c>
      <c r="C323" s="661">
        <v>198290493</v>
      </c>
      <c r="D323" s="717">
        <v>3854369608</v>
      </c>
      <c r="E323" s="740" t="s">
        <v>506</v>
      </c>
      <c r="F323" s="717" t="s">
        <v>196</v>
      </c>
      <c r="G323" s="736" t="s">
        <v>1724</v>
      </c>
      <c r="H323" s="736"/>
      <c r="I323" s="738" t="s">
        <v>502</v>
      </c>
    </row>
    <row r="324" spans="1:9" ht="14.25" customHeight="1">
      <c r="A324" s="750" t="s">
        <v>2126</v>
      </c>
      <c r="B324" s="735" t="s">
        <v>2127</v>
      </c>
      <c r="C324" s="662">
        <v>95712703</v>
      </c>
      <c r="D324" s="737">
        <v>3854795101</v>
      </c>
      <c r="E324" s="737" t="s">
        <v>552</v>
      </c>
      <c r="F324" s="717" t="s">
        <v>1711</v>
      </c>
      <c r="G324" s="717" t="s">
        <v>509</v>
      </c>
      <c r="H324" s="717"/>
      <c r="I324" s="741"/>
    </row>
    <row r="325" spans="1:9" ht="14.25" customHeight="1">
      <c r="A325" s="749"/>
      <c r="B325" s="739" t="s">
        <v>2128</v>
      </c>
      <c r="C325" s="661">
        <v>199231908</v>
      </c>
      <c r="D325" s="717">
        <v>2064915126</v>
      </c>
      <c r="E325" s="740" t="s">
        <v>554</v>
      </c>
      <c r="F325" s="717" t="s">
        <v>1711</v>
      </c>
      <c r="G325" s="717" t="s">
        <v>509</v>
      </c>
      <c r="H325" s="717"/>
      <c r="I325" s="741"/>
    </row>
    <row r="326" spans="1:9" ht="14.25" customHeight="1">
      <c r="A326" s="750"/>
      <c r="B326" s="735" t="s">
        <v>2129</v>
      </c>
      <c r="C326" s="662">
        <v>199231906</v>
      </c>
      <c r="D326" s="737">
        <v>8013303871</v>
      </c>
      <c r="E326" s="737" t="s">
        <v>554</v>
      </c>
      <c r="F326" s="717" t="s">
        <v>1711</v>
      </c>
      <c r="G326" s="736" t="s">
        <v>509</v>
      </c>
      <c r="H326" s="736"/>
      <c r="I326" s="738"/>
    </row>
    <row r="327" spans="1:9" ht="14.25" customHeight="1">
      <c r="A327" s="750" t="s">
        <v>2130</v>
      </c>
      <c r="B327" s="662" t="s">
        <v>2131</v>
      </c>
      <c r="C327" s="662">
        <v>189874013</v>
      </c>
      <c r="D327" s="662" t="s">
        <v>2132</v>
      </c>
      <c r="E327" s="737" t="s">
        <v>1710</v>
      </c>
      <c r="F327" s="717" t="s">
        <v>1711</v>
      </c>
      <c r="G327" s="736" t="s">
        <v>509</v>
      </c>
      <c r="H327" s="736"/>
      <c r="I327" s="738"/>
    </row>
    <row r="328" spans="1:9" ht="14.25" customHeight="1">
      <c r="A328" s="749" t="s">
        <v>2133</v>
      </c>
      <c r="B328" s="739" t="s">
        <v>2134</v>
      </c>
      <c r="C328" s="661">
        <v>193726214</v>
      </c>
      <c r="D328" s="717" t="s">
        <v>2135</v>
      </c>
      <c r="E328" s="740" t="s">
        <v>516</v>
      </c>
      <c r="F328" s="717" t="s">
        <v>196</v>
      </c>
      <c r="G328" s="736" t="s">
        <v>509</v>
      </c>
      <c r="H328" s="736"/>
      <c r="I328" s="738"/>
    </row>
    <row r="329" spans="1:9" ht="14.25" customHeight="1">
      <c r="A329" s="754" t="s">
        <v>2136</v>
      </c>
      <c r="B329" s="725"/>
      <c r="C329" s="726" t="s">
        <v>1700</v>
      </c>
      <c r="D329" s="727" t="s">
        <v>1701</v>
      </c>
      <c r="E329" s="728"/>
      <c r="F329" s="729"/>
      <c r="G329" s="729"/>
      <c r="H329" s="729"/>
      <c r="I329" s="730"/>
    </row>
    <row r="330" spans="1:9" ht="14.25" customHeight="1">
      <c r="A330" s="748" t="s">
        <v>1190</v>
      </c>
      <c r="B330" s="733" t="s">
        <v>1704</v>
      </c>
      <c r="C330" s="729" t="s">
        <v>1705</v>
      </c>
      <c r="D330" s="728" t="s">
        <v>1193</v>
      </c>
      <c r="E330" s="728" t="s">
        <v>498</v>
      </c>
      <c r="F330" s="729" t="s">
        <v>1194</v>
      </c>
      <c r="G330" s="729" t="s">
        <v>1195</v>
      </c>
      <c r="H330" s="729" t="s">
        <v>1702</v>
      </c>
      <c r="I330" s="730" t="s">
        <v>455</v>
      </c>
    </row>
    <row r="331" spans="1:9" ht="14.25" customHeight="1">
      <c r="A331" s="749" t="s">
        <v>2137</v>
      </c>
      <c r="B331" s="739" t="s">
        <v>2138</v>
      </c>
      <c r="C331" s="661">
        <v>198486830</v>
      </c>
      <c r="D331" s="717">
        <v>9296313476</v>
      </c>
      <c r="E331" s="740" t="s">
        <v>1526</v>
      </c>
      <c r="F331" s="717" t="s">
        <v>196</v>
      </c>
      <c r="G331" s="736" t="s">
        <v>509</v>
      </c>
      <c r="H331" s="736"/>
      <c r="I331" s="738"/>
    </row>
    <row r="332" spans="1:9" ht="14.25" customHeight="1">
      <c r="A332" s="750" t="s">
        <v>2139</v>
      </c>
      <c r="B332" s="735" t="s">
        <v>2140</v>
      </c>
      <c r="C332" s="662">
        <v>198233457</v>
      </c>
      <c r="D332" s="737">
        <v>3857752259</v>
      </c>
      <c r="E332" s="737" t="s">
        <v>1526</v>
      </c>
      <c r="F332" s="717" t="s">
        <v>196</v>
      </c>
      <c r="G332" s="717" t="s">
        <v>806</v>
      </c>
      <c r="H332" s="717"/>
      <c r="I332" s="741"/>
    </row>
    <row r="333" spans="1:9" ht="14.25" customHeight="1">
      <c r="A333" s="750"/>
      <c r="B333" s="735" t="s">
        <v>2141</v>
      </c>
      <c r="C333" s="662">
        <v>198014978</v>
      </c>
      <c r="D333" s="737">
        <v>3855893947</v>
      </c>
      <c r="E333" s="737" t="s">
        <v>554</v>
      </c>
      <c r="F333" s="717" t="s">
        <v>1711</v>
      </c>
      <c r="G333" s="717" t="s">
        <v>509</v>
      </c>
      <c r="H333" s="717"/>
      <c r="I333" s="741"/>
    </row>
    <row r="334" spans="1:9" ht="14.25" customHeight="1">
      <c r="A334" s="749" t="s">
        <v>2142</v>
      </c>
      <c r="B334" s="739" t="s">
        <v>2143</v>
      </c>
      <c r="C334" s="661">
        <v>198502849</v>
      </c>
      <c r="D334" s="717">
        <v>5129607415</v>
      </c>
      <c r="E334" s="740" t="s">
        <v>1526</v>
      </c>
      <c r="F334" s="717" t="s">
        <v>1711</v>
      </c>
      <c r="G334" s="736" t="s">
        <v>509</v>
      </c>
      <c r="H334" s="736"/>
      <c r="I334" s="738"/>
    </row>
    <row r="335" spans="1:9" ht="14.25" customHeight="1">
      <c r="A335" s="750"/>
      <c r="B335" s="735" t="s">
        <v>2144</v>
      </c>
      <c r="C335" s="662">
        <v>170051903</v>
      </c>
      <c r="D335" s="737"/>
      <c r="E335" s="737" t="s">
        <v>554</v>
      </c>
      <c r="F335" s="717"/>
      <c r="G335" s="736" t="s">
        <v>806</v>
      </c>
      <c r="H335" s="736"/>
      <c r="I335" s="738"/>
    </row>
    <row r="336" spans="1:9" s="946" customFormat="1" ht="14.25" customHeight="1">
      <c r="A336" s="940" t="s">
        <v>2145</v>
      </c>
      <c r="B336" s="941" t="s">
        <v>2146</v>
      </c>
      <c r="C336" s="942">
        <v>198499602</v>
      </c>
      <c r="D336" s="943">
        <v>3855494171</v>
      </c>
      <c r="E336" s="944" t="s">
        <v>1526</v>
      </c>
      <c r="F336" s="943" t="s">
        <v>196</v>
      </c>
      <c r="G336" s="943" t="s">
        <v>509</v>
      </c>
      <c r="H336" s="943"/>
      <c r="I336" s="945"/>
    </row>
    <row r="337" spans="1:9" ht="14.25" customHeight="1">
      <c r="A337" s="750" t="s">
        <v>2147</v>
      </c>
      <c r="B337" s="739" t="s">
        <v>2148</v>
      </c>
      <c r="C337" s="661">
        <v>198322276</v>
      </c>
      <c r="D337" s="717">
        <v>7868616411</v>
      </c>
      <c r="E337" s="740" t="s">
        <v>1526</v>
      </c>
      <c r="F337" s="717" t="s">
        <v>1711</v>
      </c>
      <c r="G337" s="736" t="s">
        <v>806</v>
      </c>
      <c r="H337" s="736"/>
      <c r="I337" s="738"/>
    </row>
    <row r="338" spans="1:9" ht="14.25" customHeight="1">
      <c r="A338" s="749" t="s">
        <v>2149</v>
      </c>
      <c r="B338" s="735" t="s">
        <v>2150</v>
      </c>
      <c r="C338" s="662">
        <v>190427449</v>
      </c>
      <c r="D338" s="737">
        <v>2678893261</v>
      </c>
      <c r="E338" s="737" t="s">
        <v>1526</v>
      </c>
      <c r="F338" s="717" t="s">
        <v>196</v>
      </c>
      <c r="G338" s="717" t="s">
        <v>509</v>
      </c>
      <c r="H338" s="717"/>
      <c r="I338" s="741"/>
    </row>
    <row r="339" spans="1:9" ht="14.25" customHeight="1">
      <c r="A339" s="750" t="s">
        <v>2151</v>
      </c>
      <c r="B339" s="739" t="s">
        <v>2152</v>
      </c>
      <c r="C339" s="661">
        <v>185013880</v>
      </c>
      <c r="D339" s="717">
        <v>5209400768</v>
      </c>
      <c r="E339" s="740" t="s">
        <v>1526</v>
      </c>
      <c r="F339" s="717" t="s">
        <v>196</v>
      </c>
      <c r="G339" s="736" t="s">
        <v>509</v>
      </c>
      <c r="H339" s="736"/>
      <c r="I339" s="738"/>
    </row>
    <row r="340" spans="1:9" ht="14.25" customHeight="1">
      <c r="A340" s="749" t="s">
        <v>2153</v>
      </c>
      <c r="B340" s="735" t="s">
        <v>2154</v>
      </c>
      <c r="C340" s="662">
        <v>152779565</v>
      </c>
      <c r="D340" s="737">
        <v>8016619767</v>
      </c>
      <c r="E340" s="737" t="s">
        <v>1526</v>
      </c>
      <c r="F340" s="717" t="s">
        <v>196</v>
      </c>
      <c r="G340" s="717" t="s">
        <v>509</v>
      </c>
      <c r="H340" s="717"/>
      <c r="I340" s="741"/>
    </row>
    <row r="341" spans="1:9" ht="14.25" customHeight="1">
      <c r="A341" s="750"/>
      <c r="B341" s="739" t="s">
        <v>2155</v>
      </c>
      <c r="C341" s="661">
        <v>198450112</v>
      </c>
      <c r="D341" s="717">
        <v>6782351193</v>
      </c>
      <c r="E341" s="740" t="s">
        <v>554</v>
      </c>
      <c r="F341" s="717" t="s">
        <v>1711</v>
      </c>
      <c r="G341" s="736" t="s">
        <v>509</v>
      </c>
      <c r="H341" s="736"/>
      <c r="I341" s="738"/>
    </row>
    <row r="342" spans="1:9" ht="14.25" customHeight="1">
      <c r="A342" s="750" t="s">
        <v>2156</v>
      </c>
      <c r="B342" s="739" t="s">
        <v>2157</v>
      </c>
      <c r="C342" s="661">
        <v>198351811</v>
      </c>
      <c r="D342" s="717">
        <v>8019063419</v>
      </c>
      <c r="E342" s="740" t="s">
        <v>516</v>
      </c>
      <c r="F342" s="717" t="s">
        <v>196</v>
      </c>
      <c r="G342" s="717" t="s">
        <v>806</v>
      </c>
      <c r="H342" s="717"/>
      <c r="I342" s="741"/>
    </row>
    <row r="343" spans="1:9" ht="14.25" customHeight="1">
      <c r="A343" s="749" t="s">
        <v>2158</v>
      </c>
      <c r="B343" s="735" t="s">
        <v>2159</v>
      </c>
      <c r="C343" s="662">
        <v>152779565</v>
      </c>
      <c r="D343" s="737">
        <v>8016619767</v>
      </c>
      <c r="E343" s="737" t="s">
        <v>1710</v>
      </c>
      <c r="F343" s="717" t="s">
        <v>196</v>
      </c>
      <c r="G343" s="736" t="s">
        <v>509</v>
      </c>
      <c r="H343" s="736"/>
      <c r="I343" s="738"/>
    </row>
    <row r="344" spans="1:9" ht="14.25" customHeight="1">
      <c r="A344" s="750"/>
      <c r="B344" s="739" t="s">
        <v>2160</v>
      </c>
      <c r="C344" s="661">
        <v>176112555</v>
      </c>
      <c r="D344" s="717">
        <v>3858657236</v>
      </c>
      <c r="E344" s="740" t="s">
        <v>1710</v>
      </c>
      <c r="F344" s="717" t="s">
        <v>1711</v>
      </c>
      <c r="G344" s="736" t="s">
        <v>509</v>
      </c>
      <c r="H344" s="736"/>
      <c r="I344" s="738"/>
    </row>
    <row r="345" spans="1:9" ht="14.25" customHeight="1">
      <c r="A345" s="750" t="s">
        <v>2161</v>
      </c>
      <c r="B345" s="739" t="s">
        <v>2162</v>
      </c>
      <c r="C345" s="661">
        <v>194817007</v>
      </c>
      <c r="D345" s="717" t="s">
        <v>2163</v>
      </c>
      <c r="E345" s="740" t="s">
        <v>1710</v>
      </c>
      <c r="F345" s="717" t="s">
        <v>196</v>
      </c>
      <c r="G345" s="717" t="s">
        <v>509</v>
      </c>
      <c r="H345" s="717"/>
      <c r="I345" s="741"/>
    </row>
    <row r="346" spans="1:9" ht="14.25" customHeight="1">
      <c r="A346" s="750" t="s">
        <v>2164</v>
      </c>
      <c r="B346" s="661" t="s">
        <v>2165</v>
      </c>
      <c r="C346" s="661">
        <v>95713359</v>
      </c>
      <c r="D346" s="661" t="s">
        <v>2166</v>
      </c>
      <c r="E346" s="740" t="s">
        <v>1710</v>
      </c>
      <c r="F346" s="717" t="s">
        <v>196</v>
      </c>
      <c r="G346" s="717" t="s">
        <v>509</v>
      </c>
      <c r="H346" s="717"/>
      <c r="I346" s="741"/>
    </row>
    <row r="347" spans="1:9" ht="14.25" customHeight="1">
      <c r="A347" s="750" t="s">
        <v>2167</v>
      </c>
      <c r="B347" s="661" t="s">
        <v>2168</v>
      </c>
      <c r="C347" s="661">
        <v>153753033</v>
      </c>
      <c r="D347" s="661" t="s">
        <v>2169</v>
      </c>
      <c r="E347" s="740" t="s">
        <v>1710</v>
      </c>
      <c r="F347" s="717" t="s">
        <v>196</v>
      </c>
      <c r="G347" s="717" t="s">
        <v>509</v>
      </c>
      <c r="H347" s="717"/>
      <c r="I347" s="741"/>
    </row>
    <row r="348" spans="1:9" ht="14.25" customHeight="1">
      <c r="A348" s="749"/>
      <c r="B348" s="735" t="s">
        <v>2170</v>
      </c>
      <c r="C348" s="662">
        <v>198012857</v>
      </c>
      <c r="D348" s="737">
        <v>13855807953</v>
      </c>
      <c r="E348" s="737" t="s">
        <v>554</v>
      </c>
      <c r="F348" s="717" t="s">
        <v>1711</v>
      </c>
      <c r="G348" s="736" t="s">
        <v>509</v>
      </c>
      <c r="H348" s="736"/>
      <c r="I348" s="738"/>
    </row>
    <row r="349" spans="1:9" s="930" customFormat="1" ht="14.25" customHeight="1">
      <c r="A349" s="926" t="s">
        <v>2171</v>
      </c>
      <c r="B349" s="947" t="s">
        <v>529</v>
      </c>
      <c r="C349" s="927">
        <v>198304520</v>
      </c>
      <c r="D349" s="928">
        <v>3852674145</v>
      </c>
      <c r="E349" s="948" t="s">
        <v>516</v>
      </c>
      <c r="F349" s="928" t="s">
        <v>1711</v>
      </c>
      <c r="G349" s="928" t="s">
        <v>509</v>
      </c>
      <c r="H349" s="928"/>
      <c r="I349" s="929"/>
    </row>
    <row r="350" spans="1:9" ht="14.25" customHeight="1">
      <c r="A350" s="754" t="s">
        <v>2172</v>
      </c>
      <c r="B350" s="747" t="s">
        <v>1764</v>
      </c>
      <c r="C350" s="742"/>
      <c r="D350" s="728"/>
      <c r="E350" s="728"/>
      <c r="F350" s="729"/>
      <c r="G350" s="729"/>
      <c r="H350" s="729"/>
      <c r="I350" s="730"/>
    </row>
    <row r="351" spans="1:9" ht="14.25" customHeight="1">
      <c r="A351" s="748" t="s">
        <v>1190</v>
      </c>
      <c r="B351" s="733" t="s">
        <v>1704</v>
      </c>
      <c r="C351" s="729" t="s">
        <v>1705</v>
      </c>
      <c r="D351" s="728" t="s">
        <v>1193</v>
      </c>
      <c r="E351" s="728" t="s">
        <v>498</v>
      </c>
      <c r="F351" s="729" t="s">
        <v>1194</v>
      </c>
      <c r="G351" s="729" t="s">
        <v>1195</v>
      </c>
      <c r="H351" s="729" t="s">
        <v>1702</v>
      </c>
      <c r="I351" s="730" t="s">
        <v>455</v>
      </c>
    </row>
    <row r="352" spans="1:9" ht="14.25" customHeight="1">
      <c r="A352" s="749" t="s">
        <v>2173</v>
      </c>
      <c r="B352" s="735" t="s">
        <v>2174</v>
      </c>
      <c r="C352" s="662">
        <v>199220918</v>
      </c>
      <c r="D352" s="737">
        <v>8452643396</v>
      </c>
      <c r="E352" s="737" t="s">
        <v>1526</v>
      </c>
      <c r="F352" s="717" t="s">
        <v>196</v>
      </c>
      <c r="G352" s="736" t="s">
        <v>509</v>
      </c>
      <c r="H352" s="736"/>
      <c r="I352" s="738"/>
    </row>
    <row r="353" spans="1:9" ht="14.25" customHeight="1">
      <c r="A353" s="750" t="s">
        <v>2175</v>
      </c>
      <c r="B353" s="739" t="s">
        <v>2176</v>
      </c>
      <c r="C353" s="661">
        <v>95633158</v>
      </c>
      <c r="D353" s="717">
        <v>8014134436</v>
      </c>
      <c r="E353" s="740" t="s">
        <v>552</v>
      </c>
      <c r="F353" s="717" t="s">
        <v>1711</v>
      </c>
      <c r="G353" s="717" t="s">
        <v>806</v>
      </c>
      <c r="H353" s="717"/>
      <c r="I353" s="741"/>
    </row>
    <row r="354" spans="1:9" ht="14.25" customHeight="1">
      <c r="A354" s="749" t="s">
        <v>2177</v>
      </c>
      <c r="B354" s="735" t="s">
        <v>2178</v>
      </c>
      <c r="C354" s="662">
        <v>199233701</v>
      </c>
      <c r="D354" s="737">
        <v>3853889988</v>
      </c>
      <c r="E354" s="737" t="s">
        <v>554</v>
      </c>
      <c r="F354" s="717" t="s">
        <v>1711</v>
      </c>
      <c r="G354" s="736" t="s">
        <v>806</v>
      </c>
      <c r="H354" s="736"/>
      <c r="I354" s="738"/>
    </row>
    <row r="355" spans="1:9" ht="14.25" customHeight="1">
      <c r="A355" s="750"/>
      <c r="B355" s="739" t="s">
        <v>2179</v>
      </c>
      <c r="C355" s="662">
        <v>186680938</v>
      </c>
      <c r="D355" s="717">
        <v>3854235106</v>
      </c>
      <c r="E355" s="740" t="s">
        <v>554</v>
      </c>
      <c r="F355" s="717" t="s">
        <v>196</v>
      </c>
      <c r="G355" s="717" t="s">
        <v>806</v>
      </c>
      <c r="H355" s="717"/>
      <c r="I355" s="741"/>
    </row>
    <row r="356" spans="1:9" ht="14.25" customHeight="1">
      <c r="A356" s="749"/>
      <c r="B356" s="735" t="s">
        <v>2180</v>
      </c>
      <c r="C356" s="662">
        <v>186921095</v>
      </c>
      <c r="D356" s="737" t="s">
        <v>2181</v>
      </c>
      <c r="E356" s="737" t="s">
        <v>554</v>
      </c>
      <c r="F356" s="717" t="s">
        <v>196</v>
      </c>
      <c r="G356" s="736" t="s">
        <v>509</v>
      </c>
      <c r="H356" s="736"/>
      <c r="I356" s="738"/>
    </row>
    <row r="357" spans="1:9" ht="14.25" customHeight="1">
      <c r="A357" s="749" t="s">
        <v>2182</v>
      </c>
      <c r="B357" s="735" t="s">
        <v>2183</v>
      </c>
      <c r="C357" s="662">
        <v>199196289</v>
      </c>
      <c r="D357" s="737">
        <v>8013013457</v>
      </c>
      <c r="E357" s="737" t="s">
        <v>552</v>
      </c>
      <c r="F357" s="717" t="s">
        <v>1711</v>
      </c>
      <c r="G357" s="736" t="s">
        <v>509</v>
      </c>
      <c r="H357" s="736"/>
      <c r="I357" s="738"/>
    </row>
    <row r="358" spans="1:9" ht="14.25" customHeight="1">
      <c r="A358" s="749">
        <v>646902495</v>
      </c>
      <c r="B358" s="739" t="s">
        <v>2184</v>
      </c>
      <c r="C358" s="661">
        <v>146363365</v>
      </c>
      <c r="D358" s="717">
        <v>8013013458</v>
      </c>
      <c r="E358" s="740" t="s">
        <v>552</v>
      </c>
      <c r="F358" s="717" t="s">
        <v>1711</v>
      </c>
      <c r="G358" s="717" t="s">
        <v>1724</v>
      </c>
      <c r="H358" s="717"/>
      <c r="I358" s="741"/>
    </row>
    <row r="359" spans="1:9" ht="14.25" customHeight="1">
      <c r="A359" s="749" t="s">
        <v>2185</v>
      </c>
      <c r="B359" s="735" t="s">
        <v>2186</v>
      </c>
      <c r="C359" s="662">
        <v>199345715</v>
      </c>
      <c r="D359" s="737" t="s">
        <v>2187</v>
      </c>
      <c r="E359" s="737" t="s">
        <v>1710</v>
      </c>
      <c r="F359" s="717" t="s">
        <v>196</v>
      </c>
      <c r="G359" s="736" t="s">
        <v>509</v>
      </c>
      <c r="H359" s="736"/>
      <c r="I359" s="738"/>
    </row>
    <row r="360" spans="1:9" ht="14.25" customHeight="1">
      <c r="A360" s="750" t="s">
        <v>2188</v>
      </c>
      <c r="B360" s="739" t="s">
        <v>2189</v>
      </c>
      <c r="C360" s="739">
        <v>189815409</v>
      </c>
      <c r="D360" s="739">
        <v>8018372462</v>
      </c>
      <c r="E360" s="740" t="s">
        <v>552</v>
      </c>
      <c r="F360" s="717" t="s">
        <v>196</v>
      </c>
      <c r="G360" s="717" t="s">
        <v>806</v>
      </c>
      <c r="H360" s="717"/>
      <c r="I360" s="741"/>
    </row>
    <row r="361" spans="1:9" ht="14.25" customHeight="1">
      <c r="A361" s="749"/>
      <c r="B361" s="735" t="s">
        <v>2073</v>
      </c>
      <c r="C361" s="662">
        <v>198304306</v>
      </c>
      <c r="D361" s="737">
        <v>3854202997</v>
      </c>
      <c r="E361" s="737" t="s">
        <v>1526</v>
      </c>
      <c r="F361" s="717" t="s">
        <v>196</v>
      </c>
      <c r="G361" s="736" t="s">
        <v>509</v>
      </c>
      <c r="H361" s="736"/>
      <c r="I361" s="738"/>
    </row>
    <row r="362" spans="1:9" ht="14.25" customHeight="1">
      <c r="A362" s="750" t="s">
        <v>2190</v>
      </c>
      <c r="B362" s="739" t="s">
        <v>2191</v>
      </c>
      <c r="C362" s="661">
        <v>112988587</v>
      </c>
      <c r="D362" s="661">
        <v>8013303270</v>
      </c>
      <c r="E362" s="740" t="s">
        <v>554</v>
      </c>
      <c r="F362" s="717" t="s">
        <v>1711</v>
      </c>
      <c r="G362" s="717" t="s">
        <v>509</v>
      </c>
      <c r="H362" s="717"/>
      <c r="I362" s="741"/>
    </row>
    <row r="363" spans="1:9" ht="14.25" customHeight="1">
      <c r="A363" s="750" t="s">
        <v>2107</v>
      </c>
      <c r="B363" s="739" t="s">
        <v>2108</v>
      </c>
      <c r="C363" s="661">
        <v>111463080</v>
      </c>
      <c r="D363" s="717" t="s">
        <v>2109</v>
      </c>
      <c r="E363" s="740" t="s">
        <v>554</v>
      </c>
      <c r="F363" s="717" t="s">
        <v>1711</v>
      </c>
      <c r="G363" s="717" t="s">
        <v>509</v>
      </c>
      <c r="H363" s="717"/>
      <c r="I363" s="741"/>
    </row>
    <row r="364" spans="1:9" ht="14.25" customHeight="1">
      <c r="A364" s="749" t="s">
        <v>2110</v>
      </c>
      <c r="B364" s="735" t="s">
        <v>2111</v>
      </c>
      <c r="C364" s="662">
        <v>120566410</v>
      </c>
      <c r="D364" s="737">
        <v>3854859725</v>
      </c>
      <c r="E364" s="737" t="s">
        <v>554</v>
      </c>
      <c r="F364" s="717" t="s">
        <v>1711</v>
      </c>
      <c r="G364" s="736" t="s">
        <v>509</v>
      </c>
      <c r="H364" s="736"/>
      <c r="I364" s="738"/>
    </row>
    <row r="365" spans="1:9" ht="14.25" customHeight="1">
      <c r="A365" s="749"/>
      <c r="B365" s="739" t="s">
        <v>2119</v>
      </c>
      <c r="C365" s="661">
        <v>198279696</v>
      </c>
      <c r="D365" s="717">
        <v>3852438500</v>
      </c>
      <c r="E365" s="740" t="s">
        <v>528</v>
      </c>
      <c r="F365" s="717" t="s">
        <v>1711</v>
      </c>
      <c r="G365" s="736" t="s">
        <v>509</v>
      </c>
      <c r="H365" s="736"/>
      <c r="I365" s="738"/>
    </row>
    <row r="366" spans="1:9" ht="14.25" customHeight="1">
      <c r="A366" s="750" t="s">
        <v>2192</v>
      </c>
      <c r="B366" s="739" t="s">
        <v>2193</v>
      </c>
      <c r="C366" s="661">
        <v>148803654</v>
      </c>
      <c r="D366" s="717" t="s">
        <v>2194</v>
      </c>
      <c r="E366" s="740" t="s">
        <v>1526</v>
      </c>
      <c r="F366" s="717" t="s">
        <v>196</v>
      </c>
      <c r="G366" s="736" t="s">
        <v>509</v>
      </c>
      <c r="H366" s="717"/>
      <c r="I366" s="741"/>
    </row>
    <row r="367" spans="1:9" ht="14.25" customHeight="1">
      <c r="A367" s="749"/>
      <c r="B367" s="735" t="s">
        <v>2195</v>
      </c>
      <c r="C367" s="662">
        <v>138658050</v>
      </c>
      <c r="D367" s="737">
        <v>3854023928</v>
      </c>
      <c r="E367" s="737" t="s">
        <v>528</v>
      </c>
      <c r="F367" s="717" t="s">
        <v>1711</v>
      </c>
      <c r="G367" s="717" t="s">
        <v>509</v>
      </c>
      <c r="H367" s="717"/>
      <c r="I367" s="741"/>
    </row>
    <row r="368" spans="1:9" ht="14.25" customHeight="1">
      <c r="A368" s="750" t="s">
        <v>2196</v>
      </c>
      <c r="B368" s="739" t="s">
        <v>2197</v>
      </c>
      <c r="C368" s="661">
        <v>190295685</v>
      </c>
      <c r="D368" s="717" t="s">
        <v>2198</v>
      </c>
      <c r="E368" s="740" t="s">
        <v>1526</v>
      </c>
      <c r="F368" s="717" t="s">
        <v>196</v>
      </c>
      <c r="G368" s="736" t="s">
        <v>509</v>
      </c>
      <c r="H368" s="736"/>
      <c r="I368" s="738"/>
    </row>
    <row r="369" spans="1:9" ht="14.25" customHeight="1">
      <c r="A369" s="750" t="s">
        <v>2199</v>
      </c>
      <c r="B369" s="739" t="s">
        <v>2200</v>
      </c>
      <c r="C369" s="661">
        <v>95686319</v>
      </c>
      <c r="D369" s="717" t="s">
        <v>2201</v>
      </c>
      <c r="E369" s="740" t="s">
        <v>1710</v>
      </c>
      <c r="F369" s="717" t="s">
        <v>1711</v>
      </c>
      <c r="G369" s="736" t="s">
        <v>509</v>
      </c>
      <c r="H369" s="736"/>
      <c r="I369" s="738"/>
    </row>
    <row r="370" spans="1:9" ht="14.25" customHeight="1">
      <c r="A370" s="749" t="s">
        <v>2202</v>
      </c>
      <c r="B370" s="735" t="s">
        <v>2203</v>
      </c>
      <c r="C370" s="662">
        <v>197822462</v>
      </c>
      <c r="D370" s="737" t="s">
        <v>2204</v>
      </c>
      <c r="E370" s="737" t="s">
        <v>1526</v>
      </c>
      <c r="F370" s="717" t="s">
        <v>196</v>
      </c>
      <c r="G370" s="736" t="s">
        <v>509</v>
      </c>
      <c r="H370" s="736"/>
      <c r="I370" s="738"/>
    </row>
    <row r="371" spans="1:9" ht="14.25" customHeight="1">
      <c r="A371" s="754" t="s">
        <v>2205</v>
      </c>
      <c r="B371" s="725"/>
      <c r="C371" s="726" t="s">
        <v>1700</v>
      </c>
      <c r="D371" s="727" t="s">
        <v>1701</v>
      </c>
      <c r="E371" s="728"/>
      <c r="F371" s="729"/>
      <c r="G371" s="729"/>
      <c r="H371" s="729"/>
      <c r="I371" s="730"/>
    </row>
    <row r="372" spans="1:9" ht="14.25" customHeight="1">
      <c r="A372" s="748" t="s">
        <v>1190</v>
      </c>
      <c r="B372" s="733" t="s">
        <v>1704</v>
      </c>
      <c r="C372" s="729" t="s">
        <v>1705</v>
      </c>
      <c r="D372" s="728" t="s">
        <v>1193</v>
      </c>
      <c r="E372" s="728" t="s">
        <v>498</v>
      </c>
      <c r="F372" s="729" t="s">
        <v>1194</v>
      </c>
      <c r="G372" s="729" t="s">
        <v>1195</v>
      </c>
      <c r="H372" s="729" t="s">
        <v>1702</v>
      </c>
      <c r="I372" s="730" t="s">
        <v>455</v>
      </c>
    </row>
    <row r="373" spans="1:9" ht="14.25" customHeight="1">
      <c r="A373" s="749" t="s">
        <v>2206</v>
      </c>
      <c r="B373" s="739" t="s">
        <v>2207</v>
      </c>
      <c r="C373" s="661">
        <v>198444343</v>
      </c>
      <c r="D373" s="717">
        <v>3852438629</v>
      </c>
      <c r="E373" s="740" t="s">
        <v>554</v>
      </c>
      <c r="F373" s="717" t="s">
        <v>196</v>
      </c>
      <c r="G373" s="736" t="s">
        <v>1724</v>
      </c>
      <c r="H373" s="736"/>
      <c r="I373" s="738" t="s">
        <v>2208</v>
      </c>
    </row>
    <row r="374" spans="1:9" ht="14.25" customHeight="1">
      <c r="A374" s="750" t="s">
        <v>2209</v>
      </c>
      <c r="B374" s="735" t="s">
        <v>2210</v>
      </c>
      <c r="C374" s="662">
        <v>198444356</v>
      </c>
      <c r="D374" s="737">
        <v>3853815368</v>
      </c>
      <c r="E374" s="737" t="s">
        <v>554</v>
      </c>
      <c r="F374" s="717" t="s">
        <v>196</v>
      </c>
      <c r="G374" s="717" t="s">
        <v>1724</v>
      </c>
      <c r="H374" s="717"/>
      <c r="I374" s="741" t="s">
        <v>2208</v>
      </c>
    </row>
    <row r="375" spans="1:9" ht="14.25" customHeight="1">
      <c r="A375" s="749" t="s">
        <v>2211</v>
      </c>
      <c r="B375" s="739" t="s">
        <v>2212</v>
      </c>
      <c r="C375" s="661">
        <v>198444295</v>
      </c>
      <c r="D375" s="717">
        <v>5128931811</v>
      </c>
      <c r="E375" s="740" t="s">
        <v>554</v>
      </c>
      <c r="F375" s="717" t="s">
        <v>196</v>
      </c>
      <c r="G375" s="736" t="s">
        <v>806</v>
      </c>
      <c r="H375" s="736"/>
      <c r="I375" s="738"/>
    </row>
    <row r="376" spans="1:9" ht="14.25" customHeight="1">
      <c r="A376" s="750" t="s">
        <v>2213</v>
      </c>
      <c r="B376" s="735" t="s">
        <v>2214</v>
      </c>
      <c r="C376" s="662">
        <v>152619437</v>
      </c>
      <c r="D376" s="737">
        <v>4078371160</v>
      </c>
      <c r="E376" s="737" t="s">
        <v>1526</v>
      </c>
      <c r="F376" s="717" t="s">
        <v>196</v>
      </c>
      <c r="G376" s="717" t="s">
        <v>509</v>
      </c>
      <c r="H376" s="717"/>
      <c r="I376" s="741"/>
    </row>
    <row r="377" spans="1:9" ht="14.25" customHeight="1">
      <c r="A377" s="749"/>
      <c r="B377" s="739" t="s">
        <v>2215</v>
      </c>
      <c r="C377" s="661">
        <v>181330019</v>
      </c>
      <c r="D377" s="717">
        <v>2103160900</v>
      </c>
      <c r="E377" s="740" t="s">
        <v>1526</v>
      </c>
      <c r="F377" s="717" t="s">
        <v>196</v>
      </c>
      <c r="G377" s="736" t="s">
        <v>806</v>
      </c>
      <c r="H377" s="736"/>
      <c r="I377" s="738"/>
    </row>
    <row r="378" spans="1:9" s="850" customFormat="1" ht="14.25" customHeight="1">
      <c r="A378" s="934" t="s">
        <v>2216</v>
      </c>
      <c r="B378" s="891" t="s">
        <v>2217</v>
      </c>
      <c r="C378" s="861">
        <v>198348610</v>
      </c>
      <c r="D378" s="935" t="s">
        <v>2218</v>
      </c>
      <c r="E378" s="935" t="s">
        <v>1526</v>
      </c>
      <c r="F378" s="860" t="s">
        <v>1711</v>
      </c>
      <c r="G378" s="860" t="s">
        <v>509</v>
      </c>
      <c r="H378" s="860"/>
      <c r="I378" s="936"/>
    </row>
    <row r="379" spans="1:9" ht="14.25" customHeight="1">
      <c r="A379" s="749" t="s">
        <v>2219</v>
      </c>
      <c r="B379" s="739" t="s">
        <v>2220</v>
      </c>
      <c r="C379" s="661">
        <v>198562400</v>
      </c>
      <c r="D379" s="717">
        <v>2395955827</v>
      </c>
      <c r="E379" s="740" t="s">
        <v>1526</v>
      </c>
      <c r="F379" s="717" t="s">
        <v>1711</v>
      </c>
      <c r="G379" s="717" t="s">
        <v>1724</v>
      </c>
      <c r="H379" s="717"/>
      <c r="I379" s="741" t="s">
        <v>2221</v>
      </c>
    </row>
    <row r="380" spans="1:9" ht="14.25" customHeight="1">
      <c r="A380" s="750" t="s">
        <v>2222</v>
      </c>
      <c r="B380" s="735" t="s">
        <v>2223</v>
      </c>
      <c r="C380" s="662">
        <v>198169184</v>
      </c>
      <c r="D380" s="737">
        <v>8016809723</v>
      </c>
      <c r="E380" s="737" t="s">
        <v>1526</v>
      </c>
      <c r="F380" s="717" t="s">
        <v>1711</v>
      </c>
      <c r="G380" s="736" t="s">
        <v>509</v>
      </c>
      <c r="H380" s="736"/>
      <c r="I380" s="738"/>
    </row>
    <row r="381" spans="1:9" ht="14.25" customHeight="1">
      <c r="A381" s="750" t="s">
        <v>2224</v>
      </c>
      <c r="B381" s="739" t="s">
        <v>2225</v>
      </c>
      <c r="C381" s="661">
        <v>180401430</v>
      </c>
      <c r="D381" s="717">
        <v>7735871820</v>
      </c>
      <c r="E381" s="740" t="s">
        <v>1526</v>
      </c>
      <c r="F381" s="717" t="s">
        <v>196</v>
      </c>
      <c r="G381" s="736" t="s">
        <v>509</v>
      </c>
      <c r="H381" s="736"/>
      <c r="I381" s="738"/>
    </row>
    <row r="382" spans="1:9" s="930" customFormat="1" ht="14.25" customHeight="1">
      <c r="A382" s="926" t="s">
        <v>2226</v>
      </c>
      <c r="B382" s="947" t="s">
        <v>2227</v>
      </c>
      <c r="C382" s="927">
        <v>198348412</v>
      </c>
      <c r="D382" s="948">
        <v>3852520958</v>
      </c>
      <c r="E382" s="948" t="s">
        <v>1526</v>
      </c>
      <c r="F382" s="928" t="s">
        <v>196</v>
      </c>
      <c r="G382" s="928" t="s">
        <v>509</v>
      </c>
      <c r="H382" s="928"/>
      <c r="I382" s="929"/>
    </row>
    <row r="383" spans="1:9" ht="14.25" customHeight="1">
      <c r="A383" s="750"/>
      <c r="B383" s="739" t="s">
        <v>2228</v>
      </c>
      <c r="C383" s="661">
        <v>193820805</v>
      </c>
      <c r="D383" s="717">
        <v>4809758277</v>
      </c>
      <c r="E383" s="740" t="s">
        <v>522</v>
      </c>
      <c r="F383" s="717" t="s">
        <v>1711</v>
      </c>
      <c r="G383" s="736" t="s">
        <v>509</v>
      </c>
      <c r="H383" s="736"/>
      <c r="I383" s="738"/>
    </row>
    <row r="384" spans="1:9" ht="14.25" customHeight="1">
      <c r="A384" s="749" t="s">
        <v>2229</v>
      </c>
      <c r="B384" s="735" t="s">
        <v>2230</v>
      </c>
      <c r="C384" s="662">
        <v>198346984</v>
      </c>
      <c r="D384" s="737">
        <v>3852261697</v>
      </c>
      <c r="E384" s="737" t="s">
        <v>522</v>
      </c>
      <c r="F384" s="717" t="s">
        <v>196</v>
      </c>
      <c r="G384" s="717" t="s">
        <v>509</v>
      </c>
      <c r="H384" s="717"/>
      <c r="I384" s="741"/>
    </row>
    <row r="385" spans="1:9" ht="14.25" customHeight="1">
      <c r="A385" s="749" t="s">
        <v>2231</v>
      </c>
      <c r="B385" s="735" t="s">
        <v>2232</v>
      </c>
      <c r="C385" s="662">
        <v>182157755</v>
      </c>
      <c r="D385" s="737" t="s">
        <v>2233</v>
      </c>
      <c r="E385" s="737" t="s">
        <v>554</v>
      </c>
      <c r="F385" s="717" t="s">
        <v>1711</v>
      </c>
      <c r="G385" s="717" t="s">
        <v>509</v>
      </c>
      <c r="H385" s="717"/>
      <c r="I385" s="741"/>
    </row>
    <row r="386" spans="1:9" ht="14.25" customHeight="1">
      <c r="A386" s="750" t="s">
        <v>2234</v>
      </c>
      <c r="B386" s="735" t="s">
        <v>2235</v>
      </c>
      <c r="C386" s="662">
        <v>198350347</v>
      </c>
      <c r="D386" s="737">
        <v>3852163892</v>
      </c>
      <c r="E386" s="737" t="s">
        <v>1710</v>
      </c>
      <c r="F386" s="717" t="s">
        <v>1711</v>
      </c>
      <c r="G386" s="717" t="s">
        <v>1724</v>
      </c>
      <c r="H386" s="717"/>
      <c r="I386" s="741"/>
    </row>
    <row r="387" spans="1:9" ht="14.25" customHeight="1">
      <c r="A387" s="749"/>
      <c r="B387" s="735" t="s">
        <v>2236</v>
      </c>
      <c r="C387" s="661">
        <v>198447900</v>
      </c>
      <c r="D387" s="661" t="s">
        <v>2237</v>
      </c>
      <c r="E387" s="737" t="s">
        <v>1710</v>
      </c>
      <c r="F387" s="717" t="s">
        <v>196</v>
      </c>
      <c r="G387" s="736" t="s">
        <v>509</v>
      </c>
      <c r="H387" s="736"/>
      <c r="I387" s="738"/>
    </row>
    <row r="388" spans="1:9" ht="14.25" customHeight="1">
      <c r="A388" s="750"/>
      <c r="B388" s="739" t="s">
        <v>2238</v>
      </c>
      <c r="C388" s="661">
        <v>198557079</v>
      </c>
      <c r="D388" s="717">
        <v>3857857086</v>
      </c>
      <c r="E388" s="740" t="s">
        <v>522</v>
      </c>
      <c r="F388" s="717" t="s">
        <v>196</v>
      </c>
      <c r="G388" s="736" t="s">
        <v>509</v>
      </c>
      <c r="H388" s="736"/>
      <c r="I388" s="738"/>
    </row>
    <row r="389" spans="1:9" ht="14.25" customHeight="1">
      <c r="A389" s="749"/>
      <c r="B389" s="735" t="s">
        <v>2239</v>
      </c>
      <c r="C389" s="662">
        <v>168037863</v>
      </c>
      <c r="D389" s="737">
        <v>3855807947</v>
      </c>
      <c r="E389" s="737" t="s">
        <v>554</v>
      </c>
      <c r="F389" s="717" t="s">
        <v>1711</v>
      </c>
      <c r="G389" s="717" t="s">
        <v>509</v>
      </c>
      <c r="H389" s="717"/>
      <c r="I389" s="741"/>
    </row>
    <row r="390" spans="1:9" ht="14.25" customHeight="1">
      <c r="A390" s="750"/>
      <c r="B390" s="739" t="s">
        <v>2240</v>
      </c>
      <c r="C390" s="661">
        <v>177880365</v>
      </c>
      <c r="D390" s="717" t="s">
        <v>2241</v>
      </c>
      <c r="E390" s="740" t="s">
        <v>506</v>
      </c>
      <c r="F390" s="717" t="s">
        <v>196</v>
      </c>
      <c r="G390" s="717" t="s">
        <v>509</v>
      </c>
      <c r="H390" s="717"/>
      <c r="I390" s="741"/>
    </row>
    <row r="391" spans="1:9" ht="14.25" customHeight="1">
      <c r="A391" s="749"/>
      <c r="B391" s="735" t="s">
        <v>2052</v>
      </c>
      <c r="C391" s="662">
        <v>198446231</v>
      </c>
      <c r="D391" s="737">
        <v>3853541339</v>
      </c>
      <c r="E391" s="737" t="s">
        <v>528</v>
      </c>
      <c r="F391" s="717" t="s">
        <v>196</v>
      </c>
      <c r="G391" s="736" t="s">
        <v>509</v>
      </c>
      <c r="H391" s="736"/>
      <c r="I391" s="738"/>
    </row>
    <row r="392" spans="1:9" ht="14.25" customHeight="1">
      <c r="A392" s="750"/>
      <c r="B392" s="739" t="s">
        <v>542</v>
      </c>
      <c r="C392" s="662">
        <v>198454505</v>
      </c>
      <c r="D392" s="662">
        <v>3855410257</v>
      </c>
      <c r="E392" s="740" t="s">
        <v>1710</v>
      </c>
      <c r="F392" s="717" t="s">
        <v>196</v>
      </c>
      <c r="G392" s="736" t="s">
        <v>509</v>
      </c>
      <c r="H392" s="736"/>
      <c r="I392" s="738"/>
    </row>
    <row r="393" spans="1:9" ht="14.25" customHeight="1">
      <c r="B393" s="735" t="s">
        <v>2089</v>
      </c>
      <c r="C393" s="662">
        <v>120502327</v>
      </c>
      <c r="D393" s="737">
        <v>3852999799</v>
      </c>
      <c r="E393" s="731" t="s">
        <v>1710</v>
      </c>
      <c r="F393" s="731" t="s">
        <v>196</v>
      </c>
      <c r="G393" s="736" t="s">
        <v>509</v>
      </c>
    </row>
    <row r="394" spans="1:9" ht="14.25" customHeight="1">
      <c r="B394" s="731" t="s">
        <v>2125</v>
      </c>
      <c r="C394" s="753"/>
      <c r="D394" s="755">
        <v>3854369608</v>
      </c>
      <c r="E394" s="731" t="s">
        <v>506</v>
      </c>
      <c r="F394" s="731" t="s">
        <v>196</v>
      </c>
      <c r="G394" s="736" t="s">
        <v>509</v>
      </c>
    </row>
    <row r="395" spans="1:9" ht="14.25" customHeight="1">
      <c r="A395" s="754" t="s">
        <v>2242</v>
      </c>
      <c r="B395" s="725"/>
      <c r="C395" s="726" t="s">
        <v>1700</v>
      </c>
      <c r="D395" s="727" t="s">
        <v>1701</v>
      </c>
      <c r="E395" s="728"/>
      <c r="F395" s="729"/>
      <c r="G395" s="729"/>
      <c r="H395" s="729"/>
      <c r="I395" s="730"/>
    </row>
    <row r="396" spans="1:9" ht="14.25" customHeight="1">
      <c r="A396" s="748" t="s">
        <v>1190</v>
      </c>
      <c r="B396" s="733" t="s">
        <v>1704</v>
      </c>
      <c r="C396" s="729" t="s">
        <v>1705</v>
      </c>
      <c r="D396" s="728" t="s">
        <v>1193</v>
      </c>
      <c r="E396" s="728" t="s">
        <v>498</v>
      </c>
      <c r="F396" s="729" t="s">
        <v>1194</v>
      </c>
      <c r="G396" s="729" t="s">
        <v>1195</v>
      </c>
      <c r="H396" s="729" t="s">
        <v>1702</v>
      </c>
      <c r="I396" s="730" t="s">
        <v>455</v>
      </c>
    </row>
    <row r="397" spans="1:9" ht="14.25" customHeight="1">
      <c r="A397" s="749"/>
      <c r="B397" s="739" t="s">
        <v>2243</v>
      </c>
      <c r="C397" s="661">
        <v>194643016</v>
      </c>
      <c r="D397" s="717">
        <v>3854887229</v>
      </c>
      <c r="E397" s="740" t="s">
        <v>516</v>
      </c>
      <c r="F397" s="717" t="s">
        <v>196</v>
      </c>
      <c r="G397" s="736" t="s">
        <v>509</v>
      </c>
      <c r="H397" s="736"/>
      <c r="I397" s="738"/>
    </row>
    <row r="398" spans="1:9" ht="14.25" customHeight="1">
      <c r="A398" s="750"/>
      <c r="B398" s="735" t="s">
        <v>2244</v>
      </c>
      <c r="C398" s="662">
        <v>198454868</v>
      </c>
      <c r="D398" s="662">
        <v>3854575273</v>
      </c>
      <c r="E398" s="737" t="s">
        <v>1710</v>
      </c>
      <c r="F398" s="717" t="s">
        <v>1711</v>
      </c>
      <c r="G398" s="717" t="s">
        <v>509</v>
      </c>
      <c r="H398" s="717"/>
      <c r="I398" s="741"/>
    </row>
    <row r="399" spans="1:9" ht="14.25" customHeight="1">
      <c r="A399" s="749"/>
      <c r="B399" s="739" t="s">
        <v>2245</v>
      </c>
      <c r="C399" s="661">
        <v>134504282</v>
      </c>
      <c r="D399" s="717">
        <v>3855567259</v>
      </c>
      <c r="E399" s="740" t="s">
        <v>1710</v>
      </c>
      <c r="F399" s="717" t="s">
        <v>1711</v>
      </c>
      <c r="G399" s="736" t="s">
        <v>509</v>
      </c>
      <c r="H399" s="736"/>
      <c r="I399" s="738"/>
    </row>
    <row r="400" spans="1:9" ht="14.25" customHeight="1">
      <c r="A400" s="750"/>
      <c r="B400" s="735" t="s">
        <v>2246</v>
      </c>
      <c r="C400" s="662">
        <v>193725923</v>
      </c>
      <c r="D400" s="662">
        <v>3854246305</v>
      </c>
      <c r="E400" s="737" t="s">
        <v>1710</v>
      </c>
      <c r="F400" s="717" t="s">
        <v>196</v>
      </c>
      <c r="G400" s="717" t="s">
        <v>509</v>
      </c>
      <c r="H400" s="717"/>
      <c r="I400" s="741"/>
    </row>
    <row r="401" spans="1:9" ht="14.25" customHeight="1">
      <c r="A401" s="807" t="s">
        <v>2074</v>
      </c>
      <c r="B401" s="735" t="s">
        <v>2075</v>
      </c>
      <c r="C401" s="662">
        <v>198262636</v>
      </c>
      <c r="D401" s="662">
        <v>3854922143</v>
      </c>
      <c r="E401" s="737" t="s">
        <v>1526</v>
      </c>
      <c r="F401" s="717" t="s">
        <v>196</v>
      </c>
      <c r="G401" s="736" t="s">
        <v>509</v>
      </c>
      <c r="H401" s="736"/>
      <c r="I401" s="738"/>
    </row>
    <row r="402" spans="1:9" ht="14.25" customHeight="1">
      <c r="A402" s="749" t="s">
        <v>2247</v>
      </c>
      <c r="B402" s="739" t="s">
        <v>2248</v>
      </c>
      <c r="C402" s="661">
        <v>194626765</v>
      </c>
      <c r="D402" s="717">
        <v>3472994827</v>
      </c>
      <c r="E402" s="740" t="s">
        <v>506</v>
      </c>
      <c r="F402" s="717" t="s">
        <v>1711</v>
      </c>
      <c r="G402" s="717" t="s">
        <v>509</v>
      </c>
      <c r="H402" s="717"/>
      <c r="I402" s="741"/>
    </row>
    <row r="403" spans="1:9" ht="14.25" customHeight="1">
      <c r="A403" s="750" t="s">
        <v>2249</v>
      </c>
      <c r="B403" s="735" t="s">
        <v>2250</v>
      </c>
      <c r="C403" s="662">
        <v>199368761</v>
      </c>
      <c r="D403" s="662">
        <v>8017550348</v>
      </c>
      <c r="E403" s="737" t="s">
        <v>1526</v>
      </c>
      <c r="F403" s="717" t="s">
        <v>1711</v>
      </c>
      <c r="G403" s="736" t="s">
        <v>509</v>
      </c>
      <c r="H403" s="736"/>
      <c r="I403" s="738"/>
    </row>
    <row r="404" spans="1:9" ht="14.25" customHeight="1">
      <c r="A404" s="750"/>
      <c r="B404" s="739" t="s">
        <v>2251</v>
      </c>
      <c r="C404" s="661">
        <v>190301493</v>
      </c>
      <c r="D404" s="717" t="s">
        <v>2252</v>
      </c>
      <c r="E404" s="740" t="s">
        <v>1710</v>
      </c>
      <c r="F404" s="717" t="s">
        <v>196</v>
      </c>
      <c r="G404" s="736"/>
      <c r="H404" s="736"/>
      <c r="I404" s="738"/>
    </row>
    <row r="405" spans="1:9" ht="14.25" customHeight="1">
      <c r="A405" s="749" t="s">
        <v>2253</v>
      </c>
      <c r="B405" s="735" t="s">
        <v>2254</v>
      </c>
      <c r="C405" s="662">
        <v>176317664</v>
      </c>
      <c r="D405" s="662">
        <v>3855516571</v>
      </c>
      <c r="E405" s="737" t="s">
        <v>1526</v>
      </c>
      <c r="F405" s="717" t="s">
        <v>196</v>
      </c>
      <c r="G405" s="717" t="s">
        <v>509</v>
      </c>
      <c r="H405" s="717"/>
      <c r="I405" s="741"/>
    </row>
    <row r="406" spans="1:9" ht="14.25" customHeight="1">
      <c r="A406" s="750"/>
      <c r="B406" s="739" t="s">
        <v>2255</v>
      </c>
      <c r="C406" s="661">
        <v>199373488</v>
      </c>
      <c r="D406" s="717" t="s">
        <v>2256</v>
      </c>
      <c r="E406" s="740" t="s">
        <v>1710</v>
      </c>
      <c r="F406" s="717" t="s">
        <v>1711</v>
      </c>
      <c r="G406" s="736"/>
      <c r="H406" s="736"/>
      <c r="I406" s="738"/>
    </row>
    <row r="407" spans="1:9" ht="14.25" customHeight="1">
      <c r="A407" s="749"/>
      <c r="B407" s="735" t="s">
        <v>2094</v>
      </c>
      <c r="C407" s="662">
        <v>194790376</v>
      </c>
      <c r="D407" s="662" t="s">
        <v>2095</v>
      </c>
      <c r="E407" s="737" t="s">
        <v>1710</v>
      </c>
      <c r="F407" s="717" t="s">
        <v>196</v>
      </c>
      <c r="G407" s="717" t="s">
        <v>509</v>
      </c>
      <c r="H407" s="717"/>
      <c r="I407" s="741"/>
    </row>
    <row r="408" spans="1:9" ht="14.25" customHeight="1">
      <c r="A408" s="749" t="s">
        <v>2257</v>
      </c>
      <c r="B408" s="739" t="s">
        <v>2258</v>
      </c>
      <c r="C408" s="661">
        <v>171149157</v>
      </c>
      <c r="D408" s="717">
        <v>3855429314</v>
      </c>
      <c r="E408" s="740" t="s">
        <v>1526</v>
      </c>
      <c r="F408" s="717" t="s">
        <v>196</v>
      </c>
      <c r="G408" s="717"/>
      <c r="H408" s="717"/>
      <c r="I408" s="741"/>
    </row>
    <row r="409" spans="1:9" ht="14.25" customHeight="1">
      <c r="A409" s="750"/>
      <c r="B409" s="735" t="s">
        <v>2259</v>
      </c>
      <c r="C409" s="662">
        <v>177880286</v>
      </c>
      <c r="D409" s="662" t="s">
        <v>2260</v>
      </c>
      <c r="E409" s="737" t="s">
        <v>506</v>
      </c>
      <c r="F409" s="717" t="s">
        <v>196</v>
      </c>
      <c r="G409" s="717" t="s">
        <v>509</v>
      </c>
      <c r="H409" s="717"/>
      <c r="I409" s="741"/>
    </row>
    <row r="410" spans="1:9" ht="14.25" customHeight="1">
      <c r="A410" s="749"/>
      <c r="B410" s="739" t="s">
        <v>2261</v>
      </c>
      <c r="C410" s="661">
        <v>182864035</v>
      </c>
      <c r="D410" s="717">
        <v>3855071388</v>
      </c>
      <c r="E410" s="740" t="s">
        <v>1710</v>
      </c>
      <c r="F410" s="717" t="s">
        <v>196</v>
      </c>
      <c r="G410" s="736"/>
      <c r="H410" s="736"/>
      <c r="I410" s="738"/>
    </row>
    <row r="411" spans="1:9" ht="14.25" customHeight="1">
      <c r="A411" s="750"/>
      <c r="B411" s="735" t="s">
        <v>2262</v>
      </c>
      <c r="C411" s="662">
        <v>199370569</v>
      </c>
      <c r="D411" s="662" t="s">
        <v>2263</v>
      </c>
      <c r="E411" s="737" t="s">
        <v>1710</v>
      </c>
      <c r="F411" s="717" t="s">
        <v>196</v>
      </c>
      <c r="G411" s="736" t="s">
        <v>509</v>
      </c>
      <c r="H411" s="736"/>
      <c r="I411" s="738"/>
    </row>
    <row r="412" spans="1:9" ht="14.25" customHeight="1">
      <c r="A412" s="749"/>
      <c r="B412" s="739" t="s">
        <v>2264</v>
      </c>
      <c r="C412" s="661" t="s">
        <v>2265</v>
      </c>
      <c r="D412" s="717"/>
      <c r="E412" s="740" t="s">
        <v>522</v>
      </c>
      <c r="F412" s="717" t="s">
        <v>1711</v>
      </c>
      <c r="G412" s="717" t="s">
        <v>509</v>
      </c>
      <c r="H412" s="717" t="s">
        <v>509</v>
      </c>
      <c r="I412" s="741"/>
    </row>
    <row r="413" spans="1:9" ht="14.25" customHeight="1">
      <c r="A413" s="750"/>
      <c r="B413" s="735" t="s">
        <v>2266</v>
      </c>
      <c r="C413" s="662">
        <v>198511690</v>
      </c>
      <c r="D413" s="662" t="s">
        <v>2267</v>
      </c>
      <c r="E413" s="737" t="s">
        <v>1710</v>
      </c>
      <c r="F413" s="717" t="s">
        <v>196</v>
      </c>
      <c r="G413" s="717" t="s">
        <v>509</v>
      </c>
      <c r="H413" s="717"/>
      <c r="I413" s="741"/>
    </row>
    <row r="414" spans="1:9" ht="14.25" customHeight="1">
      <c r="A414" s="749"/>
      <c r="B414" s="739" t="s">
        <v>2268</v>
      </c>
      <c r="C414" s="661">
        <v>199451744</v>
      </c>
      <c r="D414" s="717">
        <v>8013302581</v>
      </c>
      <c r="E414" s="740" t="s">
        <v>1710</v>
      </c>
      <c r="F414" s="717" t="s">
        <v>1711</v>
      </c>
      <c r="G414" s="736" t="s">
        <v>509</v>
      </c>
      <c r="H414" s="736"/>
      <c r="I414" s="738"/>
    </row>
    <row r="415" spans="1:9" ht="14.25" customHeight="1">
      <c r="A415" s="750"/>
      <c r="B415" s="735" t="s">
        <v>2269</v>
      </c>
      <c r="C415" s="662">
        <v>146233737</v>
      </c>
      <c r="D415" s="662" t="s">
        <v>2270</v>
      </c>
      <c r="E415" s="737" t="s">
        <v>1710</v>
      </c>
      <c r="F415" s="717" t="s">
        <v>196</v>
      </c>
      <c r="G415" s="736" t="s">
        <v>509</v>
      </c>
      <c r="H415" s="736"/>
      <c r="I415" s="738"/>
    </row>
    <row r="416" spans="1:9" ht="14.25" customHeight="1">
      <c r="A416" s="751"/>
      <c r="B416" s="739" t="s">
        <v>2271</v>
      </c>
      <c r="C416" s="661">
        <v>193878076</v>
      </c>
      <c r="D416" s="717" t="s">
        <v>2272</v>
      </c>
      <c r="E416" s="740" t="s">
        <v>1710</v>
      </c>
      <c r="F416" s="752" t="s">
        <v>196</v>
      </c>
    </row>
    <row r="417" spans="1:9" s="743" customFormat="1" ht="14.25" customHeight="1">
      <c r="A417" s="756"/>
      <c r="B417" s="757"/>
      <c r="C417" s="758"/>
      <c r="D417" s="759" t="s">
        <v>2273</v>
      </c>
    </row>
    <row r="418" spans="1:9" ht="14.25" customHeight="1">
      <c r="A418" s="754" t="s">
        <v>2274</v>
      </c>
      <c r="B418" s="747" t="s">
        <v>1764</v>
      </c>
      <c r="C418" s="742"/>
      <c r="D418" s="728"/>
      <c r="E418" s="728"/>
      <c r="F418" s="729"/>
      <c r="G418" s="729"/>
      <c r="H418" s="729"/>
      <c r="I418" s="730"/>
    </row>
    <row r="419" spans="1:9" ht="14.25" customHeight="1">
      <c r="A419" s="748" t="s">
        <v>1190</v>
      </c>
      <c r="B419" s="733" t="s">
        <v>1704</v>
      </c>
      <c r="C419" s="729" t="s">
        <v>1705</v>
      </c>
      <c r="D419" s="728" t="s">
        <v>1193</v>
      </c>
      <c r="E419" s="728" t="s">
        <v>498</v>
      </c>
      <c r="F419" s="729" t="s">
        <v>1194</v>
      </c>
      <c r="G419" s="729" t="s">
        <v>1195</v>
      </c>
      <c r="H419" s="729" t="s">
        <v>1702</v>
      </c>
      <c r="I419" s="730" t="s">
        <v>455</v>
      </c>
    </row>
    <row r="420" spans="1:9" ht="14.25" customHeight="1">
      <c r="A420" s="749">
        <v>528414051</v>
      </c>
      <c r="B420" s="735" t="s">
        <v>2275</v>
      </c>
      <c r="C420" s="662">
        <v>114313745</v>
      </c>
      <c r="D420" s="737" t="s">
        <v>2276</v>
      </c>
      <c r="E420" s="737" t="s">
        <v>552</v>
      </c>
      <c r="F420" s="717" t="s">
        <v>1711</v>
      </c>
      <c r="G420" s="736" t="s">
        <v>509</v>
      </c>
      <c r="H420" s="736"/>
      <c r="I420" s="738"/>
    </row>
    <row r="421" spans="1:9" ht="14.25" customHeight="1">
      <c r="A421" s="750" t="s">
        <v>2277</v>
      </c>
      <c r="B421" s="739" t="s">
        <v>2278</v>
      </c>
      <c r="C421" s="661">
        <v>199475092</v>
      </c>
      <c r="D421" s="717">
        <v>3854921142</v>
      </c>
      <c r="E421" s="740" t="s">
        <v>1526</v>
      </c>
      <c r="F421" s="717" t="s">
        <v>196</v>
      </c>
      <c r="G421" s="717" t="s">
        <v>806</v>
      </c>
      <c r="H421" s="717"/>
      <c r="I421" s="741"/>
    </row>
    <row r="422" spans="1:9" ht="14.25" customHeight="1">
      <c r="A422" s="749"/>
      <c r="B422" s="739" t="s">
        <v>2189</v>
      </c>
      <c r="C422" s="739">
        <v>189815409</v>
      </c>
      <c r="D422" s="739">
        <v>8018372462</v>
      </c>
      <c r="E422" s="740" t="s">
        <v>552</v>
      </c>
      <c r="F422" s="717" t="s">
        <v>196</v>
      </c>
      <c r="G422" s="736" t="s">
        <v>806</v>
      </c>
      <c r="H422" s="736"/>
      <c r="I422" s="738"/>
    </row>
    <row r="423" spans="1:9" ht="14.25" customHeight="1">
      <c r="A423" s="750"/>
      <c r="B423" s="662" t="s">
        <v>2279</v>
      </c>
      <c r="C423" s="662">
        <v>199481850</v>
      </c>
      <c r="D423" s="736">
        <v>8016801952</v>
      </c>
      <c r="E423" s="740" t="s">
        <v>1710</v>
      </c>
      <c r="F423" s="717" t="s">
        <v>1711</v>
      </c>
      <c r="G423" s="717" t="s">
        <v>509</v>
      </c>
      <c r="H423" s="717"/>
      <c r="I423" s="741"/>
    </row>
    <row r="424" spans="1:9" ht="14.25" customHeight="1">
      <c r="A424" s="749" t="s">
        <v>2280</v>
      </c>
      <c r="B424" s="735" t="s">
        <v>2281</v>
      </c>
      <c r="C424" s="662">
        <v>95696472</v>
      </c>
      <c r="D424" s="737" t="s">
        <v>2282</v>
      </c>
      <c r="E424" s="737" t="s">
        <v>1526</v>
      </c>
      <c r="F424" s="717" t="s">
        <v>196</v>
      </c>
      <c r="G424" s="736"/>
      <c r="H424" s="736"/>
      <c r="I424" s="738"/>
    </row>
    <row r="425" spans="1:9" ht="14.25" customHeight="1">
      <c r="A425" s="749"/>
      <c r="B425" s="661"/>
      <c r="C425" s="661"/>
      <c r="D425" s="661"/>
      <c r="E425" s="740"/>
      <c r="F425" s="717"/>
      <c r="G425" s="736"/>
      <c r="H425" s="736"/>
      <c r="I425" s="738"/>
    </row>
    <row r="426" spans="1:9" ht="14.25" customHeight="1">
      <c r="A426" s="750"/>
      <c r="B426" s="662" t="s">
        <v>2283</v>
      </c>
      <c r="C426" s="662">
        <v>199198610</v>
      </c>
      <c r="D426" s="736" t="s">
        <v>2284</v>
      </c>
      <c r="E426" s="737" t="s">
        <v>1710</v>
      </c>
      <c r="F426" s="717" t="s">
        <v>196</v>
      </c>
      <c r="G426" s="717"/>
      <c r="H426" s="717"/>
      <c r="I426" s="741"/>
    </row>
    <row r="427" spans="1:9" ht="14.25" customHeight="1">
      <c r="A427" s="749">
        <v>647200666</v>
      </c>
      <c r="B427" s="739" t="s">
        <v>2285</v>
      </c>
      <c r="C427" s="661">
        <v>199384151</v>
      </c>
      <c r="D427" s="717">
        <v>3854842288</v>
      </c>
      <c r="E427" s="740" t="s">
        <v>552</v>
      </c>
      <c r="F427" s="717" t="s">
        <v>196</v>
      </c>
      <c r="G427" s="736" t="s">
        <v>509</v>
      </c>
      <c r="H427" s="736"/>
      <c r="I427" s="738"/>
    </row>
    <row r="428" spans="1:9" ht="14.25" customHeight="1">
      <c r="A428" s="750"/>
      <c r="B428" s="661" t="s">
        <v>2286</v>
      </c>
      <c r="C428" s="661">
        <v>199479824</v>
      </c>
      <c r="D428" s="717" t="s">
        <v>2287</v>
      </c>
      <c r="E428" s="737" t="s">
        <v>1710</v>
      </c>
      <c r="F428" s="717" t="s">
        <v>1711</v>
      </c>
      <c r="G428" s="717"/>
      <c r="H428" s="717"/>
      <c r="I428" s="741"/>
    </row>
    <row r="429" spans="1:9" ht="14.25" customHeight="1">
      <c r="A429" s="749"/>
      <c r="B429" s="739" t="s">
        <v>2288</v>
      </c>
      <c r="C429" s="661">
        <v>199471205</v>
      </c>
      <c r="D429" s="717">
        <v>3852225464</v>
      </c>
      <c r="E429" s="740" t="s">
        <v>528</v>
      </c>
      <c r="F429" s="736" t="s">
        <v>1711</v>
      </c>
      <c r="G429" s="736"/>
      <c r="H429" s="736"/>
      <c r="I429" s="738"/>
    </row>
    <row r="430" spans="1:9" ht="14.25" customHeight="1">
      <c r="A430" s="750"/>
      <c r="B430" s="735" t="s">
        <v>2289</v>
      </c>
      <c r="C430" s="662">
        <v>199477466</v>
      </c>
      <c r="D430" s="737" t="s">
        <v>2290</v>
      </c>
      <c r="E430" s="737" t="s">
        <v>554</v>
      </c>
      <c r="F430" s="717" t="s">
        <v>1711</v>
      </c>
      <c r="G430" s="717"/>
      <c r="H430" s="717"/>
      <c r="I430" s="741"/>
    </row>
    <row r="431" spans="1:9" ht="14.25" customHeight="1">
      <c r="A431" s="749"/>
      <c r="B431" s="739" t="s">
        <v>2291</v>
      </c>
      <c r="C431" s="661">
        <v>199233228</v>
      </c>
      <c r="D431" s="717">
        <v>3854997461</v>
      </c>
      <c r="E431" s="740" t="s">
        <v>554</v>
      </c>
      <c r="F431" s="717" t="s">
        <v>196</v>
      </c>
      <c r="G431" s="736" t="s">
        <v>509</v>
      </c>
      <c r="H431" s="717"/>
      <c r="I431" s="741"/>
    </row>
    <row r="432" spans="1:9" ht="14.25" customHeight="1">
      <c r="A432" s="749" t="s">
        <v>2292</v>
      </c>
      <c r="B432" s="739" t="s">
        <v>2293</v>
      </c>
      <c r="C432" s="661">
        <v>183229007</v>
      </c>
      <c r="D432" s="717">
        <v>3852993357</v>
      </c>
      <c r="E432" s="740" t="s">
        <v>1526</v>
      </c>
      <c r="F432" s="717" t="s">
        <v>1711</v>
      </c>
      <c r="G432" s="736"/>
      <c r="H432" s="736"/>
      <c r="I432" s="738"/>
    </row>
    <row r="433" spans="1:9" ht="14.25" customHeight="1">
      <c r="A433" s="750"/>
      <c r="B433" s="662" t="s">
        <v>2294</v>
      </c>
      <c r="C433" s="662">
        <v>199615870</v>
      </c>
      <c r="D433" s="662">
        <v>3854992455</v>
      </c>
      <c r="E433" s="737" t="s">
        <v>1710</v>
      </c>
      <c r="F433" s="717" t="s">
        <v>196</v>
      </c>
      <c r="G433" s="717" t="s">
        <v>509</v>
      </c>
      <c r="H433" s="717"/>
      <c r="I433" s="741"/>
    </row>
    <row r="434" spans="1:9" ht="14.25" customHeight="1">
      <c r="A434" s="749" t="s">
        <v>2295</v>
      </c>
      <c r="B434" s="661" t="s">
        <v>2296</v>
      </c>
      <c r="C434" s="661">
        <v>199508551</v>
      </c>
      <c r="D434" s="717">
        <v>3852218690</v>
      </c>
      <c r="E434" s="740" t="s">
        <v>1768</v>
      </c>
      <c r="F434" s="717" t="s">
        <v>1711</v>
      </c>
      <c r="G434" s="717" t="s">
        <v>509</v>
      </c>
      <c r="H434" s="717"/>
      <c r="I434" s="741"/>
    </row>
    <row r="435" spans="1:9" ht="14.25" customHeight="1">
      <c r="A435" s="750"/>
      <c r="B435" s="735" t="s">
        <v>2297</v>
      </c>
      <c r="C435" s="662">
        <v>111251101</v>
      </c>
      <c r="D435" s="737" t="s">
        <v>2298</v>
      </c>
      <c r="E435" s="737" t="s">
        <v>1710</v>
      </c>
      <c r="F435" s="717" t="s">
        <v>1711</v>
      </c>
      <c r="G435" s="736" t="s">
        <v>509</v>
      </c>
      <c r="H435" s="736"/>
      <c r="I435" s="738"/>
    </row>
    <row r="436" spans="1:9" ht="14.25" customHeight="1">
      <c r="A436" s="750"/>
      <c r="B436" s="662" t="s">
        <v>2299</v>
      </c>
      <c r="C436" s="661">
        <v>199359839</v>
      </c>
      <c r="D436" s="661">
        <v>5137394695</v>
      </c>
      <c r="E436" s="737" t="s">
        <v>1710</v>
      </c>
      <c r="F436" s="717" t="s">
        <v>196</v>
      </c>
      <c r="G436" s="736" t="s">
        <v>509</v>
      </c>
      <c r="H436" s="736"/>
      <c r="I436" s="738"/>
    </row>
    <row r="437" spans="1:9" ht="14.25" customHeight="1">
      <c r="A437" s="749"/>
      <c r="B437" s="739"/>
      <c r="C437" s="661"/>
      <c r="D437" s="717"/>
      <c r="E437" s="740"/>
      <c r="F437" s="717"/>
      <c r="G437" s="736"/>
      <c r="H437" s="736"/>
      <c r="I437" s="738"/>
    </row>
    <row r="438" spans="1:9" ht="14.25" customHeight="1">
      <c r="A438" s="754" t="s">
        <v>2300</v>
      </c>
      <c r="B438" s="725"/>
      <c r="C438" s="726" t="s">
        <v>1700</v>
      </c>
      <c r="D438" s="727" t="s">
        <v>1701</v>
      </c>
      <c r="E438" s="728"/>
      <c r="F438" s="729"/>
      <c r="G438" s="729"/>
      <c r="H438" s="729"/>
      <c r="I438" s="730"/>
    </row>
    <row r="439" spans="1:9" ht="14.25" customHeight="1">
      <c r="A439" s="748" t="s">
        <v>1190</v>
      </c>
      <c r="B439" s="733" t="s">
        <v>1704</v>
      </c>
      <c r="C439" s="729" t="s">
        <v>1705</v>
      </c>
      <c r="D439" s="728" t="s">
        <v>1193</v>
      </c>
      <c r="E439" s="728" t="s">
        <v>498</v>
      </c>
      <c r="F439" s="729" t="s">
        <v>1194</v>
      </c>
      <c r="G439" s="729" t="s">
        <v>1195</v>
      </c>
      <c r="H439" s="729" t="s">
        <v>1702</v>
      </c>
      <c r="I439" s="730" t="s">
        <v>455</v>
      </c>
    </row>
    <row r="440" spans="1:9" s="850" customFormat="1" ht="14.25" customHeight="1">
      <c r="A440" s="934" t="s">
        <v>1374</v>
      </c>
      <c r="B440" s="891" t="s">
        <v>2301</v>
      </c>
      <c r="C440" s="861">
        <v>198483034</v>
      </c>
      <c r="D440" s="860">
        <v>3857709785</v>
      </c>
      <c r="E440" s="935" t="s">
        <v>1526</v>
      </c>
      <c r="F440" s="860" t="s">
        <v>196</v>
      </c>
      <c r="G440" s="860"/>
      <c r="H440" s="860"/>
      <c r="I440" s="936"/>
    </row>
    <row r="441" spans="1:9" ht="14.25" customHeight="1">
      <c r="A441" s="750" t="s">
        <v>2302</v>
      </c>
      <c r="B441" s="735" t="s">
        <v>2303</v>
      </c>
      <c r="C441" s="661">
        <v>178003808</v>
      </c>
      <c r="D441" s="661">
        <v>2135636724</v>
      </c>
      <c r="E441" s="737" t="s">
        <v>1526</v>
      </c>
      <c r="F441" s="717" t="s">
        <v>1711</v>
      </c>
      <c r="G441" s="717"/>
      <c r="H441" s="717"/>
      <c r="I441" s="760"/>
    </row>
    <row r="442" spans="1:9" ht="14.25" customHeight="1">
      <c r="A442" s="749" t="s">
        <v>2304</v>
      </c>
      <c r="B442" s="739" t="s">
        <v>2305</v>
      </c>
      <c r="C442" s="662">
        <v>199220803</v>
      </c>
      <c r="D442" s="662">
        <v>3853784788</v>
      </c>
      <c r="E442" s="740" t="s">
        <v>1526</v>
      </c>
      <c r="F442" s="717" t="s">
        <v>196</v>
      </c>
      <c r="G442" s="736"/>
      <c r="H442" s="736"/>
      <c r="I442" s="760"/>
    </row>
    <row r="443" spans="1:9" ht="14.25" customHeight="1">
      <c r="A443" s="750" t="s">
        <v>2306</v>
      </c>
      <c r="B443" s="735" t="s">
        <v>2307</v>
      </c>
      <c r="C443" s="662">
        <v>198537481</v>
      </c>
      <c r="D443" s="737">
        <v>3853078824</v>
      </c>
      <c r="E443" s="737" t="s">
        <v>1526</v>
      </c>
      <c r="F443" s="717" t="s">
        <v>196</v>
      </c>
      <c r="G443" s="717"/>
      <c r="H443" s="717"/>
      <c r="I443" s="760"/>
    </row>
    <row r="444" spans="1:9" ht="14.25" customHeight="1">
      <c r="A444" s="749" t="s">
        <v>2308</v>
      </c>
      <c r="B444" s="739" t="s">
        <v>2309</v>
      </c>
      <c r="C444" s="662">
        <v>199484512</v>
      </c>
      <c r="D444" s="662">
        <v>8017020532</v>
      </c>
      <c r="E444" s="740" t="s">
        <v>1710</v>
      </c>
      <c r="F444" s="717" t="s">
        <v>196</v>
      </c>
      <c r="G444" s="736"/>
      <c r="H444" s="736"/>
      <c r="I444" s="760"/>
    </row>
    <row r="445" spans="1:9" ht="14.25" customHeight="1">
      <c r="A445" s="807"/>
      <c r="B445" s="661" t="s">
        <v>2310</v>
      </c>
      <c r="C445" s="661">
        <v>199619799</v>
      </c>
      <c r="D445" s="661">
        <v>3854154741</v>
      </c>
      <c r="E445" s="737" t="s">
        <v>528</v>
      </c>
      <c r="F445" s="717" t="s">
        <v>196</v>
      </c>
      <c r="G445" s="736"/>
      <c r="H445" s="736"/>
      <c r="I445" s="760"/>
    </row>
    <row r="446" spans="1:9" ht="14.25" customHeight="1">
      <c r="A446" s="749"/>
      <c r="B446" s="662" t="s">
        <v>527</v>
      </c>
      <c r="C446" s="662">
        <v>182934778</v>
      </c>
      <c r="D446" s="662">
        <v>4352007063</v>
      </c>
      <c r="E446" s="740" t="s">
        <v>528</v>
      </c>
      <c r="F446" s="717" t="s">
        <v>196</v>
      </c>
      <c r="G446" s="717"/>
      <c r="H446" s="717"/>
      <c r="I446" s="760"/>
    </row>
    <row r="447" spans="1:9" ht="14.25" customHeight="1">
      <c r="A447" s="750"/>
      <c r="B447" s="661" t="s">
        <v>2311</v>
      </c>
      <c r="C447" s="661">
        <v>199192806</v>
      </c>
      <c r="D447" s="661">
        <v>4352528215</v>
      </c>
      <c r="E447" s="737" t="s">
        <v>528</v>
      </c>
      <c r="F447" s="717" t="s">
        <v>196</v>
      </c>
      <c r="G447" s="736"/>
      <c r="H447" s="736"/>
      <c r="I447" s="760"/>
    </row>
    <row r="448" spans="1:9" ht="14.25" customHeight="1">
      <c r="A448" s="750"/>
      <c r="B448" s="661" t="s">
        <v>2312</v>
      </c>
      <c r="C448" s="661">
        <v>199349521</v>
      </c>
      <c r="D448" s="661">
        <v>3853071566</v>
      </c>
      <c r="E448" s="740" t="s">
        <v>528</v>
      </c>
      <c r="F448" s="717" t="s">
        <v>196</v>
      </c>
      <c r="G448" s="736"/>
      <c r="H448" s="736"/>
      <c r="I448" s="760"/>
    </row>
    <row r="449" spans="1:9" ht="14.25" customHeight="1">
      <c r="A449" s="749"/>
      <c r="B449" s="662" t="s">
        <v>2313</v>
      </c>
      <c r="C449" s="662">
        <v>199200476</v>
      </c>
      <c r="D449" s="662">
        <v>8018797856</v>
      </c>
      <c r="E449" s="737" t="s">
        <v>528</v>
      </c>
      <c r="F449" s="717" t="s">
        <v>196</v>
      </c>
      <c r="G449" s="717"/>
      <c r="H449" s="717"/>
      <c r="I449" s="760"/>
    </row>
    <row r="450" spans="1:9" ht="14.25" customHeight="1">
      <c r="A450" s="750"/>
      <c r="B450" s="661" t="s">
        <v>2314</v>
      </c>
      <c r="C450" s="661">
        <v>198536655</v>
      </c>
      <c r="D450" s="661">
        <v>3852879492</v>
      </c>
      <c r="E450" s="740" t="s">
        <v>528</v>
      </c>
      <c r="F450" s="717" t="s">
        <v>196</v>
      </c>
      <c r="G450" s="736"/>
      <c r="H450" s="736"/>
      <c r="I450" s="760"/>
    </row>
    <row r="451" spans="1:9" ht="14.25" customHeight="1">
      <c r="A451" s="749"/>
      <c r="B451" s="662" t="s">
        <v>2315</v>
      </c>
      <c r="C451" s="662">
        <v>133493497</v>
      </c>
      <c r="D451" s="662">
        <v>3526937978</v>
      </c>
      <c r="E451" s="737" t="s">
        <v>1710</v>
      </c>
      <c r="F451" s="717" t="s">
        <v>1711</v>
      </c>
      <c r="G451" s="717"/>
      <c r="H451" s="717"/>
      <c r="I451" s="760" t="s">
        <v>2316</v>
      </c>
    </row>
    <row r="452" spans="1:9" ht="14.25" customHeight="1">
      <c r="A452" s="749"/>
      <c r="B452" s="735" t="s">
        <v>890</v>
      </c>
      <c r="C452" s="662"/>
      <c r="D452" s="737"/>
      <c r="E452" s="737" t="s">
        <v>506</v>
      </c>
      <c r="F452" s="717" t="s">
        <v>196</v>
      </c>
      <c r="G452" s="717"/>
      <c r="H452" s="717"/>
      <c r="I452" s="760"/>
    </row>
    <row r="453" spans="1:9" ht="14.25" customHeight="1">
      <c r="A453" s="750" t="s">
        <v>1352</v>
      </c>
      <c r="B453" s="735" t="s">
        <v>857</v>
      </c>
      <c r="C453" s="662">
        <v>185189813</v>
      </c>
      <c r="D453" s="737">
        <v>8017084571</v>
      </c>
      <c r="E453" s="737" t="s">
        <v>516</v>
      </c>
      <c r="F453" s="717" t="s">
        <v>1711</v>
      </c>
      <c r="G453" s="717"/>
      <c r="H453" s="717"/>
      <c r="I453" s="760"/>
    </row>
    <row r="454" spans="1:9" ht="14.25" customHeight="1">
      <c r="A454" s="749"/>
      <c r="B454" s="735" t="s">
        <v>2317</v>
      </c>
      <c r="C454" s="662">
        <v>194473355</v>
      </c>
      <c r="D454" s="662">
        <v>3034140252</v>
      </c>
      <c r="E454" s="737" t="s">
        <v>1710</v>
      </c>
      <c r="F454" s="717" t="s">
        <v>196</v>
      </c>
      <c r="G454" s="736"/>
      <c r="H454" s="736"/>
      <c r="I454" s="760"/>
    </row>
    <row r="455" spans="1:9" ht="14.25" customHeight="1">
      <c r="A455" s="750"/>
      <c r="B455" s="739" t="s">
        <v>2318</v>
      </c>
      <c r="C455" s="661">
        <v>199499094</v>
      </c>
      <c r="D455" s="717" t="s">
        <v>2319</v>
      </c>
      <c r="E455" s="740" t="s">
        <v>1710</v>
      </c>
      <c r="F455" s="717" t="s">
        <v>196</v>
      </c>
      <c r="G455" s="736"/>
      <c r="H455" s="736"/>
      <c r="I455" s="760"/>
    </row>
    <row r="456" spans="1:9" ht="14.25" customHeight="1">
      <c r="A456" s="749"/>
      <c r="B456" s="735" t="s">
        <v>2320</v>
      </c>
      <c r="C456" s="662">
        <v>95682883</v>
      </c>
      <c r="D456" s="736" t="s">
        <v>2321</v>
      </c>
      <c r="E456" s="737" t="s">
        <v>1710</v>
      </c>
      <c r="F456" s="717" t="s">
        <v>196</v>
      </c>
      <c r="G456" s="717"/>
      <c r="H456" s="717"/>
      <c r="I456" s="760"/>
    </row>
    <row r="457" spans="1:9" ht="14.25" customHeight="1">
      <c r="A457" s="750"/>
      <c r="B457" s="661" t="s">
        <v>2322</v>
      </c>
      <c r="C457" s="661">
        <v>199478302</v>
      </c>
      <c r="D457" s="661" t="s">
        <v>2323</v>
      </c>
      <c r="E457" s="740" t="s">
        <v>522</v>
      </c>
      <c r="F457" s="717" t="s">
        <v>196</v>
      </c>
      <c r="G457" s="717"/>
      <c r="H457" s="717"/>
      <c r="I457" s="760"/>
    </row>
    <row r="458" spans="1:9" ht="14.25" customHeight="1">
      <c r="A458" s="750"/>
      <c r="B458" s="662" t="s">
        <v>2324</v>
      </c>
      <c r="C458" s="662">
        <v>161406517</v>
      </c>
      <c r="D458" s="736" t="s">
        <v>2325</v>
      </c>
      <c r="E458" s="740" t="s">
        <v>1710</v>
      </c>
      <c r="F458" s="717" t="s">
        <v>1711</v>
      </c>
      <c r="G458" s="717"/>
      <c r="H458" s="717"/>
      <c r="I458" s="760"/>
    </row>
    <row r="459" spans="1:9" ht="14.25" customHeight="1">
      <c r="A459" s="750"/>
      <c r="B459" s="739" t="s">
        <v>2326</v>
      </c>
      <c r="C459" s="753">
        <v>199503809</v>
      </c>
      <c r="D459" s="753">
        <v>3855131543</v>
      </c>
      <c r="E459" s="740" t="s">
        <v>506</v>
      </c>
      <c r="F459" s="717" t="s">
        <v>196</v>
      </c>
      <c r="G459" s="736"/>
      <c r="H459" s="736"/>
      <c r="I459" s="760"/>
    </row>
    <row r="460" spans="1:9" ht="14.25" customHeight="1">
      <c r="A460" s="751"/>
      <c r="B460" s="739" t="s">
        <v>2179</v>
      </c>
      <c r="C460" s="662">
        <v>186680938</v>
      </c>
      <c r="D460" s="736">
        <v>186680938</v>
      </c>
      <c r="E460" s="761" t="s">
        <v>528</v>
      </c>
      <c r="F460" s="752" t="s">
        <v>196</v>
      </c>
      <c r="I460" s="762"/>
    </row>
    <row r="461" spans="1:9" ht="14.25" customHeight="1">
      <c r="A461" s="754" t="s">
        <v>2327</v>
      </c>
      <c r="B461" s="747" t="s">
        <v>1764</v>
      </c>
      <c r="C461" s="742"/>
      <c r="D461" s="728"/>
      <c r="E461" s="728"/>
      <c r="F461" s="729"/>
      <c r="G461" s="729"/>
      <c r="H461" s="729"/>
      <c r="I461" s="760"/>
    </row>
    <row r="462" spans="1:9" ht="14.25" customHeight="1">
      <c r="A462" s="748" t="s">
        <v>1190</v>
      </c>
      <c r="B462" s="733" t="s">
        <v>1704</v>
      </c>
      <c r="C462" s="729" t="s">
        <v>1705</v>
      </c>
      <c r="D462" s="728" t="s">
        <v>1193</v>
      </c>
      <c r="E462" s="728" t="s">
        <v>498</v>
      </c>
      <c r="F462" s="729" t="s">
        <v>1194</v>
      </c>
      <c r="G462" s="729" t="s">
        <v>1195</v>
      </c>
      <c r="H462" s="729" t="s">
        <v>1702</v>
      </c>
      <c r="I462" s="760" t="s">
        <v>455</v>
      </c>
    </row>
    <row r="463" spans="1:9" ht="14.25" customHeight="1">
      <c r="A463" s="749" t="s">
        <v>2328</v>
      </c>
      <c r="B463" s="735" t="s">
        <v>2329</v>
      </c>
      <c r="C463" s="662">
        <v>95657250</v>
      </c>
      <c r="D463" s="737">
        <v>3854922827</v>
      </c>
      <c r="E463" s="737" t="s">
        <v>516</v>
      </c>
      <c r="F463" s="717" t="s">
        <v>196</v>
      </c>
      <c r="G463" s="736"/>
      <c r="H463" s="736"/>
      <c r="I463" s="760"/>
    </row>
    <row r="464" spans="1:9" ht="14.25" customHeight="1">
      <c r="A464" s="750" t="s">
        <v>2330</v>
      </c>
      <c r="B464" s="739" t="s">
        <v>2331</v>
      </c>
      <c r="C464" s="661">
        <v>95652297</v>
      </c>
      <c r="D464" s="717">
        <v>3855897045</v>
      </c>
      <c r="E464" s="740" t="s">
        <v>516</v>
      </c>
      <c r="F464" s="717" t="s">
        <v>196</v>
      </c>
      <c r="G464" s="717"/>
      <c r="H464" s="717"/>
      <c r="I464" s="760"/>
    </row>
    <row r="465" spans="1:9" ht="14.25" customHeight="1">
      <c r="A465" s="749" t="s">
        <v>2332</v>
      </c>
      <c r="B465" s="739" t="s">
        <v>2333</v>
      </c>
      <c r="C465" s="739">
        <v>199631379</v>
      </c>
      <c r="D465" s="739">
        <v>6185798021</v>
      </c>
      <c r="E465" s="740" t="s">
        <v>506</v>
      </c>
      <c r="F465" s="717" t="s">
        <v>196</v>
      </c>
      <c r="G465" s="736"/>
      <c r="H465" s="736"/>
      <c r="I465" s="760"/>
    </row>
    <row r="466" spans="1:9" ht="14.25" customHeight="1">
      <c r="A466" s="749" t="s">
        <v>2292</v>
      </c>
      <c r="B466" s="739" t="s">
        <v>2293</v>
      </c>
      <c r="C466" s="661">
        <v>183229007</v>
      </c>
      <c r="D466" s="717">
        <v>3852993357</v>
      </c>
      <c r="E466" s="740" t="s">
        <v>1526</v>
      </c>
      <c r="F466" s="717" t="s">
        <v>1711</v>
      </c>
      <c r="G466" s="717"/>
      <c r="H466" s="717"/>
      <c r="I466" s="760"/>
    </row>
    <row r="467" spans="1:9" ht="14.25" customHeight="1">
      <c r="A467" s="749"/>
      <c r="B467" s="735" t="s">
        <v>2334</v>
      </c>
      <c r="C467" s="662">
        <v>199600454</v>
      </c>
      <c r="D467" s="737">
        <v>3855881670</v>
      </c>
      <c r="E467" s="737" t="s">
        <v>528</v>
      </c>
      <c r="F467" s="717" t="s">
        <v>1711</v>
      </c>
      <c r="G467" s="736"/>
      <c r="H467" s="736"/>
      <c r="I467" s="760"/>
    </row>
    <row r="468" spans="1:9" ht="14.25" customHeight="1">
      <c r="A468" s="749" t="s">
        <v>2335</v>
      </c>
      <c r="B468" s="661" t="s">
        <v>2336</v>
      </c>
      <c r="C468" s="661">
        <v>198478445</v>
      </c>
      <c r="D468" s="661" t="s">
        <v>2337</v>
      </c>
      <c r="E468" s="740" t="s">
        <v>1526</v>
      </c>
      <c r="F468" s="717" t="s">
        <v>196</v>
      </c>
      <c r="G468" s="736"/>
      <c r="H468" s="736"/>
      <c r="I468" s="760"/>
    </row>
    <row r="469" spans="1:9" ht="14.25" customHeight="1">
      <c r="A469" s="749">
        <v>622475317</v>
      </c>
      <c r="B469" s="739" t="s">
        <v>2338</v>
      </c>
      <c r="C469" s="661">
        <v>199708309</v>
      </c>
      <c r="D469" s="717">
        <v>8013005812</v>
      </c>
      <c r="E469" s="740" t="s">
        <v>506</v>
      </c>
      <c r="F469" s="717" t="s">
        <v>196</v>
      </c>
      <c r="G469" s="736"/>
      <c r="H469" s="736"/>
      <c r="I469" s="760"/>
    </row>
    <row r="470" spans="1:9" ht="14.25" customHeight="1">
      <c r="A470" s="749"/>
      <c r="B470" s="717" t="s">
        <v>2220</v>
      </c>
      <c r="C470" s="661"/>
      <c r="D470" s="717"/>
      <c r="E470" s="740" t="s">
        <v>1710</v>
      </c>
      <c r="F470" s="717" t="s">
        <v>1711</v>
      </c>
      <c r="G470" s="736"/>
      <c r="H470" s="736"/>
      <c r="I470" s="760"/>
    </row>
    <row r="471" spans="1:9" ht="14.25" customHeight="1">
      <c r="A471" s="750"/>
      <c r="B471" s="661" t="s">
        <v>2339</v>
      </c>
      <c r="C471" s="661">
        <v>101367747</v>
      </c>
      <c r="D471" s="717" t="s">
        <v>2340</v>
      </c>
      <c r="E471" s="737" t="s">
        <v>1710</v>
      </c>
      <c r="F471" s="717" t="s">
        <v>1711</v>
      </c>
      <c r="G471" s="717"/>
      <c r="H471" s="717"/>
      <c r="I471" s="760" t="s">
        <v>2341</v>
      </c>
    </row>
    <row r="472" spans="1:9" ht="14.25" customHeight="1">
      <c r="A472" s="751"/>
      <c r="B472" s="661" t="s">
        <v>2342</v>
      </c>
      <c r="C472" s="661">
        <v>152433670</v>
      </c>
      <c r="D472" s="661" t="s">
        <v>2343</v>
      </c>
      <c r="E472" s="761" t="s">
        <v>1710</v>
      </c>
      <c r="F472" s="752" t="s">
        <v>196</v>
      </c>
      <c r="I472" s="762"/>
    </row>
    <row r="473" spans="1:9" ht="14.25" customHeight="1">
      <c r="A473" s="751"/>
      <c r="B473" s="739" t="s">
        <v>2344</v>
      </c>
      <c r="C473" s="662">
        <v>199386265</v>
      </c>
      <c r="D473" s="662" t="s">
        <v>2345</v>
      </c>
      <c r="E473" s="761" t="s">
        <v>1710</v>
      </c>
      <c r="F473" s="752" t="s">
        <v>196</v>
      </c>
      <c r="I473" s="762"/>
    </row>
    <row r="474" spans="1:9" ht="14.25" customHeight="1">
      <c r="A474" s="751"/>
      <c r="B474" s="739" t="s">
        <v>2346</v>
      </c>
      <c r="C474" s="662">
        <v>193863784</v>
      </c>
      <c r="D474" s="736" t="s">
        <v>2347</v>
      </c>
      <c r="E474" s="761" t="s">
        <v>1710</v>
      </c>
      <c r="F474" s="752" t="s">
        <v>1711</v>
      </c>
      <c r="I474" s="762"/>
    </row>
    <row r="475" spans="1:9" ht="14.25" customHeight="1">
      <c r="A475" s="751"/>
      <c r="B475" s="739" t="s">
        <v>2348</v>
      </c>
      <c r="C475" s="662">
        <v>146363967</v>
      </c>
      <c r="D475" s="736" t="s">
        <v>2349</v>
      </c>
      <c r="E475" s="761" t="s">
        <v>1710</v>
      </c>
      <c r="F475" s="752" t="s">
        <v>196</v>
      </c>
      <c r="I475" s="762"/>
    </row>
    <row r="476" spans="1:9" ht="14.25" customHeight="1">
      <c r="A476" s="751" t="s">
        <v>2350</v>
      </c>
      <c r="B476" s="739" t="s">
        <v>2351</v>
      </c>
      <c r="C476" s="753">
        <v>199553042</v>
      </c>
      <c r="D476" s="736" t="s">
        <v>2352</v>
      </c>
      <c r="E476" s="761" t="s">
        <v>506</v>
      </c>
      <c r="F476" s="752" t="s">
        <v>1711</v>
      </c>
      <c r="I476" s="762"/>
    </row>
    <row r="477" spans="1:9" ht="14.25" customHeight="1">
      <c r="A477" s="754" t="s">
        <v>2353</v>
      </c>
      <c r="B477" s="725"/>
      <c r="C477" s="726" t="s">
        <v>1700</v>
      </c>
      <c r="D477" s="727" t="s">
        <v>1701</v>
      </c>
      <c r="E477" s="728"/>
      <c r="F477" s="729"/>
      <c r="G477" s="729"/>
      <c r="H477" s="729"/>
      <c r="I477" s="760"/>
    </row>
    <row r="478" spans="1:9" ht="14.25" customHeight="1">
      <c r="A478" s="748" t="s">
        <v>1190</v>
      </c>
      <c r="B478" s="733" t="s">
        <v>1704</v>
      </c>
      <c r="C478" s="729" t="s">
        <v>1705</v>
      </c>
      <c r="D478" s="728" t="s">
        <v>1193</v>
      </c>
      <c r="E478" s="728" t="s">
        <v>498</v>
      </c>
      <c r="F478" s="729" t="s">
        <v>1194</v>
      </c>
      <c r="G478" s="729" t="s">
        <v>1195</v>
      </c>
      <c r="H478" s="729" t="s">
        <v>1702</v>
      </c>
      <c r="I478" s="760" t="s">
        <v>455</v>
      </c>
    </row>
    <row r="479" spans="1:9" ht="14.25" customHeight="1">
      <c r="A479" s="763"/>
      <c r="B479" s="739" t="s">
        <v>2220</v>
      </c>
      <c r="C479" s="661">
        <v>198562400</v>
      </c>
      <c r="D479" s="717">
        <v>2395955827</v>
      </c>
      <c r="E479" s="740" t="s">
        <v>1526</v>
      </c>
      <c r="F479" s="717"/>
      <c r="G479" s="736"/>
      <c r="H479" s="736"/>
      <c r="I479" s="760"/>
    </row>
    <row r="480" spans="1:9" ht="14.25" customHeight="1">
      <c r="A480" s="763" t="s">
        <v>2206</v>
      </c>
      <c r="B480" s="739" t="s">
        <v>2207</v>
      </c>
      <c r="C480" s="661">
        <v>198444343</v>
      </c>
      <c r="D480" s="717">
        <v>3852438629</v>
      </c>
      <c r="E480" s="740" t="s">
        <v>554</v>
      </c>
      <c r="F480" s="717" t="s">
        <v>196</v>
      </c>
      <c r="G480" s="717"/>
      <c r="H480" s="717"/>
      <c r="I480" s="760"/>
    </row>
    <row r="481" spans="1:9" ht="14.25" customHeight="1">
      <c r="A481" s="763" t="s">
        <v>2209</v>
      </c>
      <c r="B481" s="735" t="s">
        <v>2210</v>
      </c>
      <c r="C481" s="662">
        <v>198444356</v>
      </c>
      <c r="D481" s="737">
        <v>3853815368</v>
      </c>
      <c r="E481" s="737" t="s">
        <v>554</v>
      </c>
      <c r="F481" s="717" t="s">
        <v>196</v>
      </c>
      <c r="G481" s="736"/>
      <c r="H481" s="736"/>
      <c r="I481" s="760"/>
    </row>
    <row r="482" spans="1:9" ht="14.25" customHeight="1">
      <c r="A482" s="763" t="s">
        <v>2354</v>
      </c>
      <c r="B482" s="735" t="s">
        <v>556</v>
      </c>
      <c r="C482" s="662">
        <v>95667136</v>
      </c>
      <c r="D482" s="737" t="s">
        <v>557</v>
      </c>
      <c r="E482" s="737" t="s">
        <v>554</v>
      </c>
      <c r="F482" s="717" t="s">
        <v>196</v>
      </c>
      <c r="G482" s="717"/>
      <c r="H482" s="717"/>
      <c r="I482" s="760"/>
    </row>
    <row r="483" spans="1:9" ht="14.25" customHeight="1">
      <c r="A483" s="808" t="s">
        <v>2355</v>
      </c>
      <c r="B483" s="662" t="s">
        <v>2356</v>
      </c>
      <c r="C483" s="662">
        <v>178003876</v>
      </c>
      <c r="D483" s="662">
        <v>8017598188</v>
      </c>
      <c r="E483" s="737" t="s">
        <v>516</v>
      </c>
      <c r="F483" s="717" t="s">
        <v>1711</v>
      </c>
      <c r="G483" s="736"/>
      <c r="H483" s="736"/>
      <c r="I483" s="760" t="s">
        <v>2316</v>
      </c>
    </row>
    <row r="484" spans="1:9" ht="14.25" customHeight="1">
      <c r="A484" s="763" t="s">
        <v>2357</v>
      </c>
      <c r="B484" s="662" t="s">
        <v>2358</v>
      </c>
      <c r="C484" s="662">
        <v>199528305</v>
      </c>
      <c r="D484" s="662">
        <v>8018895546</v>
      </c>
      <c r="E484" s="737" t="s">
        <v>1710</v>
      </c>
      <c r="F484" s="717" t="s">
        <v>1711</v>
      </c>
      <c r="G484" s="717"/>
      <c r="H484" s="717"/>
      <c r="I484" s="760"/>
    </row>
    <row r="485" spans="1:9" ht="14.25" customHeight="1">
      <c r="A485" s="763"/>
      <c r="B485" s="661" t="s">
        <v>2359</v>
      </c>
      <c r="C485" s="661">
        <v>176582394</v>
      </c>
      <c r="D485" s="661">
        <v>3853540721</v>
      </c>
      <c r="E485" s="740" t="s">
        <v>554</v>
      </c>
      <c r="F485" s="717"/>
      <c r="G485" s="736"/>
      <c r="H485" s="736"/>
      <c r="I485" s="760"/>
    </row>
    <row r="486" spans="1:9" ht="14.25" customHeight="1">
      <c r="A486" s="763" t="s">
        <v>2360</v>
      </c>
      <c r="B486" s="662" t="s">
        <v>2361</v>
      </c>
      <c r="C486" s="662">
        <v>199508446</v>
      </c>
      <c r="D486" s="662">
        <v>3854201472</v>
      </c>
      <c r="E486" s="737" t="s">
        <v>1526</v>
      </c>
      <c r="F486" s="717" t="s">
        <v>1711</v>
      </c>
      <c r="G486" s="736"/>
      <c r="H486" s="736"/>
      <c r="I486" s="760"/>
    </row>
    <row r="487" spans="1:9" ht="14.25" customHeight="1">
      <c r="A487" s="763" t="s">
        <v>2234</v>
      </c>
      <c r="B487" s="735" t="s">
        <v>2235</v>
      </c>
      <c r="C487" s="662">
        <v>198350347</v>
      </c>
      <c r="D487" s="737">
        <v>3852163892</v>
      </c>
      <c r="E487" s="731" t="s">
        <v>1710</v>
      </c>
      <c r="F487" s="717" t="s">
        <v>1711</v>
      </c>
      <c r="G487" s="717"/>
      <c r="H487" s="717"/>
      <c r="I487" s="760"/>
    </row>
    <row r="488" spans="1:9" ht="14.25" customHeight="1">
      <c r="A488" s="763" t="s">
        <v>2362</v>
      </c>
      <c r="B488" s="661" t="s">
        <v>2363</v>
      </c>
      <c r="C488" s="661">
        <v>199485028</v>
      </c>
      <c r="D488" s="661">
        <v>8015090929</v>
      </c>
      <c r="E488" s="740" t="s">
        <v>1526</v>
      </c>
      <c r="F488" s="717" t="s">
        <v>1711</v>
      </c>
      <c r="G488" s="736"/>
      <c r="H488" s="736"/>
      <c r="I488" s="760"/>
    </row>
    <row r="489" spans="1:9" ht="14.25" customHeight="1">
      <c r="A489" s="763"/>
      <c r="B489" s="662" t="s">
        <v>2364</v>
      </c>
      <c r="C489" s="662">
        <v>199205409</v>
      </c>
      <c r="D489" s="662">
        <v>3852991315</v>
      </c>
      <c r="E489" s="737" t="s">
        <v>1710</v>
      </c>
      <c r="F489" s="717" t="s">
        <v>1711</v>
      </c>
      <c r="G489" s="717"/>
      <c r="H489" s="717"/>
      <c r="I489" s="760"/>
    </row>
    <row r="490" spans="1:9" ht="14.25" customHeight="1">
      <c r="A490" s="763"/>
      <c r="B490" s="735" t="s">
        <v>2365</v>
      </c>
      <c r="C490" s="662"/>
      <c r="D490" s="737"/>
      <c r="E490" s="737" t="s">
        <v>1710</v>
      </c>
      <c r="F490" s="717" t="s">
        <v>196</v>
      </c>
      <c r="G490" s="717"/>
      <c r="H490" s="717"/>
      <c r="I490" s="760"/>
    </row>
    <row r="491" spans="1:9" ht="14.25" customHeight="1">
      <c r="A491" s="763"/>
      <c r="B491" s="735" t="s">
        <v>2366</v>
      </c>
      <c r="C491" s="662"/>
      <c r="D491" s="737"/>
      <c r="E491" s="737" t="s">
        <v>554</v>
      </c>
      <c r="F491" s="717" t="s">
        <v>196</v>
      </c>
      <c r="G491" s="717"/>
      <c r="H491" s="717"/>
      <c r="I491" s="760"/>
    </row>
    <row r="492" spans="1:9" ht="14.25" customHeight="1">
      <c r="A492" s="763"/>
      <c r="B492" s="739" t="s">
        <v>2367</v>
      </c>
      <c r="C492" s="661">
        <v>198564330</v>
      </c>
      <c r="D492" s="717">
        <v>3854724929</v>
      </c>
      <c r="E492" s="740" t="s">
        <v>1526</v>
      </c>
      <c r="F492" s="717" t="s">
        <v>1711</v>
      </c>
      <c r="G492" s="736"/>
      <c r="H492" s="736"/>
      <c r="I492" s="760"/>
    </row>
    <row r="493" spans="1:9" ht="14.25" customHeight="1">
      <c r="A493" s="763"/>
      <c r="B493" s="735" t="s">
        <v>2368</v>
      </c>
      <c r="C493" s="662">
        <v>198564325</v>
      </c>
      <c r="D493" s="736" t="s">
        <v>2369</v>
      </c>
      <c r="E493" s="737" t="s">
        <v>1526</v>
      </c>
      <c r="F493" s="717" t="s">
        <v>1711</v>
      </c>
      <c r="G493" s="717"/>
      <c r="H493" s="717"/>
      <c r="I493" s="760"/>
    </row>
    <row r="494" spans="1:9" ht="14.25" customHeight="1">
      <c r="A494" s="763" t="s">
        <v>2370</v>
      </c>
      <c r="B494" s="739" t="s">
        <v>2371</v>
      </c>
      <c r="C494" s="661">
        <v>198461392</v>
      </c>
      <c r="D494" s="717">
        <v>3852165910</v>
      </c>
      <c r="E494" s="740" t="s">
        <v>1526</v>
      </c>
      <c r="F494" s="717" t="s">
        <v>196</v>
      </c>
      <c r="G494" s="717"/>
      <c r="H494" s="717"/>
      <c r="I494" s="760"/>
    </row>
    <row r="495" spans="1:9" ht="14.25" customHeight="1">
      <c r="A495" s="763" t="s">
        <v>2372</v>
      </c>
      <c r="B495" s="662" t="s">
        <v>559</v>
      </c>
      <c r="C495" s="662">
        <v>199551858</v>
      </c>
      <c r="D495" s="736">
        <v>3853430317</v>
      </c>
      <c r="E495" s="740" t="s">
        <v>516</v>
      </c>
      <c r="F495" s="717" t="s">
        <v>196</v>
      </c>
      <c r="G495" s="717"/>
      <c r="H495" s="717"/>
      <c r="I495" s="760"/>
    </row>
    <row r="496" spans="1:9" ht="14.25" customHeight="1">
      <c r="A496" s="763"/>
      <c r="B496" s="739" t="s">
        <v>2373</v>
      </c>
      <c r="C496" s="753">
        <v>199191028</v>
      </c>
      <c r="D496" s="753">
        <v>8017169695</v>
      </c>
      <c r="E496" s="740" t="s">
        <v>1526</v>
      </c>
      <c r="F496" s="717" t="s">
        <v>196</v>
      </c>
      <c r="G496" s="736"/>
      <c r="H496" s="736"/>
      <c r="I496" s="760"/>
    </row>
    <row r="497" spans="1:9" ht="14.25" customHeight="1">
      <c r="A497" s="764"/>
      <c r="B497" s="739" t="s">
        <v>2374</v>
      </c>
      <c r="C497" s="662">
        <v>199191031</v>
      </c>
      <c r="D497" s="736">
        <v>3854576212</v>
      </c>
      <c r="E497" s="761" t="s">
        <v>1526</v>
      </c>
      <c r="F497" s="752" t="s">
        <v>196</v>
      </c>
      <c r="I497" s="762"/>
    </row>
    <row r="498" spans="1:9" ht="14.25" customHeight="1">
      <c r="B498" s="731" t="s">
        <v>2375</v>
      </c>
      <c r="C498" s="731">
        <v>199530211</v>
      </c>
      <c r="D498" s="731">
        <v>9152840143</v>
      </c>
      <c r="E498" s="731" t="s">
        <v>528</v>
      </c>
      <c r="F498" s="731" t="s">
        <v>196</v>
      </c>
    </row>
    <row r="499" spans="1:9" ht="14.25" customHeight="1">
      <c r="A499" s="754" t="s">
        <v>2376</v>
      </c>
      <c r="B499" s="725"/>
      <c r="C499" s="726" t="s">
        <v>1700</v>
      </c>
      <c r="D499" s="727" t="s">
        <v>1701</v>
      </c>
      <c r="E499" s="728"/>
      <c r="F499" s="729"/>
      <c r="G499" s="729"/>
      <c r="H499" s="729"/>
      <c r="I499" s="760"/>
    </row>
    <row r="500" spans="1:9" ht="14.25" customHeight="1">
      <c r="A500" s="748" t="s">
        <v>1190</v>
      </c>
      <c r="B500" s="733" t="s">
        <v>1704</v>
      </c>
      <c r="C500" s="729" t="s">
        <v>1705</v>
      </c>
      <c r="D500" s="728" t="s">
        <v>1193</v>
      </c>
      <c r="E500" s="728" t="s">
        <v>498</v>
      </c>
      <c r="F500" s="729" t="s">
        <v>1194</v>
      </c>
      <c r="G500" s="729" t="s">
        <v>1195</v>
      </c>
      <c r="H500" s="729" t="s">
        <v>1702</v>
      </c>
      <c r="I500" s="760" t="s">
        <v>455</v>
      </c>
    </row>
    <row r="501" spans="1:9" ht="14.25" customHeight="1">
      <c r="A501" s="750" t="s">
        <v>2302</v>
      </c>
      <c r="B501" s="753" t="s">
        <v>2303</v>
      </c>
      <c r="C501" s="661">
        <v>178003808</v>
      </c>
      <c r="D501" s="661">
        <v>2135636724</v>
      </c>
      <c r="E501" s="737" t="s">
        <v>1526</v>
      </c>
      <c r="F501" s="731" t="s">
        <v>1711</v>
      </c>
    </row>
    <row r="502" spans="1:9" ht="14.25" customHeight="1">
      <c r="A502" s="749" t="s">
        <v>2304</v>
      </c>
      <c r="B502" s="739" t="s">
        <v>2305</v>
      </c>
      <c r="C502" s="662">
        <v>199220803</v>
      </c>
      <c r="D502" s="662">
        <v>3853784788</v>
      </c>
      <c r="E502" s="740" t="s">
        <v>1526</v>
      </c>
      <c r="F502" s="717" t="s">
        <v>196</v>
      </c>
      <c r="G502" s="736" t="s">
        <v>509</v>
      </c>
      <c r="H502" s="736" t="s">
        <v>509</v>
      </c>
    </row>
    <row r="503" spans="1:9" ht="14.25" customHeight="1">
      <c r="A503" s="724" t="s">
        <v>2377</v>
      </c>
      <c r="B503" s="731" t="s">
        <v>2378</v>
      </c>
      <c r="C503" s="731">
        <v>123747440</v>
      </c>
      <c r="D503" s="731">
        <v>8012595311</v>
      </c>
      <c r="E503" s="731" t="s">
        <v>522</v>
      </c>
      <c r="F503" s="731" t="s">
        <v>196</v>
      </c>
      <c r="G503" s="731" t="s">
        <v>1446</v>
      </c>
      <c r="H503" s="731" t="s">
        <v>1715</v>
      </c>
      <c r="I503" s="731" t="s">
        <v>2379</v>
      </c>
    </row>
    <row r="504" spans="1:9" ht="14.25" customHeight="1">
      <c r="A504" s="724" t="s">
        <v>2380</v>
      </c>
      <c r="B504" s="731" t="s">
        <v>2381</v>
      </c>
      <c r="C504" s="731">
        <v>185937919</v>
      </c>
      <c r="D504" s="731">
        <v>3856089928</v>
      </c>
      <c r="E504" s="731" t="s">
        <v>522</v>
      </c>
      <c r="F504" s="731" t="s">
        <v>196</v>
      </c>
      <c r="G504" s="731" t="s">
        <v>509</v>
      </c>
      <c r="I504" s="731" t="s">
        <v>2382</v>
      </c>
    </row>
    <row r="505" spans="1:9" ht="14.25" customHeight="1">
      <c r="A505" s="724" t="s">
        <v>2383</v>
      </c>
      <c r="B505" s="731" t="s">
        <v>2384</v>
      </c>
      <c r="C505" s="731">
        <v>180458712</v>
      </c>
      <c r="D505" s="731">
        <v>8014405907</v>
      </c>
      <c r="E505" s="731" t="s">
        <v>522</v>
      </c>
      <c r="F505" s="731" t="s">
        <v>1711</v>
      </c>
      <c r="G505" s="731" t="s">
        <v>2385</v>
      </c>
    </row>
    <row r="506" spans="1:9" ht="14.25" customHeight="1">
      <c r="A506" s="724" t="s">
        <v>2386</v>
      </c>
      <c r="B506" s="731" t="s">
        <v>2387</v>
      </c>
      <c r="C506" s="731">
        <v>180458747</v>
      </c>
      <c r="D506" s="731">
        <v>3854417101</v>
      </c>
      <c r="E506" s="731" t="s">
        <v>522</v>
      </c>
      <c r="F506" s="731" t="s">
        <v>1711</v>
      </c>
      <c r="G506" s="731" t="s">
        <v>2385</v>
      </c>
    </row>
    <row r="507" spans="1:9" ht="14.25" customHeight="1">
      <c r="A507" s="724" t="s">
        <v>2388</v>
      </c>
      <c r="B507" s="731" t="s">
        <v>2389</v>
      </c>
      <c r="C507" s="731">
        <v>203393735</v>
      </c>
      <c r="D507" s="731">
        <v>8015563469</v>
      </c>
      <c r="E507" s="731" t="s">
        <v>506</v>
      </c>
      <c r="F507" s="731" t="s">
        <v>196</v>
      </c>
      <c r="G507" s="731" t="s">
        <v>1446</v>
      </c>
      <c r="H507" s="731" t="s">
        <v>509</v>
      </c>
    </row>
    <row r="508" spans="1:9" ht="14.25" customHeight="1">
      <c r="A508" s="724" t="s">
        <v>2390</v>
      </c>
      <c r="B508" s="753" t="s">
        <v>2391</v>
      </c>
      <c r="C508" s="753">
        <v>95709464</v>
      </c>
      <c r="D508" s="753">
        <v>8014207321</v>
      </c>
      <c r="E508" s="731" t="s">
        <v>522</v>
      </c>
      <c r="F508" s="731" t="s">
        <v>196</v>
      </c>
    </row>
    <row r="509" spans="1:9" s="766" customFormat="1" ht="14.25" customHeight="1">
      <c r="A509" s="765" t="s">
        <v>2392</v>
      </c>
      <c r="B509" s="766" t="s">
        <v>2393</v>
      </c>
      <c r="C509" s="766">
        <v>143839504</v>
      </c>
      <c r="D509" s="766" t="s">
        <v>2394</v>
      </c>
      <c r="E509" s="766" t="s">
        <v>522</v>
      </c>
      <c r="F509" s="766" t="s">
        <v>1711</v>
      </c>
      <c r="H509" s="766" t="s">
        <v>509</v>
      </c>
      <c r="I509" s="766" t="s">
        <v>1027</v>
      </c>
    </row>
    <row r="510" spans="1:9" ht="14.25" customHeight="1">
      <c r="A510" s="724" t="s">
        <v>2395</v>
      </c>
      <c r="B510" s="731" t="s">
        <v>2396</v>
      </c>
      <c r="C510" s="731">
        <v>209739166</v>
      </c>
      <c r="D510" s="731">
        <v>3854634218</v>
      </c>
      <c r="E510" s="731" t="s">
        <v>554</v>
      </c>
      <c r="F510" s="731" t="s">
        <v>196</v>
      </c>
      <c r="G510" s="731" t="s">
        <v>1446</v>
      </c>
      <c r="H510" s="731" t="s">
        <v>509</v>
      </c>
    </row>
    <row r="511" spans="1:9" ht="14.25" customHeight="1">
      <c r="A511" s="724" t="s">
        <v>2397</v>
      </c>
      <c r="B511" s="731" t="s">
        <v>2398</v>
      </c>
      <c r="C511" s="731">
        <v>209739229</v>
      </c>
      <c r="D511" s="731">
        <v>8018644698</v>
      </c>
      <c r="E511" s="731" t="s">
        <v>554</v>
      </c>
      <c r="F511" s="731" t="s">
        <v>196</v>
      </c>
      <c r="G511" s="731" t="s">
        <v>1446</v>
      </c>
      <c r="H511" s="731" t="s">
        <v>509</v>
      </c>
    </row>
    <row r="512" spans="1:9" ht="14.25" customHeight="1">
      <c r="A512" s="724" t="s">
        <v>2399</v>
      </c>
      <c r="B512" s="731" t="s">
        <v>2400</v>
      </c>
      <c r="C512" s="731">
        <v>103090897</v>
      </c>
      <c r="D512" s="731">
        <v>3854019085</v>
      </c>
      <c r="E512" s="731" t="s">
        <v>2401</v>
      </c>
      <c r="F512" s="731" t="s">
        <v>196</v>
      </c>
      <c r="G512" s="731" t="s">
        <v>509</v>
      </c>
      <c r="H512" s="731" t="s">
        <v>509</v>
      </c>
    </row>
    <row r="513" spans="1:9" s="766" customFormat="1" ht="14.25" customHeight="1">
      <c r="A513" s="765" t="s">
        <v>2402</v>
      </c>
      <c r="B513" s="766" t="s">
        <v>2403</v>
      </c>
      <c r="C513" s="766">
        <v>146461993</v>
      </c>
      <c r="D513" s="766">
        <v>3852325780</v>
      </c>
      <c r="E513" s="766" t="s">
        <v>522</v>
      </c>
      <c r="F513" s="766" t="s">
        <v>1711</v>
      </c>
      <c r="I513" s="766" t="s">
        <v>1027</v>
      </c>
    </row>
    <row r="514" spans="1:9" ht="14.25" customHeight="1">
      <c r="A514" s="724" t="s">
        <v>2404</v>
      </c>
      <c r="B514" s="731" t="s">
        <v>2405</v>
      </c>
      <c r="C514" s="731">
        <v>136255179</v>
      </c>
      <c r="D514" s="731">
        <v>4353289464</v>
      </c>
      <c r="E514" s="731" t="s">
        <v>2406</v>
      </c>
      <c r="F514" s="731" t="s">
        <v>196</v>
      </c>
      <c r="G514" s="766" t="s">
        <v>509</v>
      </c>
      <c r="I514" s="731" t="s">
        <v>2407</v>
      </c>
    </row>
    <row r="515" spans="1:9" ht="14.25" customHeight="1">
      <c r="A515" s="724" t="s">
        <v>2408</v>
      </c>
    </row>
    <row r="516" spans="1:9" ht="14.25" customHeight="1">
      <c r="A516" s="724" t="s">
        <v>2408</v>
      </c>
    </row>
    <row r="517" spans="1:9" ht="14.25" customHeight="1">
      <c r="A517" s="724" t="s">
        <v>2408</v>
      </c>
    </row>
    <row r="518" spans="1:9" ht="14.25" customHeight="1">
      <c r="A518" s="724" t="s">
        <v>2408</v>
      </c>
    </row>
    <row r="519" spans="1:9" ht="14.25" customHeight="1">
      <c r="A519" s="724" t="s">
        <v>2408</v>
      </c>
    </row>
    <row r="520" spans="1:9" ht="14.25" customHeight="1">
      <c r="A520" s="724" t="s">
        <v>2408</v>
      </c>
    </row>
    <row r="521" spans="1:9" ht="14.25" customHeight="1">
      <c r="A521" s="754" t="s">
        <v>2409</v>
      </c>
      <c r="B521" s="725"/>
      <c r="C521" s="767" t="s">
        <v>550</v>
      </c>
      <c r="D521" s="727" t="s">
        <v>2410</v>
      </c>
      <c r="E521" s="728"/>
      <c r="F521" s="729"/>
      <c r="G521" s="729"/>
      <c r="H521" s="729"/>
      <c r="I521" s="760"/>
    </row>
    <row r="522" spans="1:9" ht="14.25" customHeight="1">
      <c r="A522" s="748" t="s">
        <v>1190</v>
      </c>
      <c r="B522" s="733" t="s">
        <v>1704</v>
      </c>
      <c r="C522" s="729" t="s">
        <v>1705</v>
      </c>
      <c r="D522" s="728" t="s">
        <v>1193</v>
      </c>
      <c r="E522" s="728" t="s">
        <v>498</v>
      </c>
      <c r="F522" s="729" t="s">
        <v>1194</v>
      </c>
      <c r="G522" s="729" t="s">
        <v>1195</v>
      </c>
      <c r="H522" s="729" t="s">
        <v>1702</v>
      </c>
      <c r="I522" s="760" t="s">
        <v>455</v>
      </c>
    </row>
    <row r="523" spans="1:9" ht="14.25" customHeight="1">
      <c r="A523" s="724">
        <v>576412191</v>
      </c>
      <c r="B523" s="731" t="s">
        <v>2112</v>
      </c>
      <c r="C523" s="731">
        <v>198514735</v>
      </c>
      <c r="D523" s="731">
        <v>4355537126</v>
      </c>
      <c r="E523" s="731" t="s">
        <v>577</v>
      </c>
      <c r="F523" s="731" t="s">
        <v>1711</v>
      </c>
      <c r="G523" s="731" t="s">
        <v>1446</v>
      </c>
      <c r="H523" s="731" t="s">
        <v>509</v>
      </c>
    </row>
    <row r="524" spans="1:9" ht="14.25" customHeight="1">
      <c r="A524" s="724" t="s">
        <v>2411</v>
      </c>
      <c r="B524" s="731" t="s">
        <v>2412</v>
      </c>
      <c r="C524" s="731">
        <v>95650577</v>
      </c>
      <c r="D524" s="731">
        <v>8016713480</v>
      </c>
      <c r="E524" s="731" t="s">
        <v>516</v>
      </c>
      <c r="F524" s="731" t="s">
        <v>196</v>
      </c>
      <c r="G524" s="731" t="s">
        <v>509</v>
      </c>
      <c r="H524" s="731" t="s">
        <v>509</v>
      </c>
    </row>
    <row r="526" spans="1:9" ht="14.25" customHeight="1">
      <c r="A526" s="724" t="s">
        <v>2350</v>
      </c>
      <c r="B526" s="753" t="s">
        <v>2413</v>
      </c>
      <c r="C526" s="731">
        <v>199553042</v>
      </c>
      <c r="D526" s="731" t="s">
        <v>2352</v>
      </c>
      <c r="E526" s="731" t="s">
        <v>513</v>
      </c>
      <c r="F526" s="731" t="s">
        <v>1711</v>
      </c>
      <c r="G526" s="731" t="s">
        <v>509</v>
      </c>
      <c r="H526" s="731" t="s">
        <v>509</v>
      </c>
    </row>
    <row r="528" spans="1:9" ht="14.25" customHeight="1">
      <c r="A528" s="754" t="s">
        <v>2414</v>
      </c>
      <c r="B528" s="725"/>
      <c r="C528" s="767" t="s">
        <v>550</v>
      </c>
      <c r="D528" s="727" t="s">
        <v>2410</v>
      </c>
      <c r="E528" s="728"/>
      <c r="F528" s="729"/>
      <c r="G528" s="729"/>
      <c r="H528" s="729"/>
      <c r="I528" s="760"/>
    </row>
    <row r="529" spans="1:9" ht="14.25" customHeight="1">
      <c r="A529" s="748" t="s">
        <v>1190</v>
      </c>
      <c r="B529" s="733" t="s">
        <v>1704</v>
      </c>
      <c r="C529" s="729" t="s">
        <v>1705</v>
      </c>
      <c r="D529" s="728" t="s">
        <v>1193</v>
      </c>
      <c r="E529" s="728" t="s">
        <v>498</v>
      </c>
      <c r="F529" s="729" t="s">
        <v>1194</v>
      </c>
      <c r="G529" s="729" t="s">
        <v>1195</v>
      </c>
      <c r="H529" s="729" t="s">
        <v>1702</v>
      </c>
      <c r="I529" s="760" t="s">
        <v>455</v>
      </c>
    </row>
    <row r="530" spans="1:9" ht="14.25" customHeight="1">
      <c r="A530" s="724">
        <v>0.889558238</v>
      </c>
      <c r="B530" s="731" t="s">
        <v>2415</v>
      </c>
      <c r="C530" s="731">
        <v>213094370</v>
      </c>
      <c r="D530" s="731">
        <v>8019401625</v>
      </c>
      <c r="E530" s="731" t="s">
        <v>2406</v>
      </c>
      <c r="F530" s="731" t="s">
        <v>196</v>
      </c>
      <c r="G530" s="731" t="s">
        <v>1446</v>
      </c>
      <c r="I530" s="731" t="s">
        <v>2416</v>
      </c>
    </row>
    <row r="531" spans="1:9" ht="14.25" customHeight="1">
      <c r="A531" s="724" t="s">
        <v>2417</v>
      </c>
      <c r="B531" s="731" t="s">
        <v>2418</v>
      </c>
      <c r="C531" s="731">
        <v>213102134</v>
      </c>
      <c r="D531" s="731" t="s">
        <v>2419</v>
      </c>
      <c r="E531" s="731" t="s">
        <v>513</v>
      </c>
      <c r="F531" s="731" t="s">
        <v>196</v>
      </c>
      <c r="G531" s="731" t="s">
        <v>1446</v>
      </c>
      <c r="H531" s="731" t="s">
        <v>509</v>
      </c>
      <c r="I531" s="731" t="s">
        <v>2420</v>
      </c>
    </row>
    <row r="532" spans="1:9" ht="14.25" customHeight="1">
      <c r="A532" s="724" t="s">
        <v>2421</v>
      </c>
      <c r="B532" s="731" t="s">
        <v>2422</v>
      </c>
      <c r="C532" s="731">
        <v>213112979</v>
      </c>
      <c r="D532" s="731" t="s">
        <v>2423</v>
      </c>
      <c r="E532" s="731" t="s">
        <v>513</v>
      </c>
      <c r="F532" s="731" t="s">
        <v>1711</v>
      </c>
      <c r="G532" s="731" t="s">
        <v>1446</v>
      </c>
      <c r="H532" s="731" t="s">
        <v>509</v>
      </c>
    </row>
    <row r="533" spans="1:9" ht="14.25" customHeight="1">
      <c r="A533" s="724" t="s">
        <v>2424</v>
      </c>
      <c r="B533" s="731" t="s">
        <v>2425</v>
      </c>
      <c r="C533" s="753">
        <v>95654311</v>
      </c>
      <c r="D533" s="731" t="s">
        <v>2426</v>
      </c>
      <c r="E533" s="731" t="s">
        <v>513</v>
      </c>
      <c r="F533" s="731" t="s">
        <v>1711</v>
      </c>
      <c r="G533" s="731" t="s">
        <v>1446</v>
      </c>
      <c r="I533" s="731" t="s">
        <v>2016</v>
      </c>
    </row>
    <row r="534" spans="1:9" ht="14.25" customHeight="1">
      <c r="A534" s="724" t="s">
        <v>2408</v>
      </c>
    </row>
    <row r="535" spans="1:9" ht="14.25" customHeight="1">
      <c r="A535" s="724" t="s">
        <v>2408</v>
      </c>
    </row>
    <row r="536" spans="1:9" ht="14.25" customHeight="1">
      <c r="A536" s="724" t="s">
        <v>2408</v>
      </c>
    </row>
    <row r="537" spans="1:9" ht="14.25" customHeight="1">
      <c r="A537" s="754" t="s">
        <v>2427</v>
      </c>
      <c r="B537" s="725"/>
      <c r="C537" s="726" t="s">
        <v>1700</v>
      </c>
      <c r="D537" s="727" t="s">
        <v>1701</v>
      </c>
      <c r="E537" s="728"/>
      <c r="F537" s="729"/>
      <c r="G537" s="729"/>
      <c r="H537" s="729"/>
      <c r="I537" s="760"/>
    </row>
    <row r="538" spans="1:9" ht="14.25" customHeight="1">
      <c r="A538" s="748" t="s">
        <v>1190</v>
      </c>
      <c r="B538" s="733" t="s">
        <v>1704</v>
      </c>
      <c r="C538" s="729" t="s">
        <v>1705</v>
      </c>
      <c r="D538" s="728" t="s">
        <v>1193</v>
      </c>
      <c r="E538" s="728" t="s">
        <v>498</v>
      </c>
      <c r="F538" s="729" t="s">
        <v>1194</v>
      </c>
      <c r="G538" s="729" t="s">
        <v>1195</v>
      </c>
      <c r="H538" s="729" t="s">
        <v>1702</v>
      </c>
      <c r="I538" s="760" t="s">
        <v>455</v>
      </c>
    </row>
    <row r="539" spans="1:9" ht="14.25" customHeight="1">
      <c r="A539" s="749" t="s">
        <v>2383</v>
      </c>
      <c r="B539" s="753" t="s">
        <v>2384</v>
      </c>
      <c r="C539" s="662">
        <v>180458712</v>
      </c>
      <c r="D539" s="662">
        <v>8014405907</v>
      </c>
      <c r="E539" s="737" t="s">
        <v>522</v>
      </c>
      <c r="F539" s="731" t="s">
        <v>1711</v>
      </c>
      <c r="G539" s="731" t="s">
        <v>1446</v>
      </c>
      <c r="I539" s="731" t="s">
        <v>2016</v>
      </c>
    </row>
    <row r="540" spans="1:9" ht="14.25" customHeight="1">
      <c r="A540" s="749" t="s">
        <v>2428</v>
      </c>
      <c r="B540" s="735" t="s">
        <v>2387</v>
      </c>
      <c r="C540" s="662">
        <v>180458747</v>
      </c>
      <c r="D540" s="662">
        <v>3854417101</v>
      </c>
      <c r="E540" s="737" t="s">
        <v>522</v>
      </c>
      <c r="F540" s="736" t="s">
        <v>1711</v>
      </c>
      <c r="G540" s="731" t="s">
        <v>1446</v>
      </c>
      <c r="H540" s="736"/>
      <c r="I540" s="731" t="s">
        <v>2016</v>
      </c>
    </row>
    <row r="541" spans="1:9" ht="14.25" customHeight="1">
      <c r="A541" s="724" t="s">
        <v>2429</v>
      </c>
      <c r="B541" s="731" t="s">
        <v>564</v>
      </c>
      <c r="C541" s="731">
        <v>155478795</v>
      </c>
      <c r="D541" s="731">
        <v>3852610893</v>
      </c>
      <c r="E541" s="731" t="s">
        <v>522</v>
      </c>
      <c r="F541" s="731" t="s">
        <v>196</v>
      </c>
      <c r="G541" s="731" t="s">
        <v>1727</v>
      </c>
      <c r="H541" s="731" t="s">
        <v>806</v>
      </c>
      <c r="I541" s="731" t="s">
        <v>2430</v>
      </c>
    </row>
    <row r="542" spans="1:9" ht="14.25" customHeight="1">
      <c r="A542" s="724" t="s">
        <v>2431</v>
      </c>
      <c r="B542" s="731" t="s">
        <v>2432</v>
      </c>
      <c r="C542" s="731">
        <v>198012857</v>
      </c>
      <c r="D542" s="731">
        <v>3855807953</v>
      </c>
      <c r="E542" s="731" t="s">
        <v>528</v>
      </c>
      <c r="F542" s="731" t="s">
        <v>1711</v>
      </c>
      <c r="G542" s="768" t="s">
        <v>509</v>
      </c>
      <c r="I542" s="731" t="s">
        <v>2433</v>
      </c>
    </row>
    <row r="543" spans="1:9" ht="14.25" customHeight="1">
      <c r="A543" s="724" t="s">
        <v>2434</v>
      </c>
      <c r="B543" s="731" t="s">
        <v>2435</v>
      </c>
      <c r="C543" s="731">
        <v>213094806</v>
      </c>
      <c r="D543" s="731" t="s">
        <v>2436</v>
      </c>
      <c r="E543" s="731" t="s">
        <v>513</v>
      </c>
      <c r="F543" s="731" t="s">
        <v>196</v>
      </c>
      <c r="G543" s="731" t="s">
        <v>1446</v>
      </c>
      <c r="H543" s="731" t="s">
        <v>509</v>
      </c>
    </row>
    <row r="544" spans="1:9" ht="14.25" customHeight="1">
      <c r="A544" s="724">
        <v>835382336</v>
      </c>
      <c r="B544" s="731" t="s">
        <v>2437</v>
      </c>
      <c r="C544" s="731">
        <v>206869055</v>
      </c>
      <c r="D544" s="731">
        <v>3855182052</v>
      </c>
      <c r="E544" s="731" t="s">
        <v>1260</v>
      </c>
      <c r="F544" s="731" t="s">
        <v>1711</v>
      </c>
      <c r="G544" s="731" t="s">
        <v>2438</v>
      </c>
    </row>
    <row r="545" spans="1:9" ht="14.25" customHeight="1">
      <c r="B545" s="731" t="s">
        <v>2119</v>
      </c>
      <c r="C545" s="731">
        <v>198279696</v>
      </c>
      <c r="D545" s="731">
        <v>3852438500</v>
      </c>
      <c r="E545" s="731" t="s">
        <v>528</v>
      </c>
      <c r="F545" s="731" t="s">
        <v>1711</v>
      </c>
      <c r="G545" s="768" t="s">
        <v>509</v>
      </c>
      <c r="I545" s="731" t="s">
        <v>2439</v>
      </c>
    </row>
    <row r="546" spans="1:9" ht="14.25" customHeight="1">
      <c r="B546" s="753" t="s">
        <v>2440</v>
      </c>
      <c r="C546" s="753">
        <v>168037863</v>
      </c>
      <c r="D546" s="753">
        <v>3855807947</v>
      </c>
      <c r="E546" s="731" t="s">
        <v>528</v>
      </c>
      <c r="F546" s="731" t="s">
        <v>1711</v>
      </c>
      <c r="G546" s="768" t="s">
        <v>509</v>
      </c>
      <c r="I546" s="731" t="s">
        <v>2441</v>
      </c>
    </row>
    <row r="547" spans="1:9" ht="14.25" customHeight="1">
      <c r="A547" s="724">
        <v>661469683</v>
      </c>
      <c r="B547" s="731" t="s">
        <v>2442</v>
      </c>
      <c r="C547" s="731">
        <v>119935571</v>
      </c>
      <c r="D547" s="731">
        <v>8018642338</v>
      </c>
      <c r="E547" s="731" t="s">
        <v>1260</v>
      </c>
      <c r="F547" s="731" t="s">
        <v>196</v>
      </c>
      <c r="G547" s="731" t="s">
        <v>1446</v>
      </c>
    </row>
    <row r="548" spans="1:9" ht="14.25" customHeight="1">
      <c r="A548" s="724">
        <v>794198277</v>
      </c>
      <c r="B548" s="731" t="s">
        <v>2443</v>
      </c>
      <c r="C548" s="731">
        <v>151382284</v>
      </c>
      <c r="D548" s="731">
        <v>3852859700</v>
      </c>
      <c r="E548" s="731" t="s">
        <v>2406</v>
      </c>
      <c r="F548" s="731" t="s">
        <v>196</v>
      </c>
      <c r="G548" s="731" t="s">
        <v>1446</v>
      </c>
      <c r="H548" s="731" t="s">
        <v>509</v>
      </c>
      <c r="I548" s="731" t="s">
        <v>2444</v>
      </c>
    </row>
    <row r="549" spans="1:9" ht="14.25" customHeight="1">
      <c r="A549" s="724">
        <v>848942390</v>
      </c>
      <c r="B549" s="731" t="s">
        <v>2445</v>
      </c>
      <c r="C549" s="731">
        <v>206857363</v>
      </c>
      <c r="D549" s="731">
        <v>9546824135</v>
      </c>
      <c r="E549" s="731" t="s">
        <v>1260</v>
      </c>
      <c r="F549" s="731" t="s">
        <v>196</v>
      </c>
      <c r="G549" s="731" t="s">
        <v>1446</v>
      </c>
      <c r="H549" s="731" t="s">
        <v>509</v>
      </c>
    </row>
    <row r="550" spans="1:9" ht="14.25" customHeight="1">
      <c r="A550" s="724">
        <v>868720985</v>
      </c>
      <c r="B550" s="731" t="s">
        <v>2446</v>
      </c>
      <c r="C550" s="731">
        <v>199965666</v>
      </c>
      <c r="D550" s="731">
        <v>3852548850</v>
      </c>
      <c r="E550" s="731" t="s">
        <v>2406</v>
      </c>
      <c r="F550" s="731" t="s">
        <v>1711</v>
      </c>
      <c r="G550" s="731" t="s">
        <v>1446</v>
      </c>
    </row>
    <row r="551" spans="1:9" ht="14.25" customHeight="1">
      <c r="A551" s="724">
        <v>95713608</v>
      </c>
      <c r="B551" s="731" t="s">
        <v>2447</v>
      </c>
      <c r="C551" s="731">
        <v>95713608</v>
      </c>
      <c r="D551" s="731">
        <v>8013007374</v>
      </c>
      <c r="E551" s="731" t="s">
        <v>1260</v>
      </c>
      <c r="F551" s="731" t="s">
        <v>1711</v>
      </c>
      <c r="G551" s="731" t="s">
        <v>2438</v>
      </c>
    </row>
    <row r="552" spans="1:9" ht="14.25" customHeight="1">
      <c r="A552" s="724" t="s">
        <v>2448</v>
      </c>
      <c r="B552" s="809" t="s">
        <v>2449</v>
      </c>
      <c r="C552" s="753">
        <v>153775893</v>
      </c>
      <c r="D552" s="753">
        <v>7869069946</v>
      </c>
      <c r="E552" s="731" t="s">
        <v>522</v>
      </c>
      <c r="F552" s="731" t="s">
        <v>196</v>
      </c>
      <c r="G552" s="731" t="s">
        <v>2438</v>
      </c>
      <c r="H552" s="731" t="s">
        <v>509</v>
      </c>
      <c r="I552" s="731" t="s">
        <v>2450</v>
      </c>
    </row>
    <row r="553" spans="1:9" ht="14.25" customHeight="1">
      <c r="A553" s="724">
        <v>647348846</v>
      </c>
      <c r="B553" s="731" t="s">
        <v>2451</v>
      </c>
      <c r="C553" s="731">
        <v>95687354</v>
      </c>
      <c r="D553" s="731">
        <v>8019407845</v>
      </c>
      <c r="E553" s="731" t="s">
        <v>1260</v>
      </c>
      <c r="F553" s="731" t="s">
        <v>1711</v>
      </c>
      <c r="G553" s="731" t="s">
        <v>1727</v>
      </c>
    </row>
    <row r="554" spans="1:9" ht="14.25" customHeight="1">
      <c r="B554" s="731" t="s">
        <v>2452</v>
      </c>
      <c r="C554" s="731">
        <v>171284459</v>
      </c>
      <c r="D554" s="731">
        <v>5747476237</v>
      </c>
      <c r="E554" s="731" t="s">
        <v>528</v>
      </c>
      <c r="F554" s="731" t="s">
        <v>1711</v>
      </c>
      <c r="G554" s="731" t="s">
        <v>1446</v>
      </c>
      <c r="I554" s="810" t="s">
        <v>2016</v>
      </c>
    </row>
    <row r="555" spans="1:9" ht="14.25" customHeight="1">
      <c r="A555" s="724" t="s">
        <v>2453</v>
      </c>
      <c r="B555" s="731" t="s">
        <v>2454</v>
      </c>
      <c r="C555" s="731">
        <v>167405270</v>
      </c>
      <c r="D555" s="731">
        <v>8019202161</v>
      </c>
      <c r="E555" s="731" t="s">
        <v>528</v>
      </c>
      <c r="F555" s="731" t="s">
        <v>1711</v>
      </c>
      <c r="G555" s="731" t="s">
        <v>1446</v>
      </c>
      <c r="I555" s="731" t="s">
        <v>2016</v>
      </c>
    </row>
    <row r="558" spans="1:9" ht="14.25" customHeight="1">
      <c r="A558" s="754" t="s">
        <v>2455</v>
      </c>
      <c r="B558" s="725"/>
      <c r="C558" s="726" t="s">
        <v>1188</v>
      </c>
      <c r="D558" s="727" t="s">
        <v>1701</v>
      </c>
      <c r="E558" s="728"/>
      <c r="F558" s="729"/>
      <c r="G558" s="729"/>
      <c r="H558" s="729"/>
      <c r="I558" s="760"/>
    </row>
    <row r="559" spans="1:9" ht="14.25" customHeight="1">
      <c r="A559" s="748" t="s">
        <v>1190</v>
      </c>
      <c r="B559" s="733" t="s">
        <v>1704</v>
      </c>
      <c r="C559" s="729" t="s">
        <v>1705</v>
      </c>
      <c r="D559" s="728" t="s">
        <v>1193</v>
      </c>
      <c r="E559" s="728" t="s">
        <v>498</v>
      </c>
      <c r="F559" s="729" t="s">
        <v>1194</v>
      </c>
      <c r="G559" s="729" t="s">
        <v>1195</v>
      </c>
      <c r="H559" s="729" t="s">
        <v>1702</v>
      </c>
      <c r="I559" s="760" t="s">
        <v>455</v>
      </c>
    </row>
    <row r="560" spans="1:9" ht="14.25" customHeight="1">
      <c r="A560" s="749"/>
      <c r="B560" s="753" t="s">
        <v>2456</v>
      </c>
      <c r="C560" s="662">
        <v>19922915</v>
      </c>
      <c r="D560" s="662">
        <v>3852521589</v>
      </c>
      <c r="E560" s="737" t="s">
        <v>528</v>
      </c>
      <c r="F560" s="731" t="s">
        <v>196</v>
      </c>
      <c r="G560" s="731" t="s">
        <v>1727</v>
      </c>
      <c r="H560" s="731" t="s">
        <v>509</v>
      </c>
      <c r="I560" s="731" t="s">
        <v>2457</v>
      </c>
    </row>
    <row r="561" spans="1:9" ht="14.25" customHeight="1">
      <c r="A561" s="749" t="s">
        <v>2458</v>
      </c>
      <c r="B561" s="735" t="s">
        <v>2365</v>
      </c>
      <c r="C561" s="662">
        <v>152744571</v>
      </c>
      <c r="D561" s="662">
        <v>8016660176</v>
      </c>
      <c r="E561" s="737" t="s">
        <v>528</v>
      </c>
      <c r="F561" s="736" t="s">
        <v>196</v>
      </c>
      <c r="G561" s="736" t="s">
        <v>509</v>
      </c>
      <c r="H561" s="731" t="s">
        <v>509</v>
      </c>
      <c r="I561" s="731" t="s">
        <v>2457</v>
      </c>
    </row>
    <row r="562" spans="1:9" ht="14.25" customHeight="1">
      <c r="A562" s="724" t="s">
        <v>2459</v>
      </c>
      <c r="B562" s="731" t="s">
        <v>2460</v>
      </c>
      <c r="C562" s="731">
        <v>122847276</v>
      </c>
      <c r="D562" s="731">
        <v>8014192985</v>
      </c>
      <c r="E562" s="731" t="s">
        <v>554</v>
      </c>
      <c r="F562" s="731" t="s">
        <v>196</v>
      </c>
      <c r="G562" s="731" t="s">
        <v>1727</v>
      </c>
      <c r="H562" s="731" t="s">
        <v>509</v>
      </c>
      <c r="I562" s="731" t="s">
        <v>2457</v>
      </c>
    </row>
    <row r="563" spans="1:9" ht="14.25" customHeight="1">
      <c r="B563" s="731" t="s">
        <v>2461</v>
      </c>
      <c r="C563" s="731">
        <v>193850499</v>
      </c>
      <c r="D563" s="731">
        <v>8015028685</v>
      </c>
      <c r="E563" s="731" t="s">
        <v>554</v>
      </c>
      <c r="F563" s="731" t="s">
        <v>196</v>
      </c>
      <c r="G563" s="731" t="s">
        <v>2438</v>
      </c>
      <c r="H563" s="731" t="s">
        <v>806</v>
      </c>
    </row>
    <row r="564" spans="1:9" ht="14.25" customHeight="1">
      <c r="A564" s="724" t="s">
        <v>2462</v>
      </c>
      <c r="B564" s="731" t="s">
        <v>2463</v>
      </c>
      <c r="C564" s="731">
        <v>194621711</v>
      </c>
      <c r="D564" s="731">
        <v>3854658597</v>
      </c>
      <c r="E564" s="731" t="s">
        <v>522</v>
      </c>
      <c r="F564" s="731" t="s">
        <v>196</v>
      </c>
      <c r="G564" s="731" t="s">
        <v>1727</v>
      </c>
      <c r="H564" s="731" t="s">
        <v>509</v>
      </c>
      <c r="I564" s="731" t="s">
        <v>2457</v>
      </c>
    </row>
    <row r="565" spans="1:9" ht="14.25" customHeight="1">
      <c r="A565" s="724" t="s">
        <v>2448</v>
      </c>
      <c r="B565" s="809" t="s">
        <v>2449</v>
      </c>
      <c r="C565" s="753">
        <v>153775893</v>
      </c>
      <c r="D565" s="753">
        <v>7869069946</v>
      </c>
      <c r="E565" s="731" t="s">
        <v>522</v>
      </c>
      <c r="F565" s="731" t="s">
        <v>196</v>
      </c>
      <c r="G565" s="731" t="s">
        <v>1727</v>
      </c>
      <c r="H565" s="731" t="s">
        <v>509</v>
      </c>
      <c r="I565" s="731" t="s">
        <v>2457</v>
      </c>
    </row>
    <row r="566" spans="1:9" ht="14.25" customHeight="1">
      <c r="A566" s="724" t="s">
        <v>2464</v>
      </c>
      <c r="B566" s="753" t="s">
        <v>2465</v>
      </c>
      <c r="C566" s="753">
        <v>172194978</v>
      </c>
      <c r="D566" s="753">
        <v>3854189537</v>
      </c>
      <c r="E566" s="731" t="s">
        <v>522</v>
      </c>
      <c r="F566" s="731" t="s">
        <v>196</v>
      </c>
      <c r="G566" s="731" t="s">
        <v>1727</v>
      </c>
      <c r="I566" s="731" t="s">
        <v>2016</v>
      </c>
    </row>
    <row r="567" spans="1:9" ht="14.25" customHeight="1">
      <c r="A567" s="724" t="s">
        <v>2466</v>
      </c>
      <c r="B567" s="731" t="s">
        <v>2467</v>
      </c>
      <c r="C567" s="731">
        <v>144462124</v>
      </c>
      <c r="D567" s="731">
        <v>3854995562</v>
      </c>
      <c r="E567" s="731" t="s">
        <v>522</v>
      </c>
      <c r="F567" s="731" t="s">
        <v>196</v>
      </c>
      <c r="G567" s="731" t="s">
        <v>1727</v>
      </c>
      <c r="H567" s="731" t="s">
        <v>509</v>
      </c>
      <c r="I567" s="731" t="s">
        <v>2457</v>
      </c>
    </row>
    <row r="568" spans="1:9" ht="14.25" customHeight="1">
      <c r="A568" s="724" t="s">
        <v>2468</v>
      </c>
      <c r="B568" s="731" t="s">
        <v>2469</v>
      </c>
      <c r="C568" s="731">
        <v>155319121</v>
      </c>
      <c r="D568" s="731">
        <v>3854929034</v>
      </c>
      <c r="E568" s="731" t="s">
        <v>554</v>
      </c>
      <c r="F568" s="731" t="s">
        <v>196</v>
      </c>
      <c r="G568" s="731" t="s">
        <v>1727</v>
      </c>
      <c r="H568" s="731" t="s">
        <v>509</v>
      </c>
      <c r="I568" s="731" t="s">
        <v>2457</v>
      </c>
    </row>
    <row r="569" spans="1:9" ht="14.25" customHeight="1">
      <c r="A569" s="724" t="s">
        <v>2470</v>
      </c>
      <c r="B569" s="731" t="s">
        <v>2471</v>
      </c>
      <c r="C569" s="731">
        <v>213208915</v>
      </c>
      <c r="D569" s="731">
        <v>3855399305</v>
      </c>
      <c r="E569" s="731" t="s">
        <v>2472</v>
      </c>
      <c r="F569" s="731" t="s">
        <v>1711</v>
      </c>
      <c r="G569" s="731" t="s">
        <v>1727</v>
      </c>
      <c r="H569" s="731" t="s">
        <v>509</v>
      </c>
      <c r="I569" s="810">
        <v>215183668</v>
      </c>
    </row>
    <row r="570" spans="1:9" ht="14.25" customHeight="1">
      <c r="A570" s="724" t="s">
        <v>2473</v>
      </c>
      <c r="B570" s="731" t="s">
        <v>2474</v>
      </c>
      <c r="C570" s="731">
        <v>213244713</v>
      </c>
      <c r="D570" s="731">
        <v>7865020135</v>
      </c>
      <c r="E570" s="731" t="s">
        <v>513</v>
      </c>
      <c r="F570" s="731" t="s">
        <v>1711</v>
      </c>
      <c r="G570" s="731" t="s">
        <v>1727</v>
      </c>
      <c r="I570" s="731" t="s">
        <v>2457</v>
      </c>
    </row>
    <row r="571" spans="1:9" ht="14.25" customHeight="1">
      <c r="B571" s="731" t="s">
        <v>2475</v>
      </c>
      <c r="C571" s="731">
        <v>213266906</v>
      </c>
      <c r="D571" s="731">
        <v>8013856785</v>
      </c>
      <c r="E571" s="731" t="s">
        <v>554</v>
      </c>
      <c r="F571" s="731" t="s">
        <v>196</v>
      </c>
      <c r="G571" s="731" t="s">
        <v>2438</v>
      </c>
      <c r="H571" s="731" t="s">
        <v>806</v>
      </c>
      <c r="I571" s="731" t="s">
        <v>2016</v>
      </c>
    </row>
    <row r="572" spans="1:9" ht="14.25" customHeight="1">
      <c r="A572" s="724">
        <v>835382336</v>
      </c>
      <c r="B572" s="731" t="s">
        <v>2437</v>
      </c>
      <c r="C572" s="731">
        <v>206869055</v>
      </c>
      <c r="D572" s="731">
        <v>3855182052</v>
      </c>
      <c r="E572" s="731" t="s">
        <v>1260</v>
      </c>
      <c r="F572" s="731" t="s">
        <v>1711</v>
      </c>
      <c r="G572" s="731" t="s">
        <v>1727</v>
      </c>
      <c r="I572" s="731" t="s">
        <v>2016</v>
      </c>
    </row>
    <row r="573" spans="1:9" ht="14.25" customHeight="1">
      <c r="B573" s="731" t="s">
        <v>2476</v>
      </c>
      <c r="C573" s="731">
        <v>182784990</v>
      </c>
      <c r="D573" s="731">
        <v>3852854130</v>
      </c>
      <c r="E573" s="731" t="s">
        <v>528</v>
      </c>
      <c r="F573" s="731" t="s">
        <v>196</v>
      </c>
      <c r="G573" s="731" t="s">
        <v>1727</v>
      </c>
    </row>
    <row r="574" spans="1:9" ht="14.25" customHeight="1">
      <c r="A574" s="724" t="s">
        <v>2477</v>
      </c>
      <c r="B574" s="731" t="s">
        <v>2478</v>
      </c>
      <c r="C574" s="731">
        <v>146883180</v>
      </c>
      <c r="D574" s="731">
        <v>3854167418</v>
      </c>
      <c r="E574" s="731" t="s">
        <v>2472</v>
      </c>
      <c r="F574" s="731" t="s">
        <v>196</v>
      </c>
      <c r="G574" s="731" t="s">
        <v>1727</v>
      </c>
    </row>
    <row r="575" spans="1:9" ht="14.25" customHeight="1">
      <c r="A575" s="724" t="s">
        <v>2479</v>
      </c>
      <c r="B575" s="731" t="s">
        <v>55</v>
      </c>
      <c r="C575" s="731">
        <v>145689854</v>
      </c>
      <c r="D575" s="731">
        <v>3852730852</v>
      </c>
      <c r="E575" s="731" t="s">
        <v>522</v>
      </c>
      <c r="F575" s="731" t="s">
        <v>196</v>
      </c>
      <c r="G575" s="731" t="s">
        <v>1727</v>
      </c>
    </row>
    <row r="576" spans="1:9" ht="14.25" customHeight="1">
      <c r="B576" s="731" t="s">
        <v>2480</v>
      </c>
    </row>
    <row r="577" spans="1:11" ht="14.25" customHeight="1">
      <c r="B577" s="731" t="s">
        <v>2481</v>
      </c>
    </row>
    <row r="578" spans="1:11" ht="14.25" customHeight="1">
      <c r="B578" s="731" t="s">
        <v>2482</v>
      </c>
      <c r="C578" s="731">
        <v>198489938</v>
      </c>
      <c r="D578" s="731">
        <v>8018338945</v>
      </c>
      <c r="E578" s="731" t="s">
        <v>528</v>
      </c>
      <c r="F578" s="731" t="s">
        <v>1711</v>
      </c>
      <c r="G578" s="731" t="s">
        <v>1727</v>
      </c>
      <c r="I578" s="731" t="s">
        <v>2016</v>
      </c>
    </row>
    <row r="579" spans="1:11" ht="14.25" customHeight="1">
      <c r="A579" s="754" t="s">
        <v>2483</v>
      </c>
      <c r="B579" s="725"/>
      <c r="C579" s="767" t="s">
        <v>1292</v>
      </c>
      <c r="D579" s="727" t="s">
        <v>2410</v>
      </c>
      <c r="E579" s="728"/>
      <c r="F579" s="729"/>
      <c r="G579" s="729"/>
      <c r="H579" s="729"/>
      <c r="I579" s="760"/>
    </row>
    <row r="580" spans="1:11" ht="14.25" customHeight="1">
      <c r="A580" s="748" t="s">
        <v>1190</v>
      </c>
      <c r="B580" s="733" t="s">
        <v>1704</v>
      </c>
      <c r="C580" s="729" t="s">
        <v>1705</v>
      </c>
      <c r="D580" s="728" t="s">
        <v>1193</v>
      </c>
      <c r="E580" s="728" t="s">
        <v>498</v>
      </c>
      <c r="F580" s="729" t="s">
        <v>1194</v>
      </c>
      <c r="G580" s="729" t="s">
        <v>1195</v>
      </c>
      <c r="H580" s="729" t="s">
        <v>1702</v>
      </c>
      <c r="I580" s="760" t="s">
        <v>455</v>
      </c>
      <c r="K580" s="810">
        <v>215183668</v>
      </c>
    </row>
    <row r="581" spans="1:11" ht="14.25" customHeight="1">
      <c r="A581" s="724" t="s">
        <v>2484</v>
      </c>
      <c r="B581" s="731" t="s">
        <v>2485</v>
      </c>
      <c r="C581" s="731">
        <v>149676798</v>
      </c>
      <c r="D581" s="731">
        <v>3854484886</v>
      </c>
      <c r="E581" s="731" t="s">
        <v>506</v>
      </c>
      <c r="F581" s="731" t="s">
        <v>1711</v>
      </c>
      <c r="G581" s="731" t="s">
        <v>1446</v>
      </c>
      <c r="H581" s="731" t="s">
        <v>509</v>
      </c>
      <c r="I581" s="731" t="s">
        <v>2486</v>
      </c>
    </row>
    <row r="582" spans="1:11" ht="14.25" customHeight="1">
      <c r="A582" s="724" t="s">
        <v>2487</v>
      </c>
      <c r="B582" s="731" t="s">
        <v>2488</v>
      </c>
      <c r="C582" s="731">
        <v>209858307</v>
      </c>
      <c r="D582" s="731">
        <v>6199603794</v>
      </c>
      <c r="E582" s="731" t="s">
        <v>552</v>
      </c>
      <c r="F582" s="731" t="s">
        <v>1711</v>
      </c>
      <c r="G582" s="731" t="s">
        <v>1446</v>
      </c>
      <c r="H582" s="731" t="s">
        <v>806</v>
      </c>
      <c r="I582" s="731" t="s">
        <v>2489</v>
      </c>
    </row>
    <row r="583" spans="1:11" ht="14.25" customHeight="1">
      <c r="A583" s="724">
        <v>542515581</v>
      </c>
      <c r="B583" s="731" t="s">
        <v>2490</v>
      </c>
      <c r="C583" s="731">
        <v>95710078</v>
      </c>
      <c r="D583" s="731">
        <v>3854162675</v>
      </c>
      <c r="E583" s="731" t="s">
        <v>1260</v>
      </c>
      <c r="F583" s="731" t="s">
        <v>1711</v>
      </c>
    </row>
    <row r="584" spans="1:11" ht="14.25" customHeight="1">
      <c r="A584" s="724">
        <v>533112618</v>
      </c>
      <c r="B584" s="731" t="s">
        <v>2491</v>
      </c>
      <c r="C584" s="753">
        <v>203144195</v>
      </c>
      <c r="D584" s="731">
        <v>3858670679</v>
      </c>
      <c r="E584" s="731" t="s">
        <v>2472</v>
      </c>
      <c r="F584" s="731" t="s">
        <v>196</v>
      </c>
      <c r="G584" s="731" t="s">
        <v>1446</v>
      </c>
      <c r="H584" s="731" t="s">
        <v>806</v>
      </c>
      <c r="I584" s="731" t="s">
        <v>2492</v>
      </c>
    </row>
    <row r="585" spans="1:11" ht="14.25" customHeight="1">
      <c r="A585" s="724" t="s">
        <v>2493</v>
      </c>
      <c r="B585" s="731" t="s">
        <v>2494</v>
      </c>
      <c r="C585" s="731">
        <v>213240739</v>
      </c>
      <c r="D585" s="731">
        <v>7252931870</v>
      </c>
      <c r="E585" s="731" t="s">
        <v>522</v>
      </c>
      <c r="F585" s="731" t="s">
        <v>196</v>
      </c>
      <c r="I585" s="731" t="s">
        <v>2495</v>
      </c>
    </row>
    <row r="586" spans="1:11" ht="14.25" customHeight="1">
      <c r="A586" s="724" t="s">
        <v>2496</v>
      </c>
      <c r="B586" s="731" t="s">
        <v>2497</v>
      </c>
      <c r="C586" s="731">
        <v>187287643</v>
      </c>
      <c r="D586" s="731">
        <v>3853068298</v>
      </c>
      <c r="E586" s="731" t="s">
        <v>506</v>
      </c>
      <c r="F586" s="731" t="s">
        <v>1711</v>
      </c>
      <c r="G586" s="731" t="s">
        <v>1446</v>
      </c>
    </row>
    <row r="587" spans="1:11" ht="14.25" customHeight="1">
      <c r="A587" s="724" t="s">
        <v>2498</v>
      </c>
      <c r="B587" s="731" t="s">
        <v>2499</v>
      </c>
      <c r="C587" s="753">
        <v>213247064</v>
      </c>
      <c r="D587" s="731">
        <v>8015207214</v>
      </c>
      <c r="E587" s="731" t="s">
        <v>506</v>
      </c>
      <c r="F587" s="731" t="s">
        <v>196</v>
      </c>
      <c r="G587" s="731" t="s">
        <v>1446</v>
      </c>
      <c r="I587" s="731" t="s">
        <v>2500</v>
      </c>
    </row>
    <row r="588" spans="1:11" ht="14.25" customHeight="1">
      <c r="A588" s="724" t="s">
        <v>2501</v>
      </c>
      <c r="B588" s="731" t="s">
        <v>2502</v>
      </c>
      <c r="C588" s="731">
        <v>213249439</v>
      </c>
      <c r="D588" s="731">
        <v>3854787996</v>
      </c>
      <c r="E588" s="731" t="s">
        <v>552</v>
      </c>
      <c r="F588" s="731" t="s">
        <v>1711</v>
      </c>
      <c r="G588" s="731" t="s">
        <v>1446</v>
      </c>
      <c r="I588" s="731" t="s">
        <v>2016</v>
      </c>
    </row>
    <row r="589" spans="1:11" ht="14.25" customHeight="1">
      <c r="A589" s="724" t="s">
        <v>2503</v>
      </c>
      <c r="B589" s="731" t="s">
        <v>2504</v>
      </c>
      <c r="C589" s="753">
        <v>152059740</v>
      </c>
      <c r="D589" s="731">
        <v>3855737129</v>
      </c>
      <c r="E589" s="731" t="s">
        <v>506</v>
      </c>
      <c r="F589" s="731" t="s">
        <v>196</v>
      </c>
      <c r="G589" s="731" t="s">
        <v>1446</v>
      </c>
      <c r="H589" s="731" t="s">
        <v>509</v>
      </c>
      <c r="I589" s="731" t="s">
        <v>2016</v>
      </c>
    </row>
    <row r="590" spans="1:11" ht="14.25" customHeight="1">
      <c r="A590" s="724">
        <v>646760909</v>
      </c>
      <c r="B590" s="731" t="s">
        <v>2505</v>
      </c>
      <c r="C590" s="731">
        <v>108707538</v>
      </c>
      <c r="D590" s="731">
        <v>3854258594</v>
      </c>
      <c r="E590" s="731" t="s">
        <v>2472</v>
      </c>
      <c r="F590" s="731" t="s">
        <v>1711</v>
      </c>
      <c r="G590" s="731" t="s">
        <v>1769</v>
      </c>
      <c r="I590" s="731" t="s">
        <v>2506</v>
      </c>
    </row>
    <row r="591" spans="1:11" ht="14.25" customHeight="1">
      <c r="A591" s="724" t="s">
        <v>2507</v>
      </c>
      <c r="B591" s="753" t="s">
        <v>2508</v>
      </c>
      <c r="C591" s="753">
        <v>213249398</v>
      </c>
      <c r="D591" s="753" t="s">
        <v>2509</v>
      </c>
      <c r="E591" s="731" t="s">
        <v>522</v>
      </c>
      <c r="F591" s="731" t="s">
        <v>196</v>
      </c>
      <c r="G591" s="731" t="s">
        <v>1446</v>
      </c>
      <c r="H591" s="731" t="s">
        <v>509</v>
      </c>
      <c r="I591" s="731" t="s">
        <v>2510</v>
      </c>
    </row>
    <row r="592" spans="1:11" ht="14.25" customHeight="1">
      <c r="A592" s="724" t="s">
        <v>2511</v>
      </c>
      <c r="B592" s="731" t="s">
        <v>2512</v>
      </c>
      <c r="C592" s="731">
        <v>173083711</v>
      </c>
      <c r="D592" s="731" t="s">
        <v>2513</v>
      </c>
      <c r="E592" s="731" t="s">
        <v>552</v>
      </c>
      <c r="F592" s="731" t="s">
        <v>196</v>
      </c>
      <c r="G592" s="731" t="s">
        <v>1446</v>
      </c>
      <c r="H592" s="731" t="s">
        <v>806</v>
      </c>
      <c r="I592" s="731" t="s">
        <v>2514</v>
      </c>
    </row>
    <row r="593" spans="1:9" ht="14.25" customHeight="1">
      <c r="A593" s="724" t="s">
        <v>2515</v>
      </c>
      <c r="B593" s="731" t="s">
        <v>2516</v>
      </c>
      <c r="C593" s="731">
        <v>95674363</v>
      </c>
      <c r="D593" s="731">
        <v>3854059398</v>
      </c>
      <c r="E593" s="731" t="s">
        <v>552</v>
      </c>
      <c r="F593" s="731" t="s">
        <v>196</v>
      </c>
      <c r="G593" s="731" t="s">
        <v>1446</v>
      </c>
      <c r="H593" s="731" t="s">
        <v>806</v>
      </c>
      <c r="I593" s="731" t="s">
        <v>2517</v>
      </c>
    </row>
    <row r="594" spans="1:9" ht="14.25" customHeight="1">
      <c r="A594" s="754" t="s">
        <v>2518</v>
      </c>
      <c r="B594" s="725"/>
      <c r="C594" s="726" t="s">
        <v>1188</v>
      </c>
      <c r="D594" s="727" t="s">
        <v>1701</v>
      </c>
      <c r="E594" s="728"/>
      <c r="F594" s="729"/>
      <c r="G594" s="729"/>
      <c r="H594" s="729"/>
      <c r="I594" s="760"/>
    </row>
    <row r="595" spans="1:9" ht="14.25" customHeight="1">
      <c r="A595" s="748" t="s">
        <v>1190</v>
      </c>
      <c r="B595" s="733" t="s">
        <v>1704</v>
      </c>
      <c r="C595" s="729" t="s">
        <v>1705</v>
      </c>
      <c r="D595" s="728" t="s">
        <v>1193</v>
      </c>
      <c r="E595" s="728" t="s">
        <v>498</v>
      </c>
      <c r="F595" s="729" t="s">
        <v>1194</v>
      </c>
      <c r="G595" s="729" t="s">
        <v>1195</v>
      </c>
      <c r="H595" s="729" t="s">
        <v>1702</v>
      </c>
      <c r="I595" s="760" t="s">
        <v>455</v>
      </c>
    </row>
    <row r="596" spans="1:9" ht="14.25" customHeight="1">
      <c r="A596" s="724" t="s">
        <v>2519</v>
      </c>
      <c r="B596" s="731" t="s">
        <v>2520</v>
      </c>
      <c r="C596" s="753">
        <v>185905716</v>
      </c>
      <c r="D596" s="753">
        <v>3852992088</v>
      </c>
      <c r="E596" s="731" t="s">
        <v>513</v>
      </c>
      <c r="F596" s="731" t="s">
        <v>196</v>
      </c>
      <c r="G596" s="731" t="s">
        <v>1336</v>
      </c>
      <c r="I596" s="731" t="s">
        <v>2016</v>
      </c>
    </row>
    <row r="597" spans="1:9" ht="14.25" customHeight="1">
      <c r="A597" s="724">
        <v>728164252</v>
      </c>
      <c r="B597" s="731" t="s">
        <v>2521</v>
      </c>
      <c r="C597" s="731">
        <v>213279011</v>
      </c>
      <c r="D597" s="753">
        <v>9843501798</v>
      </c>
      <c r="E597" s="731" t="s">
        <v>554</v>
      </c>
      <c r="F597" s="731" t="s">
        <v>196</v>
      </c>
      <c r="G597" s="731" t="s">
        <v>1446</v>
      </c>
      <c r="H597" s="731" t="s">
        <v>509</v>
      </c>
    </row>
    <row r="598" spans="1:9" ht="14.25" customHeight="1">
      <c r="A598" s="724">
        <v>630778369</v>
      </c>
      <c r="B598" s="731" t="s">
        <v>2522</v>
      </c>
      <c r="C598" s="731">
        <v>95709314</v>
      </c>
      <c r="D598" s="731">
        <v>4155329320</v>
      </c>
      <c r="E598" s="731" t="s">
        <v>1260</v>
      </c>
      <c r="G598" s="731" t="s">
        <v>1446</v>
      </c>
      <c r="I598" s="731" t="s">
        <v>2016</v>
      </c>
    </row>
    <row r="599" spans="1:9" ht="14.25" customHeight="1">
      <c r="A599" s="724">
        <v>32198355</v>
      </c>
      <c r="B599" s="731" t="s">
        <v>2523</v>
      </c>
      <c r="C599" s="753">
        <v>213770311</v>
      </c>
      <c r="D599" s="731">
        <v>3853541346</v>
      </c>
      <c r="E599" s="731" t="s">
        <v>554</v>
      </c>
      <c r="F599" s="731" t="s">
        <v>196</v>
      </c>
      <c r="G599" s="731" t="s">
        <v>1715</v>
      </c>
    </row>
    <row r="600" spans="1:9" ht="14.25" customHeight="1">
      <c r="A600" s="724">
        <v>783740700</v>
      </c>
      <c r="B600" s="731" t="s">
        <v>2524</v>
      </c>
      <c r="C600" s="731">
        <v>213770301</v>
      </c>
      <c r="D600" s="731">
        <v>8018159660</v>
      </c>
      <c r="E600" s="731" t="s">
        <v>554</v>
      </c>
      <c r="F600" s="731" t="s">
        <v>196</v>
      </c>
      <c r="G600" s="731" t="s">
        <v>1715</v>
      </c>
    </row>
    <row r="601" spans="1:9" ht="14.25" customHeight="1">
      <c r="A601" s="724">
        <v>680882971</v>
      </c>
      <c r="B601" s="731" t="s">
        <v>2525</v>
      </c>
      <c r="C601" s="731">
        <v>115332922</v>
      </c>
      <c r="D601" s="731">
        <v>3852858202</v>
      </c>
      <c r="E601" s="731" t="s">
        <v>1260</v>
      </c>
      <c r="G601" s="731" t="s">
        <v>2526</v>
      </c>
      <c r="H601" s="731" t="s">
        <v>509</v>
      </c>
      <c r="I601" s="731" t="s">
        <v>2527</v>
      </c>
    </row>
    <row r="602" spans="1:9" ht="14.25" customHeight="1">
      <c r="B602" s="731" t="s">
        <v>2528</v>
      </c>
      <c r="C602" s="753">
        <v>213774002</v>
      </c>
      <c r="D602" s="731">
        <v>3853714067</v>
      </c>
      <c r="E602" s="731" t="s">
        <v>554</v>
      </c>
      <c r="G602" s="731" t="s">
        <v>1446</v>
      </c>
      <c r="I602" s="731" t="s">
        <v>2016</v>
      </c>
    </row>
    <row r="603" spans="1:9" ht="14.25" customHeight="1">
      <c r="A603" s="724">
        <v>682746728</v>
      </c>
      <c r="B603" s="731" t="s">
        <v>2529</v>
      </c>
      <c r="C603" s="731">
        <v>176319008</v>
      </c>
      <c r="D603" s="731">
        <v>8014255427</v>
      </c>
      <c r="E603" s="731" t="s">
        <v>554</v>
      </c>
      <c r="G603" s="731" t="s">
        <v>1727</v>
      </c>
      <c r="H603" s="731" t="s">
        <v>509</v>
      </c>
    </row>
    <row r="604" spans="1:9" ht="14.25" customHeight="1">
      <c r="A604" s="724" t="s">
        <v>2530</v>
      </c>
      <c r="B604" s="731" t="s">
        <v>2531</v>
      </c>
      <c r="C604" s="753">
        <v>213742645</v>
      </c>
      <c r="D604" s="731">
        <v>9103174104</v>
      </c>
      <c r="E604" s="731" t="s">
        <v>506</v>
      </c>
      <c r="F604" s="731" t="s">
        <v>196</v>
      </c>
      <c r="G604" s="731" t="s">
        <v>1336</v>
      </c>
    </row>
    <row r="605" spans="1:9" ht="14.25" customHeight="1">
      <c r="A605" s="724" t="s">
        <v>2532</v>
      </c>
      <c r="B605" s="753" t="s">
        <v>2533</v>
      </c>
      <c r="C605" s="753">
        <v>181533407</v>
      </c>
      <c r="D605" s="753">
        <v>8013855750</v>
      </c>
      <c r="E605" s="731" t="s">
        <v>513</v>
      </c>
      <c r="F605" s="731" t="s">
        <v>196</v>
      </c>
      <c r="G605" s="731" t="s">
        <v>1336</v>
      </c>
      <c r="H605" s="731" t="s">
        <v>509</v>
      </c>
    </row>
    <row r="606" spans="1:9" ht="14.25" customHeight="1">
      <c r="A606" s="724">
        <v>529455800</v>
      </c>
      <c r="B606" s="731" t="s">
        <v>2534</v>
      </c>
      <c r="C606" s="731">
        <v>95659397</v>
      </c>
      <c r="D606" s="731">
        <v>3857706799</v>
      </c>
      <c r="E606" s="731" t="s">
        <v>2472</v>
      </c>
      <c r="G606" s="731" t="s">
        <v>1446</v>
      </c>
    </row>
    <row r="607" spans="1:9" ht="14.25" customHeight="1">
      <c r="A607" s="724">
        <v>115022577</v>
      </c>
      <c r="B607" s="753" t="s">
        <v>2535</v>
      </c>
      <c r="C607" s="753">
        <v>121241246</v>
      </c>
      <c r="D607" s="753">
        <v>3855605348</v>
      </c>
      <c r="E607" s="731" t="s">
        <v>1260</v>
      </c>
      <c r="G607" s="731" t="s">
        <v>509</v>
      </c>
      <c r="H607" s="731" t="s">
        <v>509</v>
      </c>
    </row>
    <row r="608" spans="1:9" ht="14.25" customHeight="1">
      <c r="A608" s="724" t="s">
        <v>2536</v>
      </c>
      <c r="B608" s="731" t="s">
        <v>2537</v>
      </c>
      <c r="C608" s="731">
        <v>95639545</v>
      </c>
      <c r="D608" s="731">
        <v>7023500108</v>
      </c>
      <c r="E608" s="731" t="s">
        <v>554</v>
      </c>
      <c r="G608" s="731" t="s">
        <v>1336</v>
      </c>
      <c r="H608" s="731" t="s">
        <v>509</v>
      </c>
    </row>
    <row r="609" spans="1:9" ht="14.25" customHeight="1">
      <c r="A609" s="754" t="s">
        <v>2538</v>
      </c>
      <c r="B609" s="725"/>
      <c r="C609" s="767" t="s">
        <v>1292</v>
      </c>
      <c r="D609" s="727" t="s">
        <v>1701</v>
      </c>
      <c r="E609" s="728"/>
      <c r="F609" s="729"/>
      <c r="G609" s="729"/>
      <c r="H609" s="729"/>
      <c r="I609" s="760"/>
    </row>
    <row r="610" spans="1:9" ht="14.25" customHeight="1">
      <c r="A610" s="748" t="s">
        <v>1190</v>
      </c>
      <c r="B610" s="733" t="s">
        <v>1704</v>
      </c>
      <c r="C610" s="729" t="s">
        <v>1705</v>
      </c>
      <c r="D610" s="728" t="s">
        <v>1193</v>
      </c>
      <c r="E610" s="728" t="s">
        <v>498</v>
      </c>
      <c r="F610" s="729" t="s">
        <v>1194</v>
      </c>
      <c r="G610" s="729" t="s">
        <v>1195</v>
      </c>
      <c r="H610" s="729" t="s">
        <v>1702</v>
      </c>
      <c r="I610" s="760" t="s">
        <v>455</v>
      </c>
    </row>
    <row r="611" spans="1:9" ht="14.25" customHeight="1">
      <c r="A611" s="750" t="s">
        <v>2539</v>
      </c>
      <c r="B611" s="717" t="s">
        <v>2540</v>
      </c>
      <c r="C611" s="717">
        <v>114298261</v>
      </c>
      <c r="D611" s="753">
        <v>3853211625</v>
      </c>
      <c r="E611" s="717" t="s">
        <v>554</v>
      </c>
      <c r="F611" s="717"/>
      <c r="G611" s="717" t="s">
        <v>1715</v>
      </c>
      <c r="H611" s="717"/>
      <c r="I611" s="741"/>
    </row>
    <row r="612" spans="1:9" ht="14.25" customHeight="1">
      <c r="A612" s="749"/>
      <c r="B612" s="736" t="s">
        <v>2541</v>
      </c>
      <c r="C612" s="736">
        <v>213775812</v>
      </c>
      <c r="D612" s="717">
        <v>8014034061</v>
      </c>
      <c r="E612" s="736"/>
      <c r="F612" s="736"/>
      <c r="G612" s="736" t="s">
        <v>1446</v>
      </c>
      <c r="H612" s="736" t="s">
        <v>509</v>
      </c>
      <c r="I612" s="738" t="s">
        <v>2542</v>
      </c>
    </row>
    <row r="613" spans="1:9" ht="14.25" customHeight="1">
      <c r="A613" s="750" t="s">
        <v>2543</v>
      </c>
      <c r="B613" s="717" t="s">
        <v>2544</v>
      </c>
      <c r="C613" s="717">
        <v>177882407</v>
      </c>
      <c r="D613" s="717">
        <v>3857700985</v>
      </c>
      <c r="E613" s="717" t="s">
        <v>554</v>
      </c>
      <c r="F613" s="717"/>
      <c r="G613" s="717" t="s">
        <v>1446</v>
      </c>
      <c r="H613" s="717"/>
      <c r="I613" s="741" t="s">
        <v>2545</v>
      </c>
    </row>
    <row r="614" spans="1:9" ht="14.25" customHeight="1">
      <c r="A614" s="749">
        <v>646466973</v>
      </c>
      <c r="B614" s="736" t="s">
        <v>2546</v>
      </c>
      <c r="C614" s="753">
        <v>213304348</v>
      </c>
      <c r="D614" s="736">
        <v>3856268976</v>
      </c>
      <c r="E614" s="736" t="s">
        <v>1260</v>
      </c>
      <c r="F614" s="736"/>
      <c r="G614" s="736" t="s">
        <v>1446</v>
      </c>
      <c r="H614" s="736" t="s">
        <v>806</v>
      </c>
      <c r="I614" s="738" t="s">
        <v>2547</v>
      </c>
    </row>
    <row r="615" spans="1:9" ht="14.25" customHeight="1">
      <c r="A615" s="750"/>
      <c r="B615" s="717"/>
      <c r="C615" s="717"/>
      <c r="D615" s="717"/>
      <c r="E615" s="717"/>
      <c r="F615" s="717"/>
      <c r="G615" s="736"/>
      <c r="H615" s="736"/>
      <c r="I615" s="738"/>
    </row>
    <row r="616" spans="1:9" ht="14.25" customHeight="1">
      <c r="A616" s="750">
        <v>617546555</v>
      </c>
      <c r="B616" s="717" t="s">
        <v>419</v>
      </c>
      <c r="C616" s="717">
        <v>95650298</v>
      </c>
      <c r="D616" s="717">
        <v>8015203435</v>
      </c>
      <c r="E616" s="717" t="s">
        <v>2406</v>
      </c>
      <c r="F616" s="736"/>
      <c r="G616" s="717" t="s">
        <v>1446</v>
      </c>
      <c r="H616" s="717"/>
      <c r="I616" s="741" t="s">
        <v>2545</v>
      </c>
    </row>
    <row r="617" spans="1:9" ht="14.25" customHeight="1">
      <c r="A617" s="749" t="s">
        <v>2548</v>
      </c>
      <c r="B617" s="736" t="s">
        <v>2549</v>
      </c>
      <c r="C617" s="753">
        <v>160956396</v>
      </c>
      <c r="D617" s="736" t="s">
        <v>2550</v>
      </c>
      <c r="E617" s="736" t="s">
        <v>513</v>
      </c>
      <c r="F617" s="717"/>
      <c r="G617" s="736" t="s">
        <v>1446</v>
      </c>
      <c r="H617" s="736"/>
      <c r="I617" s="741" t="s">
        <v>2545</v>
      </c>
    </row>
    <row r="618" spans="1:9" ht="14.25" customHeight="1">
      <c r="A618" s="750" t="s">
        <v>2551</v>
      </c>
      <c r="B618" s="717" t="s">
        <v>2552</v>
      </c>
      <c r="C618" s="717">
        <v>198045966</v>
      </c>
      <c r="D618" s="717">
        <v>5094503490</v>
      </c>
      <c r="E618" s="717" t="s">
        <v>2472</v>
      </c>
      <c r="F618" s="736"/>
      <c r="G618" s="717" t="s">
        <v>2553</v>
      </c>
      <c r="H618" s="717"/>
      <c r="I618" s="741" t="s">
        <v>2554</v>
      </c>
    </row>
    <row r="619" spans="1:9" ht="14.25" customHeight="1">
      <c r="A619" s="749" t="s">
        <v>2555</v>
      </c>
      <c r="B619" s="736" t="s">
        <v>2556</v>
      </c>
      <c r="C619" s="736">
        <v>213796089</v>
      </c>
      <c r="D619" s="736" t="s">
        <v>2557</v>
      </c>
      <c r="E619" s="736" t="s">
        <v>2472</v>
      </c>
      <c r="F619" s="717"/>
      <c r="G619" s="736" t="s">
        <v>2553</v>
      </c>
      <c r="H619" s="736"/>
      <c r="I619" s="741" t="s">
        <v>2554</v>
      </c>
    </row>
    <row r="620" spans="1:9" ht="14.25" customHeight="1">
      <c r="A620" s="750" t="s">
        <v>2558</v>
      </c>
      <c r="B620" s="717" t="s">
        <v>2559</v>
      </c>
      <c r="C620" s="717">
        <v>198088151</v>
      </c>
      <c r="D620" s="717">
        <v>8016641158</v>
      </c>
      <c r="E620" s="717" t="s">
        <v>2472</v>
      </c>
      <c r="F620" s="736"/>
      <c r="G620" s="717" t="s">
        <v>1446</v>
      </c>
      <c r="H620" s="717"/>
      <c r="I620" s="741" t="s">
        <v>2545</v>
      </c>
    </row>
    <row r="621" spans="1:9" ht="14.25" customHeight="1">
      <c r="A621" s="749" t="s">
        <v>2560</v>
      </c>
      <c r="B621" s="736" t="s">
        <v>2561</v>
      </c>
      <c r="C621" s="736">
        <v>95711750</v>
      </c>
      <c r="D621" s="717" t="s">
        <v>2562</v>
      </c>
      <c r="E621" s="736" t="s">
        <v>552</v>
      </c>
      <c r="F621" s="717"/>
      <c r="G621" s="736" t="s">
        <v>1446</v>
      </c>
      <c r="H621" s="736"/>
      <c r="I621" s="741" t="s">
        <v>2545</v>
      </c>
    </row>
    <row r="622" spans="1:9" ht="14.25" customHeight="1">
      <c r="A622" s="750">
        <v>680882971</v>
      </c>
      <c r="B622" s="717" t="s">
        <v>2525</v>
      </c>
      <c r="C622" s="717">
        <v>115332922</v>
      </c>
      <c r="D622" s="717">
        <v>3852858202</v>
      </c>
      <c r="E622" s="717" t="s">
        <v>1260</v>
      </c>
      <c r="F622" s="736"/>
      <c r="G622" s="717" t="s">
        <v>1446</v>
      </c>
      <c r="H622" s="717" t="s">
        <v>509</v>
      </c>
      <c r="I622" s="741" t="s">
        <v>2510</v>
      </c>
    </row>
    <row r="623" spans="1:9" ht="14.25" customHeight="1">
      <c r="A623" s="749">
        <v>646787628</v>
      </c>
      <c r="B623" s="736" t="s">
        <v>2563</v>
      </c>
      <c r="C623" s="736">
        <v>95652497</v>
      </c>
      <c r="D623" s="736">
        <v>3855579891</v>
      </c>
      <c r="E623" s="736" t="s">
        <v>2406</v>
      </c>
      <c r="F623" s="717"/>
      <c r="G623" s="736"/>
      <c r="H623" s="736"/>
      <c r="I623" s="738" t="s">
        <v>2564</v>
      </c>
    </row>
    <row r="624" spans="1:9" ht="14.25" customHeight="1">
      <c r="A624" s="750"/>
      <c r="B624" s="717"/>
      <c r="C624" s="717"/>
      <c r="D624" s="717"/>
      <c r="E624" s="717"/>
      <c r="F624" s="736"/>
      <c r="G624" s="717"/>
      <c r="H624" s="717"/>
      <c r="I624" s="741"/>
    </row>
    <row r="625" spans="1:9" ht="14.25" customHeight="1">
      <c r="A625" s="749"/>
      <c r="B625" s="736"/>
      <c r="C625" s="736"/>
      <c r="D625" s="736"/>
      <c r="E625" s="736"/>
      <c r="F625" s="717"/>
      <c r="G625" s="736"/>
      <c r="H625" s="736"/>
      <c r="I625" s="738"/>
    </row>
    <row r="626" spans="1:9" ht="14.25" customHeight="1">
      <c r="A626" s="750"/>
      <c r="B626" s="717"/>
      <c r="C626" s="717"/>
      <c r="D626" s="717"/>
      <c r="E626" s="717"/>
      <c r="F626" s="717"/>
      <c r="G626" s="717"/>
      <c r="H626" s="717"/>
      <c r="I626" s="741"/>
    </row>
    <row r="627" spans="1:9" ht="14.25" customHeight="1">
      <c r="A627" s="749"/>
      <c r="B627" s="736"/>
      <c r="C627" s="736"/>
      <c r="D627" s="736"/>
      <c r="E627" s="736"/>
      <c r="F627" s="736"/>
      <c r="G627" s="736"/>
      <c r="H627" s="736"/>
      <c r="I627" s="738"/>
    </row>
    <row r="628" spans="1:9" ht="14.25" customHeight="1">
      <c r="A628" s="750"/>
      <c r="B628" s="717"/>
      <c r="C628" s="717"/>
      <c r="D628" s="717"/>
      <c r="E628" s="717"/>
      <c r="F628" s="717"/>
      <c r="G628" s="717"/>
      <c r="H628" s="717"/>
      <c r="I628" s="741"/>
    </row>
    <row r="629" spans="1:9" ht="14.25" customHeight="1">
      <c r="A629" s="754" t="s">
        <v>2565</v>
      </c>
      <c r="B629" s="725"/>
      <c r="C629" s="726" t="s">
        <v>1188</v>
      </c>
      <c r="D629" s="727" t="s">
        <v>1701</v>
      </c>
      <c r="E629" s="728"/>
      <c r="F629" s="729"/>
      <c r="G629" s="729"/>
      <c r="H629" s="729"/>
      <c r="I629" s="760"/>
    </row>
    <row r="630" spans="1:9" ht="14.25" customHeight="1">
      <c r="A630" s="748" t="s">
        <v>1190</v>
      </c>
      <c r="B630" s="733" t="s">
        <v>1704</v>
      </c>
      <c r="C630" s="729" t="s">
        <v>1705</v>
      </c>
      <c r="D630" s="728" t="s">
        <v>1193</v>
      </c>
      <c r="E630" s="728" t="s">
        <v>498</v>
      </c>
      <c r="F630" s="729" t="s">
        <v>1194</v>
      </c>
      <c r="G630" s="729" t="s">
        <v>1195</v>
      </c>
      <c r="H630" s="729" t="s">
        <v>1702</v>
      </c>
      <c r="I630" s="760" t="s">
        <v>455</v>
      </c>
    </row>
    <row r="631" spans="1:9" ht="14.25" customHeight="1">
      <c r="A631" s="750" t="s">
        <v>2551</v>
      </c>
      <c r="B631" s="717" t="s">
        <v>2552</v>
      </c>
      <c r="C631" s="717">
        <v>198045966</v>
      </c>
      <c r="D631" s="717">
        <v>5094503490</v>
      </c>
      <c r="E631" s="717" t="s">
        <v>2472</v>
      </c>
      <c r="F631" s="717"/>
      <c r="G631" s="717" t="s">
        <v>1446</v>
      </c>
      <c r="H631" s="717"/>
      <c r="I631" s="741"/>
    </row>
    <row r="632" spans="1:9" ht="14.25" customHeight="1">
      <c r="A632" s="749" t="s">
        <v>2555</v>
      </c>
      <c r="B632" s="736" t="s">
        <v>2556</v>
      </c>
      <c r="C632" s="736">
        <v>213796089</v>
      </c>
      <c r="D632" s="736" t="s">
        <v>2557</v>
      </c>
      <c r="E632" s="736" t="s">
        <v>2472</v>
      </c>
      <c r="F632" s="736"/>
      <c r="G632" s="736" t="s">
        <v>1446</v>
      </c>
      <c r="H632" s="736"/>
      <c r="I632" s="738" t="s">
        <v>2016</v>
      </c>
    </row>
    <row r="633" spans="1:9" ht="14.25" customHeight="1">
      <c r="A633" s="750" t="s">
        <v>2408</v>
      </c>
      <c r="B633" s="717" t="s">
        <v>2566</v>
      </c>
      <c r="C633" s="731">
        <v>177996474</v>
      </c>
      <c r="D633" s="717">
        <v>3855889358</v>
      </c>
      <c r="E633" s="717" t="s">
        <v>554</v>
      </c>
      <c r="F633" s="717"/>
      <c r="G633" s="717"/>
      <c r="H633" s="717"/>
      <c r="I633" s="741" t="s">
        <v>2567</v>
      </c>
    </row>
    <row r="634" spans="1:9" ht="14.25" customHeight="1">
      <c r="A634" s="749" t="s">
        <v>2568</v>
      </c>
      <c r="B634" s="736" t="s">
        <v>2569</v>
      </c>
      <c r="C634" s="717">
        <v>213279533</v>
      </c>
      <c r="D634" s="736">
        <v>3852850620</v>
      </c>
      <c r="E634" s="736" t="s">
        <v>554</v>
      </c>
      <c r="F634" s="736" t="s">
        <v>1199</v>
      </c>
      <c r="G634" s="736" t="s">
        <v>1446</v>
      </c>
      <c r="H634" s="736"/>
      <c r="I634" s="738"/>
    </row>
    <row r="635" spans="1:9" ht="14.25" customHeight="1">
      <c r="A635" s="750" t="s">
        <v>2408</v>
      </c>
      <c r="B635" s="717" t="s">
        <v>2570</v>
      </c>
      <c r="C635" s="717">
        <v>214586965</v>
      </c>
      <c r="D635" s="717">
        <v>3852595387</v>
      </c>
      <c r="E635" s="717" t="s">
        <v>554</v>
      </c>
      <c r="F635" s="717" t="s">
        <v>1203</v>
      </c>
      <c r="G635" s="717" t="s">
        <v>1446</v>
      </c>
      <c r="H635" s="717"/>
      <c r="I635" s="741" t="s">
        <v>2567</v>
      </c>
    </row>
    <row r="636" spans="1:9" ht="14.25" customHeight="1">
      <c r="A636" s="749"/>
      <c r="B636" s="736" t="s">
        <v>2571</v>
      </c>
      <c r="C636" s="736">
        <v>213770301</v>
      </c>
      <c r="D636" s="736" t="s">
        <v>2572</v>
      </c>
      <c r="E636" s="736" t="s">
        <v>554</v>
      </c>
      <c r="F636" s="736"/>
      <c r="G636" s="736" t="s">
        <v>1446</v>
      </c>
      <c r="H636" s="736"/>
      <c r="I636" s="738" t="s">
        <v>2016</v>
      </c>
    </row>
    <row r="637" spans="1:9" ht="14.25" customHeight="1">
      <c r="A637" s="750" t="s">
        <v>2573</v>
      </c>
      <c r="B637" s="717" t="s">
        <v>2574</v>
      </c>
      <c r="C637" s="661">
        <v>110929213</v>
      </c>
      <c r="D637" s="717">
        <v>3855762827</v>
      </c>
      <c r="E637" s="717" t="s">
        <v>2472</v>
      </c>
      <c r="F637" s="717" t="s">
        <v>1199</v>
      </c>
      <c r="G637" s="717" t="s">
        <v>1446</v>
      </c>
      <c r="H637" s="717" t="s">
        <v>2575</v>
      </c>
      <c r="I637" s="741" t="s">
        <v>2016</v>
      </c>
    </row>
    <row r="638" spans="1:9" ht="14.25" customHeight="1">
      <c r="A638" s="749">
        <v>0.86801315099999998</v>
      </c>
      <c r="B638" s="736" t="s">
        <v>2576</v>
      </c>
      <c r="C638" s="736">
        <v>214593742</v>
      </c>
      <c r="D638" s="736">
        <v>3855284515</v>
      </c>
      <c r="E638" s="736" t="s">
        <v>2472</v>
      </c>
      <c r="F638" s="736" t="s">
        <v>1199</v>
      </c>
      <c r="G638" s="736" t="s">
        <v>1446</v>
      </c>
      <c r="H638" s="736"/>
      <c r="I638" s="738" t="s">
        <v>2016</v>
      </c>
    </row>
    <row r="639" spans="1:9" ht="14.25" customHeight="1">
      <c r="A639" s="750" t="s">
        <v>2577</v>
      </c>
      <c r="B639" s="717" t="s">
        <v>2578</v>
      </c>
      <c r="C639" s="661">
        <v>209556573</v>
      </c>
      <c r="D639" s="717">
        <v>8014483543</v>
      </c>
      <c r="E639" s="717" t="s">
        <v>2472</v>
      </c>
      <c r="F639" s="717" t="s">
        <v>1199</v>
      </c>
      <c r="G639" s="717"/>
      <c r="H639" s="717"/>
      <c r="I639" s="741" t="s">
        <v>2567</v>
      </c>
    </row>
    <row r="640" spans="1:9" ht="14.25" customHeight="1">
      <c r="A640" s="749" t="s">
        <v>2579</v>
      </c>
      <c r="B640" s="662" t="s">
        <v>2580</v>
      </c>
      <c r="C640" s="662">
        <v>214633089</v>
      </c>
      <c r="D640" s="662">
        <v>9153190345</v>
      </c>
      <c r="E640" s="736" t="s">
        <v>2472</v>
      </c>
      <c r="F640" s="736" t="s">
        <v>1203</v>
      </c>
      <c r="G640" s="736" t="s">
        <v>1446</v>
      </c>
      <c r="H640" s="736"/>
      <c r="I640" s="738" t="s">
        <v>2545</v>
      </c>
    </row>
    <row r="641" spans="1:9" ht="14.25" customHeight="1">
      <c r="A641" s="750" t="s">
        <v>2581</v>
      </c>
      <c r="B641" s="811" t="s">
        <v>2582</v>
      </c>
      <c r="C641" s="662">
        <v>120680340</v>
      </c>
      <c r="D641" s="662">
        <v>2408869669</v>
      </c>
      <c r="E641" s="717" t="s">
        <v>522</v>
      </c>
      <c r="F641" s="717" t="s">
        <v>1199</v>
      </c>
      <c r="G641" s="717" t="s">
        <v>1446</v>
      </c>
      <c r="H641" s="717"/>
      <c r="I641" s="741"/>
    </row>
    <row r="642" spans="1:9" ht="14.25" customHeight="1">
      <c r="A642" s="749" t="s">
        <v>2583</v>
      </c>
      <c r="B642" s="717" t="s">
        <v>2584</v>
      </c>
      <c r="C642" s="717">
        <v>198455008</v>
      </c>
      <c r="D642" s="717">
        <v>3855802547</v>
      </c>
      <c r="E642" s="717" t="s">
        <v>554</v>
      </c>
      <c r="F642" s="717" t="s">
        <v>1199</v>
      </c>
      <c r="G642" s="717" t="s">
        <v>1446</v>
      </c>
      <c r="H642" s="717" t="s">
        <v>509</v>
      </c>
      <c r="I642" s="741" t="s">
        <v>2545</v>
      </c>
    </row>
    <row r="643" spans="1:9" ht="14.25" customHeight="1">
      <c r="A643" s="750" t="s">
        <v>2585</v>
      </c>
      <c r="B643" s="661" t="s">
        <v>2586</v>
      </c>
      <c r="C643" s="661">
        <v>155338220</v>
      </c>
      <c r="D643" s="661">
        <v>4072029946</v>
      </c>
      <c r="E643" s="736" t="s">
        <v>522</v>
      </c>
      <c r="F643" s="736" t="s">
        <v>1203</v>
      </c>
      <c r="G643" s="736" t="s">
        <v>1715</v>
      </c>
      <c r="H643" s="736"/>
      <c r="I643" s="738"/>
    </row>
    <row r="644" spans="1:9" ht="14.25" customHeight="1">
      <c r="A644" s="749" t="s">
        <v>2587</v>
      </c>
      <c r="B644" s="662" t="s">
        <v>2588</v>
      </c>
      <c r="C644" s="662">
        <v>208876495</v>
      </c>
      <c r="D644" s="662">
        <v>3853432059</v>
      </c>
      <c r="E644" s="717" t="s">
        <v>522</v>
      </c>
      <c r="F644" s="717" t="s">
        <v>1199</v>
      </c>
      <c r="G644" s="717" t="s">
        <v>1446</v>
      </c>
      <c r="H644" s="717" t="s">
        <v>509</v>
      </c>
      <c r="I644" s="741"/>
    </row>
    <row r="645" spans="1:9" ht="14.25" customHeight="1">
      <c r="A645" s="749" t="s">
        <v>2589</v>
      </c>
      <c r="B645" s="661" t="s">
        <v>2590</v>
      </c>
      <c r="C645" s="661">
        <v>164034665</v>
      </c>
      <c r="D645" s="661" t="s">
        <v>2591</v>
      </c>
      <c r="E645" s="736" t="s">
        <v>522</v>
      </c>
      <c r="F645" s="736" t="s">
        <v>1199</v>
      </c>
      <c r="G645" s="736" t="s">
        <v>1446</v>
      </c>
      <c r="H645" s="736"/>
      <c r="I645" s="738" t="s">
        <v>2016</v>
      </c>
    </row>
    <row r="646" spans="1:9" ht="14.25" customHeight="1">
      <c r="A646" s="750"/>
      <c r="B646" s="717" t="s">
        <v>2592</v>
      </c>
      <c r="C646" s="717">
        <v>149675875</v>
      </c>
      <c r="D646" s="717" t="s">
        <v>2593</v>
      </c>
      <c r="E646" s="717" t="s">
        <v>554</v>
      </c>
      <c r="F646" s="717" t="s">
        <v>1199</v>
      </c>
      <c r="G646" s="717" t="s">
        <v>1446</v>
      </c>
      <c r="H646" s="717"/>
      <c r="I646" s="741" t="s">
        <v>2016</v>
      </c>
    </row>
    <row r="647" spans="1:9" ht="14.25" customHeight="1">
      <c r="A647" s="749">
        <v>0.19653846699999999</v>
      </c>
      <c r="B647" s="717" t="s">
        <v>2594</v>
      </c>
      <c r="C647" s="717">
        <v>214640783</v>
      </c>
      <c r="D647" s="717">
        <v>3855489847</v>
      </c>
      <c r="E647" s="717" t="s">
        <v>2472</v>
      </c>
      <c r="F647" s="717" t="s">
        <v>1203</v>
      </c>
      <c r="G647" s="717" t="s">
        <v>509</v>
      </c>
      <c r="H647" s="717"/>
      <c r="I647" s="741" t="s">
        <v>2016</v>
      </c>
    </row>
    <row r="648" spans="1:9" ht="14.25" customHeight="1">
      <c r="A648" s="750">
        <v>441539345</v>
      </c>
      <c r="B648" s="736" t="s">
        <v>2595</v>
      </c>
      <c r="C648" s="736">
        <v>161184377</v>
      </c>
      <c r="D648" s="736">
        <v>3852521189</v>
      </c>
      <c r="E648" s="736" t="s">
        <v>577</v>
      </c>
      <c r="F648" s="736" t="s">
        <v>1203</v>
      </c>
      <c r="G648" s="736" t="s">
        <v>1715</v>
      </c>
      <c r="H648" s="736"/>
      <c r="I648" s="738"/>
    </row>
    <row r="649" spans="1:9" ht="14.25" customHeight="1">
      <c r="A649" s="749" t="s">
        <v>2596</v>
      </c>
      <c r="B649" s="753" t="s">
        <v>2597</v>
      </c>
      <c r="C649" s="717">
        <v>205025495</v>
      </c>
      <c r="D649" s="717">
        <v>3856954744</v>
      </c>
      <c r="E649" s="717" t="s">
        <v>513</v>
      </c>
      <c r="F649" s="717" t="s">
        <v>1199</v>
      </c>
      <c r="G649" s="717" t="s">
        <v>1446</v>
      </c>
      <c r="H649" s="717"/>
      <c r="I649" s="741"/>
    </row>
    <row r="650" spans="1:9" ht="14.25" customHeight="1">
      <c r="A650" s="749" t="s">
        <v>2408</v>
      </c>
      <c r="B650" s="662" t="s">
        <v>2598</v>
      </c>
      <c r="C650" s="662">
        <v>138358922</v>
      </c>
      <c r="D650" s="662">
        <v>3855517800</v>
      </c>
      <c r="E650" s="736" t="s">
        <v>554</v>
      </c>
      <c r="F650" s="736" t="s">
        <v>1203</v>
      </c>
      <c r="G650" s="736"/>
      <c r="H650" s="736"/>
      <c r="I650" s="741" t="s">
        <v>2567</v>
      </c>
    </row>
    <row r="651" spans="1:9" ht="14.25" customHeight="1">
      <c r="A651" s="749" t="s">
        <v>2599</v>
      </c>
      <c r="B651" s="661" t="s">
        <v>2600</v>
      </c>
      <c r="C651" s="661">
        <v>142714124</v>
      </c>
      <c r="D651" s="661">
        <v>3855129695</v>
      </c>
      <c r="E651" s="736" t="s">
        <v>522</v>
      </c>
      <c r="F651" s="736" t="s">
        <v>1199</v>
      </c>
      <c r="G651" s="736" t="s">
        <v>1446</v>
      </c>
      <c r="H651" s="736"/>
      <c r="I651" s="738" t="s">
        <v>2016</v>
      </c>
    </row>
    <row r="652" spans="1:9" ht="14.25" customHeight="1">
      <c r="A652" s="754" t="s">
        <v>2601</v>
      </c>
      <c r="B652" s="725"/>
      <c r="C652" s="726" t="s">
        <v>1188</v>
      </c>
      <c r="D652" s="727" t="s">
        <v>1701</v>
      </c>
      <c r="E652" s="728"/>
      <c r="F652" s="729"/>
      <c r="G652" s="729"/>
      <c r="H652" s="729"/>
      <c r="I652" s="760"/>
    </row>
    <row r="653" spans="1:9" ht="14.25" customHeight="1">
      <c r="A653" s="748" t="s">
        <v>1190</v>
      </c>
      <c r="B653" s="733" t="s">
        <v>1704</v>
      </c>
      <c r="C653" s="729" t="s">
        <v>1705</v>
      </c>
      <c r="D653" s="728" t="s">
        <v>1193</v>
      </c>
      <c r="E653" s="728" t="s">
        <v>498</v>
      </c>
      <c r="F653" s="729" t="s">
        <v>1194</v>
      </c>
      <c r="G653" s="729" t="s">
        <v>1195</v>
      </c>
      <c r="H653" s="729" t="s">
        <v>1702</v>
      </c>
      <c r="I653" s="760" t="s">
        <v>455</v>
      </c>
    </row>
    <row r="654" spans="1:9" ht="14.25" customHeight="1">
      <c r="A654" s="724" t="s">
        <v>2602</v>
      </c>
      <c r="B654" s="731" t="s">
        <v>2603</v>
      </c>
      <c r="C654" s="731">
        <v>203138396</v>
      </c>
      <c r="D654" s="731">
        <v>3853548784</v>
      </c>
      <c r="E654" s="731" t="s">
        <v>554</v>
      </c>
      <c r="G654" s="731" t="s">
        <v>509</v>
      </c>
      <c r="I654" s="731" t="s">
        <v>2016</v>
      </c>
    </row>
    <row r="655" spans="1:9" ht="14.25" customHeight="1">
      <c r="A655" s="724" t="s">
        <v>2604</v>
      </c>
      <c r="B655" s="731" t="s">
        <v>2605</v>
      </c>
      <c r="C655" s="731">
        <v>203341685</v>
      </c>
      <c r="D655" s="731">
        <v>3853541695</v>
      </c>
      <c r="E655" s="731" t="s">
        <v>554</v>
      </c>
      <c r="F655" s="717" t="s">
        <v>196</v>
      </c>
      <c r="G655" s="731" t="s">
        <v>509</v>
      </c>
      <c r="I655" s="731" t="s">
        <v>2510</v>
      </c>
    </row>
    <row r="656" spans="1:9" ht="14.25" customHeight="1">
      <c r="A656" s="724" t="s">
        <v>2606</v>
      </c>
      <c r="B656" s="731" t="s">
        <v>2607</v>
      </c>
      <c r="C656" s="731">
        <v>203347788</v>
      </c>
      <c r="D656" s="731">
        <v>3852520304</v>
      </c>
      <c r="E656" s="731" t="s">
        <v>554</v>
      </c>
      <c r="F656" s="717" t="s">
        <v>196</v>
      </c>
      <c r="G656" s="731" t="s">
        <v>509</v>
      </c>
      <c r="I656" s="731" t="s">
        <v>2016</v>
      </c>
    </row>
    <row r="657" spans="1:9" ht="14.25" customHeight="1">
      <c r="A657" s="724" t="s">
        <v>2608</v>
      </c>
      <c r="B657" s="731" t="s">
        <v>2609</v>
      </c>
      <c r="C657" s="731">
        <v>203347801</v>
      </c>
      <c r="D657" s="731">
        <v>3857462218</v>
      </c>
      <c r="E657" s="731" t="s">
        <v>554</v>
      </c>
      <c r="F657" s="717" t="s">
        <v>196</v>
      </c>
      <c r="G657" s="731" t="s">
        <v>1446</v>
      </c>
      <c r="H657" s="731" t="s">
        <v>2575</v>
      </c>
      <c r="I657" s="731" t="s">
        <v>2016</v>
      </c>
    </row>
    <row r="658" spans="1:9" ht="14.25" customHeight="1">
      <c r="A658" s="724">
        <v>646289707</v>
      </c>
      <c r="B658" s="731" t="s">
        <v>2610</v>
      </c>
      <c r="C658" s="731">
        <v>95713749</v>
      </c>
      <c r="D658" s="731">
        <v>8016961701</v>
      </c>
      <c r="E658" s="731" t="s">
        <v>1260</v>
      </c>
      <c r="F658" s="731" t="s">
        <v>1199</v>
      </c>
    </row>
    <row r="659" spans="1:9" ht="14.25" customHeight="1">
      <c r="B659" s="731" t="s">
        <v>2611</v>
      </c>
      <c r="C659" s="731">
        <v>203351856</v>
      </c>
      <c r="D659" s="731">
        <v>3854630947</v>
      </c>
      <c r="E659" s="731" t="s">
        <v>554</v>
      </c>
      <c r="F659" s="717" t="s">
        <v>196</v>
      </c>
      <c r="G659" s="731" t="s">
        <v>1446</v>
      </c>
      <c r="H659" s="731" t="s">
        <v>2575</v>
      </c>
      <c r="I659" s="731" t="s">
        <v>2016</v>
      </c>
    </row>
    <row r="660" spans="1:9" ht="14.25" customHeight="1">
      <c r="B660" s="731" t="s">
        <v>2612</v>
      </c>
      <c r="C660" s="731">
        <v>213799312</v>
      </c>
      <c r="D660" s="731">
        <v>5593993134</v>
      </c>
      <c r="E660" s="731" t="s">
        <v>2472</v>
      </c>
      <c r="G660" s="731" t="s">
        <v>509</v>
      </c>
      <c r="I660" s="731" t="s">
        <v>2016</v>
      </c>
    </row>
    <row r="661" spans="1:9" ht="14.25" customHeight="1">
      <c r="B661" s="731" t="s">
        <v>2613</v>
      </c>
      <c r="C661" s="731">
        <v>213805054</v>
      </c>
      <c r="D661" s="731">
        <v>3855518874</v>
      </c>
      <c r="E661" s="731" t="s">
        <v>554</v>
      </c>
      <c r="F661" s="717" t="s">
        <v>196</v>
      </c>
      <c r="G661" s="731" t="s">
        <v>509</v>
      </c>
      <c r="I661" s="731" t="s">
        <v>2016</v>
      </c>
    </row>
    <row r="662" spans="1:9" ht="14.25" customHeight="1">
      <c r="A662" s="724" t="s">
        <v>2614</v>
      </c>
      <c r="B662" s="731" t="s">
        <v>2615</v>
      </c>
      <c r="C662" s="731">
        <v>203347776</v>
      </c>
      <c r="D662" s="731">
        <v>3854630946</v>
      </c>
      <c r="E662" s="731" t="s">
        <v>554</v>
      </c>
      <c r="F662" s="717" t="s">
        <v>196</v>
      </c>
      <c r="I662" s="731" t="s">
        <v>2510</v>
      </c>
    </row>
    <row r="663" spans="1:9" ht="14.25" customHeight="1">
      <c r="A663" s="724" t="s">
        <v>2616</v>
      </c>
      <c r="B663" s="731" t="s">
        <v>2617</v>
      </c>
      <c r="C663" s="731">
        <v>202180031</v>
      </c>
      <c r="D663" s="731">
        <v>3855287279</v>
      </c>
      <c r="E663" s="731" t="s">
        <v>554</v>
      </c>
      <c r="F663" s="736" t="s">
        <v>1711</v>
      </c>
      <c r="G663" s="731" t="s">
        <v>509</v>
      </c>
      <c r="H663" s="731" t="s">
        <v>2575</v>
      </c>
      <c r="I663" s="731" t="s">
        <v>2545</v>
      </c>
    </row>
    <row r="664" spans="1:9" ht="14.25" customHeight="1">
      <c r="A664" s="724" t="s">
        <v>2618</v>
      </c>
      <c r="B664" s="731" t="s">
        <v>2619</v>
      </c>
      <c r="C664" s="753">
        <v>201782370</v>
      </c>
      <c r="D664" s="731">
        <v>3854889196</v>
      </c>
      <c r="E664" s="731" t="s">
        <v>554</v>
      </c>
      <c r="F664" s="736" t="s">
        <v>1711</v>
      </c>
      <c r="G664" s="731" t="s">
        <v>509</v>
      </c>
      <c r="I664" s="731" t="s">
        <v>2510</v>
      </c>
    </row>
    <row r="665" spans="1:9" ht="14.25" customHeight="1">
      <c r="A665" s="724" t="s">
        <v>2620</v>
      </c>
      <c r="B665" s="731" t="s">
        <v>2621</v>
      </c>
      <c r="C665" s="731">
        <v>202179758</v>
      </c>
      <c r="D665" s="731">
        <v>3854141752</v>
      </c>
      <c r="E665" s="731" t="s">
        <v>554</v>
      </c>
      <c r="F665" s="736" t="s">
        <v>1711</v>
      </c>
      <c r="G665" s="731" t="s">
        <v>509</v>
      </c>
      <c r="I665" s="731" t="s">
        <v>2545</v>
      </c>
    </row>
    <row r="666" spans="1:9" ht="14.25" customHeight="1">
      <c r="A666" s="724">
        <v>481858961</v>
      </c>
      <c r="B666" s="731" t="s">
        <v>2622</v>
      </c>
      <c r="C666" s="731">
        <v>213807835</v>
      </c>
      <c r="D666" s="731">
        <v>4353284362</v>
      </c>
      <c r="E666" s="731" t="s">
        <v>1260</v>
      </c>
      <c r="G666" s="731" t="s">
        <v>1446</v>
      </c>
    </row>
    <row r="667" spans="1:9" ht="14.25" customHeight="1">
      <c r="B667" s="731" t="s">
        <v>2623</v>
      </c>
      <c r="C667" s="731">
        <v>213811042</v>
      </c>
      <c r="D667" s="731">
        <v>8015129757</v>
      </c>
      <c r="E667" s="731" t="s">
        <v>554</v>
      </c>
      <c r="F667" s="717" t="s">
        <v>196</v>
      </c>
      <c r="G667" s="731" t="s">
        <v>509</v>
      </c>
      <c r="I667" s="731" t="s">
        <v>2016</v>
      </c>
    </row>
    <row r="668" spans="1:9" ht="14.25" customHeight="1">
      <c r="B668" s="731" t="s">
        <v>2624</v>
      </c>
      <c r="C668" s="731">
        <v>213810826</v>
      </c>
      <c r="D668" s="731">
        <v>3219779334</v>
      </c>
      <c r="E668" s="731" t="s">
        <v>554</v>
      </c>
      <c r="F668" s="717" t="s">
        <v>196</v>
      </c>
      <c r="G668" s="731" t="s">
        <v>1446</v>
      </c>
      <c r="I668" s="731" t="s">
        <v>2016</v>
      </c>
    </row>
    <row r="669" spans="1:9" ht="14.25" customHeight="1">
      <c r="A669" s="724">
        <v>771593986</v>
      </c>
      <c r="B669" s="731" t="s">
        <v>2625</v>
      </c>
      <c r="C669" s="731">
        <v>209229483</v>
      </c>
      <c r="D669" s="731">
        <v>3615430605</v>
      </c>
      <c r="E669" s="731" t="s">
        <v>1260</v>
      </c>
      <c r="G669" s="731" t="s">
        <v>1446</v>
      </c>
      <c r="I669" s="731" t="s">
        <v>2016</v>
      </c>
    </row>
    <row r="670" spans="1:9" ht="14.25" customHeight="1">
      <c r="A670" s="724">
        <v>335358897</v>
      </c>
      <c r="B670" s="731" t="s">
        <v>2626</v>
      </c>
      <c r="C670" s="731">
        <v>208887863</v>
      </c>
      <c r="D670" s="731">
        <v>3854909930</v>
      </c>
      <c r="E670" s="731" t="s">
        <v>1260</v>
      </c>
      <c r="G670" s="731" t="s">
        <v>509</v>
      </c>
      <c r="H670" s="731" t="s">
        <v>1702</v>
      </c>
      <c r="I670" s="731" t="s">
        <v>2016</v>
      </c>
    </row>
    <row r="671" spans="1:9" ht="14.25" customHeight="1">
      <c r="A671" s="724" t="s">
        <v>2627</v>
      </c>
      <c r="B671" s="731" t="s">
        <v>2628</v>
      </c>
      <c r="C671" s="731">
        <v>146324193</v>
      </c>
      <c r="D671" s="731">
        <v>8016696278</v>
      </c>
      <c r="E671" s="731" t="s">
        <v>513</v>
      </c>
      <c r="F671" s="717" t="s">
        <v>196</v>
      </c>
      <c r="G671" s="731" t="s">
        <v>1446</v>
      </c>
      <c r="I671" s="731" t="s">
        <v>2016</v>
      </c>
    </row>
    <row r="672" spans="1:9" ht="14.25" customHeight="1">
      <c r="B672" s="731" t="s">
        <v>2629</v>
      </c>
      <c r="C672" s="731">
        <v>95695913</v>
      </c>
      <c r="D672" s="731" t="s">
        <v>2630</v>
      </c>
      <c r="E672" s="731" t="s">
        <v>554</v>
      </c>
      <c r="F672" s="736" t="s">
        <v>1711</v>
      </c>
      <c r="G672" s="731" t="s">
        <v>509</v>
      </c>
      <c r="I672" s="731" t="s">
        <v>2016</v>
      </c>
    </row>
    <row r="673" spans="1:9" ht="14.25" customHeight="1">
      <c r="A673" s="724">
        <v>820200308</v>
      </c>
      <c r="B673" s="731" t="s">
        <v>2631</v>
      </c>
      <c r="C673" s="731">
        <v>182787594</v>
      </c>
      <c r="D673" s="731">
        <v>801617640</v>
      </c>
      <c r="E673" s="731" t="s">
        <v>1260</v>
      </c>
      <c r="G673" s="731" t="s">
        <v>509</v>
      </c>
      <c r="I673" s="731" t="s">
        <v>2016</v>
      </c>
    </row>
    <row r="674" spans="1:9" ht="14.25" customHeight="1">
      <c r="A674" s="754" t="s">
        <v>2632</v>
      </c>
      <c r="B674" s="725"/>
      <c r="C674" s="767" t="s">
        <v>1292</v>
      </c>
      <c r="D674" s="727" t="s">
        <v>1701</v>
      </c>
      <c r="E674" s="728"/>
      <c r="F674" s="729"/>
      <c r="G674" s="729"/>
      <c r="H674" s="729"/>
      <c r="I674" s="760"/>
    </row>
    <row r="675" spans="1:9" ht="14.25" customHeight="1">
      <c r="A675" s="748" t="s">
        <v>1190</v>
      </c>
      <c r="B675" s="733" t="s">
        <v>1704</v>
      </c>
      <c r="C675" s="729" t="s">
        <v>1705</v>
      </c>
      <c r="D675" s="728" t="s">
        <v>1193</v>
      </c>
      <c r="E675" s="728" t="s">
        <v>498</v>
      </c>
      <c r="F675" s="729" t="s">
        <v>1194</v>
      </c>
      <c r="G675" s="729" t="s">
        <v>1195</v>
      </c>
      <c r="H675" s="729" t="s">
        <v>1702</v>
      </c>
      <c r="I675" s="760" t="s">
        <v>455</v>
      </c>
    </row>
    <row r="676" spans="1:9" ht="14.25" customHeight="1">
      <c r="A676" s="750" t="s">
        <v>2633</v>
      </c>
      <c r="B676" s="717" t="s">
        <v>2634</v>
      </c>
      <c r="C676" s="717">
        <v>95654895</v>
      </c>
      <c r="D676" s="753" t="s">
        <v>2635</v>
      </c>
      <c r="E676" s="717" t="s">
        <v>552</v>
      </c>
      <c r="F676" s="717" t="s">
        <v>1203</v>
      </c>
      <c r="G676" s="717" t="s">
        <v>1715</v>
      </c>
      <c r="H676" s="717"/>
      <c r="I676" s="741"/>
    </row>
    <row r="677" spans="1:9" ht="14.25" customHeight="1">
      <c r="A677" s="749" t="s">
        <v>2636</v>
      </c>
      <c r="B677" s="736" t="s">
        <v>2637</v>
      </c>
      <c r="C677" s="736">
        <v>176116599</v>
      </c>
      <c r="D677" s="736">
        <v>3855564655</v>
      </c>
      <c r="E677" s="736" t="s">
        <v>2472</v>
      </c>
      <c r="F677" s="736" t="s">
        <v>1203</v>
      </c>
      <c r="G677" s="736" t="s">
        <v>1727</v>
      </c>
      <c r="H677" s="736"/>
      <c r="I677" s="738" t="s">
        <v>2638</v>
      </c>
    </row>
    <row r="678" spans="1:9" ht="14.25" customHeight="1">
      <c r="A678" s="750"/>
      <c r="B678" s="717" t="s">
        <v>2540</v>
      </c>
      <c r="C678" s="717">
        <v>114298261</v>
      </c>
      <c r="D678" s="753">
        <v>3853211625</v>
      </c>
      <c r="E678" s="717" t="s">
        <v>554</v>
      </c>
      <c r="F678" s="717" t="s">
        <v>1199</v>
      </c>
      <c r="G678" s="717" t="s">
        <v>1446</v>
      </c>
      <c r="H678" s="717"/>
      <c r="I678" s="741" t="s">
        <v>2016</v>
      </c>
    </row>
    <row r="679" spans="1:9" ht="14.25" customHeight="1">
      <c r="A679" s="749">
        <v>647886838</v>
      </c>
      <c r="B679" s="736" t="s">
        <v>2639</v>
      </c>
      <c r="C679" s="662">
        <v>214503979</v>
      </c>
      <c r="D679" s="736">
        <v>3854957375</v>
      </c>
      <c r="E679" s="736" t="s">
        <v>1260</v>
      </c>
      <c r="F679" s="736" t="s">
        <v>1199</v>
      </c>
      <c r="G679" s="736" t="s">
        <v>509</v>
      </c>
      <c r="H679" s="736"/>
      <c r="I679" s="738" t="s">
        <v>2016</v>
      </c>
    </row>
    <row r="680" spans="1:9" ht="14.25" customHeight="1">
      <c r="A680" s="750" t="s">
        <v>2640</v>
      </c>
      <c r="B680" s="717" t="s">
        <v>2641</v>
      </c>
      <c r="C680" s="717">
        <v>214491892</v>
      </c>
      <c r="D680" s="717">
        <v>3854717049</v>
      </c>
      <c r="E680" s="717" t="s">
        <v>506</v>
      </c>
      <c r="F680" s="717" t="s">
        <v>1203</v>
      </c>
      <c r="G680" s="717" t="s">
        <v>1727</v>
      </c>
      <c r="H680" s="717"/>
      <c r="I680" s="741" t="s">
        <v>2642</v>
      </c>
    </row>
    <row r="681" spans="1:9" ht="14.25" customHeight="1">
      <c r="A681" s="749" t="s">
        <v>2643</v>
      </c>
      <c r="B681" s="736" t="s">
        <v>2644</v>
      </c>
      <c r="C681" s="736">
        <v>213115973</v>
      </c>
      <c r="D681" s="736">
        <v>3058124249</v>
      </c>
      <c r="E681" s="736" t="s">
        <v>552</v>
      </c>
      <c r="F681" s="736" t="s">
        <v>1199</v>
      </c>
      <c r="G681" s="736" t="s">
        <v>1715</v>
      </c>
      <c r="H681" s="736"/>
      <c r="I681" s="738" t="s">
        <v>2645</v>
      </c>
    </row>
    <row r="682" spans="1:9" ht="14.25" customHeight="1">
      <c r="A682" s="749" t="s">
        <v>2646</v>
      </c>
      <c r="B682" s="736" t="s">
        <v>326</v>
      </c>
      <c r="C682" s="736">
        <v>144430466</v>
      </c>
      <c r="D682" s="736">
        <v>3853160036</v>
      </c>
      <c r="E682" s="736" t="s">
        <v>554</v>
      </c>
      <c r="F682" s="736" t="s">
        <v>1199</v>
      </c>
      <c r="G682" s="736" t="s">
        <v>1446</v>
      </c>
      <c r="H682" s="736"/>
      <c r="I682" s="738" t="s">
        <v>2016</v>
      </c>
    </row>
    <row r="683" spans="1:9" ht="14.25" customHeight="1">
      <c r="A683" s="750" t="s">
        <v>2647</v>
      </c>
      <c r="B683" s="717" t="s">
        <v>2648</v>
      </c>
      <c r="C683" s="736">
        <v>183110118</v>
      </c>
      <c r="D683" s="717">
        <v>3254361994</v>
      </c>
      <c r="E683" s="717" t="s">
        <v>554</v>
      </c>
      <c r="F683" s="736" t="s">
        <v>1199</v>
      </c>
      <c r="G683" s="717" t="s">
        <v>1446</v>
      </c>
      <c r="H683" s="717"/>
      <c r="I683" s="741" t="s">
        <v>2016</v>
      </c>
    </row>
    <row r="684" spans="1:9" ht="14.25" customHeight="1">
      <c r="A684" s="749">
        <v>647782796</v>
      </c>
      <c r="B684" s="662" t="s">
        <v>2649</v>
      </c>
      <c r="C684" s="736">
        <v>95681463</v>
      </c>
      <c r="D684" s="662">
        <v>3852352004</v>
      </c>
      <c r="E684" s="736" t="s">
        <v>1260</v>
      </c>
      <c r="F684" s="736" t="s">
        <v>1203</v>
      </c>
      <c r="G684" s="736" t="s">
        <v>1446</v>
      </c>
      <c r="H684" s="736"/>
      <c r="I684" s="738" t="s">
        <v>2650</v>
      </c>
    </row>
    <row r="685" spans="1:9" s="768" customFormat="1" ht="14.25" customHeight="1">
      <c r="A685" s="763" t="s">
        <v>2408</v>
      </c>
      <c r="B685" s="769" t="s">
        <v>2651</v>
      </c>
      <c r="C685" s="769">
        <v>214645266</v>
      </c>
      <c r="D685" s="769">
        <v>8016992712</v>
      </c>
      <c r="E685" s="769" t="s">
        <v>2472</v>
      </c>
      <c r="F685" s="769" t="s">
        <v>1199</v>
      </c>
      <c r="G685" s="769" t="s">
        <v>1727</v>
      </c>
      <c r="H685" s="769"/>
      <c r="I685" s="770" t="s">
        <v>2652</v>
      </c>
    </row>
    <row r="686" spans="1:9" ht="14.25" customHeight="1">
      <c r="A686" s="749" t="s">
        <v>2408</v>
      </c>
      <c r="B686" s="717" t="s">
        <v>2653</v>
      </c>
      <c r="C686" s="717">
        <v>214647871</v>
      </c>
      <c r="D686" s="717">
        <v>9513553289</v>
      </c>
      <c r="E686" s="717" t="s">
        <v>2472</v>
      </c>
      <c r="F686" s="717" t="s">
        <v>1199</v>
      </c>
      <c r="G686" s="717" t="s">
        <v>1715</v>
      </c>
      <c r="H686" s="717"/>
      <c r="I686" s="741" t="s">
        <v>2654</v>
      </c>
    </row>
    <row r="687" spans="1:9" s="768" customFormat="1" ht="14.25" customHeight="1">
      <c r="A687" s="763">
        <v>854708541</v>
      </c>
      <c r="B687" s="769" t="s">
        <v>2655</v>
      </c>
      <c r="C687" s="769">
        <v>104464402</v>
      </c>
      <c r="D687" s="769">
        <v>6025653171</v>
      </c>
      <c r="E687" s="769" t="s">
        <v>2656</v>
      </c>
      <c r="F687" s="769" t="s">
        <v>1199</v>
      </c>
      <c r="G687" s="769" t="s">
        <v>1727</v>
      </c>
      <c r="H687" s="769"/>
      <c r="I687" s="770" t="s">
        <v>2652</v>
      </c>
    </row>
    <row r="688" spans="1:9" ht="14.25" customHeight="1">
      <c r="A688" s="749" t="s">
        <v>2657</v>
      </c>
      <c r="B688" s="717" t="s">
        <v>2658</v>
      </c>
      <c r="C688" s="717">
        <v>215057430</v>
      </c>
      <c r="D688" s="717">
        <v>8084977712</v>
      </c>
      <c r="E688" s="717" t="s">
        <v>513</v>
      </c>
      <c r="F688" s="717" t="s">
        <v>1203</v>
      </c>
      <c r="G688" s="717" t="s">
        <v>1715</v>
      </c>
      <c r="H688" s="717"/>
      <c r="I688" s="741" t="s">
        <v>2654</v>
      </c>
    </row>
    <row r="689" spans="1:9" ht="14.25" customHeight="1">
      <c r="A689" s="749" t="s">
        <v>2408</v>
      </c>
      <c r="B689" s="662" t="s">
        <v>2659</v>
      </c>
      <c r="C689" s="662">
        <v>149720097</v>
      </c>
      <c r="D689" s="662">
        <v>8014716732</v>
      </c>
      <c r="E689" s="736" t="s">
        <v>2472</v>
      </c>
      <c r="F689" s="736" t="s">
        <v>1199</v>
      </c>
      <c r="G689" s="736" t="s">
        <v>1715</v>
      </c>
      <c r="H689" s="736"/>
      <c r="I689" s="738"/>
    </row>
    <row r="690" spans="1:9" ht="14.25" customHeight="1">
      <c r="A690" s="749" t="s">
        <v>2660</v>
      </c>
      <c r="B690" s="717" t="s">
        <v>2661</v>
      </c>
      <c r="C690" s="717">
        <v>95709392</v>
      </c>
      <c r="D690" s="717">
        <v>8016995253</v>
      </c>
      <c r="E690" s="717" t="s">
        <v>2472</v>
      </c>
      <c r="F690" s="717" t="s">
        <v>1199</v>
      </c>
      <c r="G690" s="717" t="s">
        <v>1727</v>
      </c>
      <c r="H690" s="717"/>
      <c r="I690" s="741" t="s">
        <v>2545</v>
      </c>
    </row>
    <row r="691" spans="1:9" ht="14.25" customHeight="1">
      <c r="A691" s="750"/>
      <c r="B691" s="736" t="s">
        <v>2662</v>
      </c>
      <c r="C691" s="736">
        <v>198355128</v>
      </c>
      <c r="D691" s="736">
        <v>3852250077</v>
      </c>
      <c r="E691" s="736" t="s">
        <v>554</v>
      </c>
      <c r="F691" s="736" t="s">
        <v>1203</v>
      </c>
      <c r="G691" s="736" t="s">
        <v>1727</v>
      </c>
      <c r="H691" s="736"/>
      <c r="I691" s="738" t="s">
        <v>2016</v>
      </c>
    </row>
    <row r="692" spans="1:9" ht="14.25" customHeight="1">
      <c r="A692" s="749" t="s">
        <v>2663</v>
      </c>
      <c r="B692" s="717" t="s">
        <v>2664</v>
      </c>
      <c r="C692" s="717">
        <v>95696840</v>
      </c>
      <c r="D692" s="717" t="s">
        <v>2665</v>
      </c>
      <c r="E692" s="731" t="s">
        <v>513</v>
      </c>
      <c r="F692" s="717" t="s">
        <v>1203</v>
      </c>
      <c r="G692" s="717" t="s">
        <v>1727</v>
      </c>
      <c r="H692" s="717"/>
      <c r="I692" s="741" t="s">
        <v>2545</v>
      </c>
    </row>
    <row r="693" spans="1:9" s="768" customFormat="1" ht="14.25" customHeight="1">
      <c r="A693" s="763" t="s">
        <v>2666</v>
      </c>
      <c r="B693" s="771" t="s">
        <v>2667</v>
      </c>
      <c r="C693" s="771">
        <v>168486746</v>
      </c>
      <c r="D693" s="771" t="s">
        <v>2668</v>
      </c>
      <c r="E693" s="769" t="s">
        <v>2472</v>
      </c>
      <c r="F693" s="769" t="s">
        <v>1203</v>
      </c>
      <c r="G693" s="769" t="s">
        <v>1727</v>
      </c>
      <c r="H693" s="769"/>
      <c r="I693" s="770" t="s">
        <v>2669</v>
      </c>
    </row>
    <row r="694" spans="1:9" ht="14.25" customHeight="1">
      <c r="A694" s="724">
        <v>112660281</v>
      </c>
      <c r="B694" s="731" t="s">
        <v>2670</v>
      </c>
      <c r="C694" s="731">
        <v>215073596</v>
      </c>
      <c r="D694" s="731">
        <v>4072747759</v>
      </c>
      <c r="E694" s="731" t="s">
        <v>2656</v>
      </c>
      <c r="F694" s="731" t="s">
        <v>1199</v>
      </c>
      <c r="G694" s="731" t="s">
        <v>1727</v>
      </c>
      <c r="H694" s="731" t="s">
        <v>509</v>
      </c>
      <c r="I694" s="753" t="s">
        <v>2671</v>
      </c>
    </row>
    <row r="695" spans="1:9" s="768" customFormat="1" ht="14.25" customHeight="1">
      <c r="A695" s="764">
        <v>617841159</v>
      </c>
      <c r="B695" s="768" t="s">
        <v>2672</v>
      </c>
      <c r="C695" s="768">
        <v>215059239</v>
      </c>
      <c r="D695" s="768">
        <v>3855737263</v>
      </c>
      <c r="E695" s="768" t="s">
        <v>2472</v>
      </c>
      <c r="F695" s="768" t="s">
        <v>1203</v>
      </c>
      <c r="G695" s="768" t="s">
        <v>2553</v>
      </c>
      <c r="I695" s="768" t="s">
        <v>2673</v>
      </c>
    </row>
    <row r="696" spans="1:9" s="768" customFormat="1" ht="14.25" customHeight="1">
      <c r="A696" s="764">
        <v>862487839</v>
      </c>
      <c r="B696" s="768" t="s">
        <v>2674</v>
      </c>
      <c r="C696" s="768">
        <v>165867986</v>
      </c>
      <c r="D696" s="768">
        <v>3854618977</v>
      </c>
      <c r="E696" s="768" t="s">
        <v>2472</v>
      </c>
      <c r="F696" s="768" t="s">
        <v>1203</v>
      </c>
      <c r="G696" s="768" t="s">
        <v>1727</v>
      </c>
      <c r="I696" s="768" t="s">
        <v>2652</v>
      </c>
    </row>
    <row r="697" spans="1:9" ht="14.25" customHeight="1">
      <c r="B697" s="731" t="s">
        <v>2675</v>
      </c>
      <c r="C697" s="731">
        <v>95651628</v>
      </c>
      <c r="D697" s="731">
        <v>3852169386</v>
      </c>
      <c r="E697" s="731" t="s">
        <v>2472</v>
      </c>
      <c r="G697" s="731" t="s">
        <v>1727</v>
      </c>
      <c r="I697" s="731" t="s">
        <v>2016</v>
      </c>
    </row>
    <row r="698" spans="1:9" ht="14.25" customHeight="1">
      <c r="A698" s="724">
        <v>529591358</v>
      </c>
      <c r="B698" s="731" t="s">
        <v>2676</v>
      </c>
      <c r="C698" s="731">
        <v>95621863</v>
      </c>
      <c r="D698" s="731">
        <v>3854369817</v>
      </c>
      <c r="E698" s="731" t="s">
        <v>2472</v>
      </c>
      <c r="F698" s="731" t="s">
        <v>1199</v>
      </c>
      <c r="G698" s="731" t="s">
        <v>1715</v>
      </c>
    </row>
    <row r="699" spans="1:9" ht="14.25" customHeight="1">
      <c r="A699" s="772"/>
      <c r="B699" s="773"/>
      <c r="C699" s="773"/>
      <c r="D699" s="773"/>
      <c r="E699" s="773"/>
      <c r="F699" s="773"/>
      <c r="G699" s="773"/>
      <c r="H699" s="773"/>
      <c r="I699" s="773"/>
    </row>
    <row r="700" spans="1:9" ht="14.25" customHeight="1">
      <c r="A700" s="754" t="s">
        <v>2677</v>
      </c>
      <c r="B700" s="725"/>
      <c r="C700" s="726" t="s">
        <v>1188</v>
      </c>
      <c r="D700" s="727" t="s">
        <v>1701</v>
      </c>
      <c r="E700" s="728"/>
      <c r="F700" s="729"/>
      <c r="G700" s="729"/>
      <c r="H700" s="729"/>
      <c r="I700" s="760"/>
    </row>
    <row r="701" spans="1:9" ht="14.25" customHeight="1">
      <c r="A701" s="748" t="s">
        <v>1190</v>
      </c>
      <c r="B701" s="733" t="s">
        <v>1704</v>
      </c>
      <c r="C701" s="729" t="s">
        <v>1705</v>
      </c>
      <c r="D701" s="728" t="s">
        <v>1193</v>
      </c>
      <c r="E701" s="728" t="s">
        <v>498</v>
      </c>
      <c r="F701" s="729" t="s">
        <v>1194</v>
      </c>
      <c r="G701" s="729" t="s">
        <v>1195</v>
      </c>
      <c r="H701" s="729" t="s">
        <v>1702</v>
      </c>
      <c r="I701" s="760" t="s">
        <v>455</v>
      </c>
    </row>
    <row r="702" spans="1:9" ht="14.25" customHeight="1">
      <c r="A702" s="724">
        <v>617841159</v>
      </c>
      <c r="B702" s="731" t="s">
        <v>2672</v>
      </c>
      <c r="C702" s="731">
        <v>215059239</v>
      </c>
      <c r="D702" s="731">
        <v>3855737263</v>
      </c>
      <c r="E702" s="731" t="s">
        <v>2472</v>
      </c>
      <c r="F702" s="731" t="s">
        <v>1203</v>
      </c>
      <c r="G702" s="736" t="s">
        <v>1727</v>
      </c>
      <c r="H702" s="736"/>
      <c r="I702" s="738" t="s">
        <v>2016</v>
      </c>
    </row>
    <row r="703" spans="1:9" ht="14.25" customHeight="1">
      <c r="A703" s="750" t="s">
        <v>2678</v>
      </c>
      <c r="B703" s="661" t="s">
        <v>2679</v>
      </c>
      <c r="C703" s="661">
        <v>152773540</v>
      </c>
      <c r="D703" s="661">
        <v>3855516702</v>
      </c>
      <c r="E703" s="717" t="s">
        <v>522</v>
      </c>
      <c r="F703" s="717" t="s">
        <v>1199</v>
      </c>
      <c r="G703" s="717" t="s">
        <v>806</v>
      </c>
      <c r="H703" s="717"/>
      <c r="I703" s="741"/>
    </row>
    <row r="704" spans="1:9" ht="14.25" customHeight="1">
      <c r="A704" s="749" t="s">
        <v>2680</v>
      </c>
      <c r="B704" s="661" t="s">
        <v>2681</v>
      </c>
      <c r="C704" s="662">
        <v>208832048</v>
      </c>
      <c r="D704" s="662">
        <v>9562712299</v>
      </c>
      <c r="E704" s="717" t="s">
        <v>522</v>
      </c>
      <c r="F704" s="736" t="s">
        <v>1203</v>
      </c>
      <c r="G704" s="736" t="s">
        <v>1727</v>
      </c>
      <c r="H704" s="736" t="s">
        <v>509</v>
      </c>
      <c r="I704" s="741" t="s">
        <v>2545</v>
      </c>
    </row>
    <row r="705" spans="1:9" ht="14.25" customHeight="1">
      <c r="A705" s="750" t="s">
        <v>2682</v>
      </c>
      <c r="B705" s="662" t="s">
        <v>2683</v>
      </c>
      <c r="C705" s="662">
        <v>133746711</v>
      </c>
      <c r="D705" s="662">
        <v>8016080504</v>
      </c>
      <c r="E705" s="717" t="s">
        <v>522</v>
      </c>
      <c r="F705" s="717" t="s">
        <v>1199</v>
      </c>
      <c r="G705" s="717" t="s">
        <v>1727</v>
      </c>
      <c r="H705" s="717" t="s">
        <v>509</v>
      </c>
      <c r="I705" s="741" t="s">
        <v>2545</v>
      </c>
    </row>
    <row r="706" spans="1:9" ht="14.25" customHeight="1">
      <c r="A706" s="749" t="s">
        <v>2684</v>
      </c>
      <c r="B706" s="662" t="s">
        <v>2685</v>
      </c>
      <c r="C706" s="662">
        <v>119634717</v>
      </c>
      <c r="D706" s="662">
        <v>3854369091</v>
      </c>
      <c r="E706" s="717" t="s">
        <v>522</v>
      </c>
      <c r="F706" s="736" t="s">
        <v>1199</v>
      </c>
      <c r="G706" s="736" t="s">
        <v>806</v>
      </c>
      <c r="H706" s="736"/>
      <c r="I706" s="738"/>
    </row>
    <row r="707" spans="1:9" ht="14.25" customHeight="1">
      <c r="A707" s="750" t="s">
        <v>2686</v>
      </c>
      <c r="B707" s="661" t="s">
        <v>2687</v>
      </c>
      <c r="C707" s="661">
        <v>215057044</v>
      </c>
      <c r="D707" s="661">
        <v>3853140411</v>
      </c>
      <c r="E707" s="717" t="s">
        <v>522</v>
      </c>
      <c r="F707" s="717" t="s">
        <v>1199</v>
      </c>
      <c r="G707" s="717" t="s">
        <v>1727</v>
      </c>
      <c r="H707" s="717"/>
      <c r="I707" s="741" t="s">
        <v>2545</v>
      </c>
    </row>
    <row r="708" spans="1:9" ht="14.25" customHeight="1">
      <c r="A708" s="749" t="s">
        <v>2688</v>
      </c>
      <c r="B708" s="662" t="s">
        <v>2689</v>
      </c>
      <c r="C708" s="662">
        <v>180402877</v>
      </c>
      <c r="D708" s="662">
        <v>2244546956</v>
      </c>
      <c r="E708" s="717" t="s">
        <v>522</v>
      </c>
      <c r="F708" s="736" t="s">
        <v>1199</v>
      </c>
      <c r="G708" s="736" t="s">
        <v>1727</v>
      </c>
      <c r="H708" s="736" t="s">
        <v>2575</v>
      </c>
      <c r="I708" s="741" t="s">
        <v>2545</v>
      </c>
    </row>
    <row r="709" spans="1:9" ht="14.25" customHeight="1">
      <c r="A709" s="750" t="s">
        <v>2690</v>
      </c>
      <c r="B709" s="661" t="s">
        <v>2691</v>
      </c>
      <c r="C709" s="661">
        <v>205504413</v>
      </c>
      <c r="D709" s="661">
        <v>8019071387</v>
      </c>
      <c r="E709" s="717" t="s">
        <v>522</v>
      </c>
      <c r="F709" s="717" t="s">
        <v>1199</v>
      </c>
      <c r="G709" s="717" t="s">
        <v>1727</v>
      </c>
      <c r="H709" s="717" t="s">
        <v>2575</v>
      </c>
      <c r="I709" s="741" t="s">
        <v>2545</v>
      </c>
    </row>
    <row r="710" spans="1:9" ht="14.25" customHeight="1">
      <c r="A710" s="749" t="s">
        <v>2692</v>
      </c>
      <c r="B710" s="662" t="s">
        <v>2693</v>
      </c>
      <c r="C710" s="661">
        <v>169085532</v>
      </c>
      <c r="D710" s="717" t="s">
        <v>2694</v>
      </c>
      <c r="E710" s="717" t="s">
        <v>522</v>
      </c>
      <c r="F710" s="736" t="s">
        <v>1199</v>
      </c>
      <c r="G710" s="736" t="s">
        <v>1727</v>
      </c>
      <c r="H710" s="736"/>
      <c r="I710" s="738" t="s">
        <v>2016</v>
      </c>
    </row>
    <row r="711" spans="1:9" ht="14.25" customHeight="1">
      <c r="A711" s="750" t="s">
        <v>2695</v>
      </c>
      <c r="B711" s="662" t="s">
        <v>2696</v>
      </c>
      <c r="C711" s="662">
        <v>206111054</v>
      </c>
      <c r="D711" s="662">
        <v>3852228237</v>
      </c>
      <c r="E711" s="717" t="s">
        <v>522</v>
      </c>
      <c r="F711" s="717" t="s">
        <v>1199</v>
      </c>
      <c r="G711" s="717" t="s">
        <v>1727</v>
      </c>
      <c r="H711" s="717" t="s">
        <v>509</v>
      </c>
      <c r="I711" s="741" t="s">
        <v>2545</v>
      </c>
    </row>
    <row r="712" spans="1:9" ht="14.25" customHeight="1">
      <c r="A712" s="749" t="s">
        <v>2697</v>
      </c>
      <c r="B712" s="736" t="s">
        <v>2698</v>
      </c>
      <c r="C712" s="736">
        <v>161250911</v>
      </c>
      <c r="D712" s="736" t="s">
        <v>2699</v>
      </c>
      <c r="E712" s="736" t="s">
        <v>513</v>
      </c>
      <c r="F712" s="736" t="s">
        <v>1203</v>
      </c>
      <c r="G712" s="736" t="s">
        <v>806</v>
      </c>
      <c r="H712" s="736"/>
      <c r="I712" s="738"/>
    </row>
    <row r="713" spans="1:9" ht="14.25" customHeight="1">
      <c r="A713" s="750" t="s">
        <v>2700</v>
      </c>
      <c r="B713" s="717" t="s">
        <v>2701</v>
      </c>
      <c r="C713" s="717">
        <v>205610134</v>
      </c>
      <c r="D713" s="717">
        <v>3059885225</v>
      </c>
      <c r="E713" s="717" t="s">
        <v>513</v>
      </c>
      <c r="F713" s="717" t="s">
        <v>1199</v>
      </c>
      <c r="G713" s="717" t="s">
        <v>1221</v>
      </c>
      <c r="H713" s="717"/>
      <c r="I713" s="741" t="s">
        <v>2702</v>
      </c>
    </row>
    <row r="714" spans="1:9" ht="14.25" customHeight="1">
      <c r="A714" s="749" t="s">
        <v>2703</v>
      </c>
      <c r="B714" s="736" t="s">
        <v>2704</v>
      </c>
      <c r="C714" s="736">
        <v>215079760</v>
      </c>
      <c r="D714" s="736">
        <v>470603900</v>
      </c>
      <c r="E714" s="736" t="s">
        <v>513</v>
      </c>
      <c r="F714" s="736" t="s">
        <v>1199</v>
      </c>
      <c r="G714" s="736" t="s">
        <v>1336</v>
      </c>
      <c r="H714" s="736"/>
      <c r="I714" s="738" t="s">
        <v>2545</v>
      </c>
    </row>
    <row r="715" spans="1:9" ht="14.25" customHeight="1">
      <c r="A715" s="750" t="s">
        <v>2705</v>
      </c>
      <c r="B715" s="717" t="s">
        <v>2706</v>
      </c>
      <c r="C715" s="717">
        <v>164336560</v>
      </c>
      <c r="D715" s="717">
        <v>3854650492</v>
      </c>
      <c r="E715" s="717" t="s">
        <v>513</v>
      </c>
      <c r="F715" s="717" t="s">
        <v>1203</v>
      </c>
      <c r="G715" s="717" t="s">
        <v>1727</v>
      </c>
      <c r="H715" s="717" t="s">
        <v>2575</v>
      </c>
      <c r="I715" s="741" t="s">
        <v>2016</v>
      </c>
    </row>
    <row r="716" spans="1:9" ht="14.25" customHeight="1">
      <c r="A716" s="731" t="s">
        <v>2707</v>
      </c>
      <c r="B716" s="661" t="s">
        <v>2708</v>
      </c>
      <c r="C716" s="661">
        <v>215113999</v>
      </c>
      <c r="D716" s="661">
        <v>3855608597</v>
      </c>
      <c r="E716" s="731" t="s">
        <v>522</v>
      </c>
      <c r="F716" s="731" t="s">
        <v>1203</v>
      </c>
      <c r="G716" s="717" t="s">
        <v>1727</v>
      </c>
      <c r="H716" s="717"/>
      <c r="I716" s="741" t="s">
        <v>2016</v>
      </c>
    </row>
    <row r="717" spans="1:9" ht="14.25" customHeight="1">
      <c r="A717" s="749" t="s">
        <v>2709</v>
      </c>
      <c r="B717" s="661" t="s">
        <v>2710</v>
      </c>
      <c r="C717" s="661">
        <v>215093230</v>
      </c>
      <c r="D717" s="661">
        <v>8014109263</v>
      </c>
      <c r="E717" s="736" t="s">
        <v>522</v>
      </c>
      <c r="F717" s="736" t="s">
        <v>1203</v>
      </c>
      <c r="G717" s="717" t="s">
        <v>1727</v>
      </c>
      <c r="H717" s="717"/>
      <c r="I717" s="741" t="s">
        <v>2016</v>
      </c>
    </row>
    <row r="718" spans="1:9" ht="14.25" customHeight="1">
      <c r="A718" s="749" t="s">
        <v>2711</v>
      </c>
      <c r="B718" s="662" t="s">
        <v>2712</v>
      </c>
      <c r="C718" s="662">
        <v>201740362</v>
      </c>
      <c r="D718" s="662">
        <v>3853646934</v>
      </c>
      <c r="E718" s="736" t="s">
        <v>522</v>
      </c>
      <c r="F718" s="736" t="s">
        <v>1199</v>
      </c>
      <c r="G718" s="736" t="s">
        <v>1727</v>
      </c>
      <c r="H718" s="736" t="s">
        <v>509</v>
      </c>
      <c r="I718" s="741" t="s">
        <v>2545</v>
      </c>
    </row>
    <row r="719" spans="1:9" ht="14.25" customHeight="1">
      <c r="A719" s="750" t="s">
        <v>2713</v>
      </c>
      <c r="B719" s="717" t="s">
        <v>2714</v>
      </c>
      <c r="C719" s="717">
        <v>204829184</v>
      </c>
      <c r="D719" s="717">
        <v>3854659509</v>
      </c>
      <c r="E719" s="717" t="s">
        <v>513</v>
      </c>
      <c r="F719" s="717" t="s">
        <v>1199</v>
      </c>
      <c r="G719" s="717" t="s">
        <v>1727</v>
      </c>
      <c r="H719" s="717"/>
      <c r="I719" s="741" t="s">
        <v>2715</v>
      </c>
    </row>
    <row r="720" spans="1:9" ht="14.25" customHeight="1">
      <c r="A720" s="751" t="s">
        <v>2716</v>
      </c>
      <c r="B720" s="752" t="s">
        <v>2717</v>
      </c>
      <c r="C720" s="752">
        <v>143955250</v>
      </c>
      <c r="D720" s="752">
        <v>3854159752</v>
      </c>
      <c r="E720" s="752" t="s">
        <v>513</v>
      </c>
      <c r="F720" s="752" t="s">
        <v>1199</v>
      </c>
      <c r="G720" s="717" t="s">
        <v>1727</v>
      </c>
      <c r="H720" s="717"/>
      <c r="I720" s="741" t="s">
        <v>2545</v>
      </c>
    </row>
    <row r="721" spans="1:9" ht="14.25" customHeight="1">
      <c r="A721" s="731" t="s">
        <v>2718</v>
      </c>
      <c r="B721" s="661" t="s">
        <v>2719</v>
      </c>
      <c r="C721" s="661">
        <v>193816286</v>
      </c>
      <c r="D721" s="661">
        <v>7193620483</v>
      </c>
      <c r="E721" s="731" t="s">
        <v>522</v>
      </c>
      <c r="F721" s="731" t="s">
        <v>1199</v>
      </c>
      <c r="G721" s="736" t="s">
        <v>1727</v>
      </c>
      <c r="H721" s="736" t="s">
        <v>2575</v>
      </c>
      <c r="I721" s="741" t="s">
        <v>2545</v>
      </c>
    </row>
    <row r="722" spans="1:9" ht="14.25" customHeight="1">
      <c r="A722" s="754" t="s">
        <v>2720</v>
      </c>
      <c r="B722" s="725"/>
      <c r="C722" s="767" t="s">
        <v>1292</v>
      </c>
      <c r="D722" s="727" t="s">
        <v>1701</v>
      </c>
      <c r="E722" s="728"/>
      <c r="F722" s="729"/>
      <c r="G722" s="729"/>
      <c r="H722" s="729"/>
      <c r="I722" s="760"/>
    </row>
    <row r="723" spans="1:9" ht="14.25" customHeight="1">
      <c r="A723" s="748" t="s">
        <v>1190</v>
      </c>
      <c r="B723" s="733" t="s">
        <v>1704</v>
      </c>
      <c r="C723" s="729" t="s">
        <v>1192</v>
      </c>
      <c r="D723" s="728" t="s">
        <v>1193</v>
      </c>
      <c r="E723" s="728" t="s">
        <v>498</v>
      </c>
      <c r="F723" s="729" t="s">
        <v>1194</v>
      </c>
      <c r="G723" s="729" t="s">
        <v>1195</v>
      </c>
      <c r="H723" s="729" t="s">
        <v>1702</v>
      </c>
      <c r="I723" s="760" t="s">
        <v>455</v>
      </c>
    </row>
    <row r="724" spans="1:9" ht="14.25" customHeight="1">
      <c r="A724" s="750" t="s">
        <v>2721</v>
      </c>
      <c r="B724" s="717" t="s">
        <v>2659</v>
      </c>
      <c r="C724" s="717">
        <v>149720097</v>
      </c>
      <c r="D724" s="717">
        <v>8014716732</v>
      </c>
      <c r="E724" s="717" t="s">
        <v>2472</v>
      </c>
      <c r="F724" s="717"/>
      <c r="G724" s="717"/>
      <c r="H724" s="717"/>
      <c r="I724" s="741"/>
    </row>
    <row r="725" spans="1:9" ht="14.25" customHeight="1">
      <c r="A725" s="749" t="s">
        <v>2722</v>
      </c>
      <c r="B725" s="736" t="s">
        <v>2723</v>
      </c>
      <c r="C725" s="661">
        <v>215053687</v>
      </c>
      <c r="D725" s="661" t="s">
        <v>2724</v>
      </c>
      <c r="E725" s="736" t="s">
        <v>522</v>
      </c>
      <c r="F725" s="736" t="s">
        <v>1199</v>
      </c>
      <c r="G725" s="736" t="s">
        <v>1727</v>
      </c>
      <c r="H725" s="736" t="s">
        <v>509</v>
      </c>
      <c r="I725" s="738" t="s">
        <v>2725</v>
      </c>
    </row>
    <row r="726" spans="1:9" ht="14.25" customHeight="1">
      <c r="A726" s="749" t="s">
        <v>2726</v>
      </c>
      <c r="B726" s="736" t="s">
        <v>2727</v>
      </c>
      <c r="C726" s="736">
        <v>213281783</v>
      </c>
      <c r="D726" s="736">
        <v>39852592969</v>
      </c>
      <c r="E726" s="736" t="s">
        <v>522</v>
      </c>
      <c r="F726" s="736" t="s">
        <v>1199</v>
      </c>
      <c r="G726" s="736" t="s">
        <v>1727</v>
      </c>
      <c r="H726" s="736" t="s">
        <v>509</v>
      </c>
      <c r="I726" s="738" t="s">
        <v>2545</v>
      </c>
    </row>
    <row r="727" spans="1:9" ht="14.25" customHeight="1">
      <c r="A727" s="750">
        <v>617775101</v>
      </c>
      <c r="B727" s="717" t="s">
        <v>2728</v>
      </c>
      <c r="C727" s="717">
        <v>95675870</v>
      </c>
      <c r="D727" s="717">
        <v>3853479624</v>
      </c>
      <c r="E727" s="717" t="s">
        <v>2472</v>
      </c>
      <c r="F727" s="717" t="s">
        <v>1203</v>
      </c>
      <c r="G727" s="717" t="s">
        <v>1336</v>
      </c>
      <c r="H727" s="717" t="s">
        <v>509</v>
      </c>
      <c r="I727" s="741" t="s">
        <v>2016</v>
      </c>
    </row>
    <row r="728" spans="1:9" ht="14.25" customHeight="1">
      <c r="A728" s="749"/>
      <c r="B728" s="736" t="s">
        <v>2729</v>
      </c>
      <c r="C728" s="736">
        <v>215152469</v>
      </c>
      <c r="D728" s="736">
        <v>8083419989</v>
      </c>
      <c r="E728" s="736" t="s">
        <v>2472</v>
      </c>
      <c r="F728" s="736" t="s">
        <v>1203</v>
      </c>
      <c r="G728" s="736"/>
      <c r="H728" s="736"/>
      <c r="I728" s="738" t="s">
        <v>2554</v>
      </c>
    </row>
    <row r="729" spans="1:9" ht="14.25" customHeight="1">
      <c r="A729" s="750" t="s">
        <v>2730</v>
      </c>
      <c r="B729" s="661" t="s">
        <v>2731</v>
      </c>
      <c r="C729" s="661">
        <v>95610315</v>
      </c>
      <c r="D729" s="661" t="s">
        <v>2732</v>
      </c>
      <c r="E729" s="717" t="s">
        <v>522</v>
      </c>
      <c r="F729" s="717" t="s">
        <v>1203</v>
      </c>
      <c r="G729" s="717"/>
      <c r="H729" s="717"/>
      <c r="I729" s="738" t="s">
        <v>2554</v>
      </c>
    </row>
    <row r="730" spans="1:9" ht="14.25" customHeight="1">
      <c r="A730" s="750">
        <v>735970920</v>
      </c>
      <c r="B730" s="717" t="s">
        <v>2733</v>
      </c>
      <c r="C730" s="717">
        <v>125222658</v>
      </c>
      <c r="D730" s="717">
        <v>3855072291</v>
      </c>
      <c r="E730" s="717" t="s">
        <v>2472</v>
      </c>
      <c r="F730" s="717" t="s">
        <v>1199</v>
      </c>
      <c r="G730" s="717" t="s">
        <v>1727</v>
      </c>
      <c r="H730" s="717" t="s">
        <v>509</v>
      </c>
      <c r="I730" s="741"/>
    </row>
    <row r="731" spans="1:9" ht="14.25" customHeight="1">
      <c r="A731" s="749" t="s">
        <v>2734</v>
      </c>
      <c r="B731" s="736" t="s">
        <v>2735</v>
      </c>
      <c r="C731" s="736">
        <v>102210237</v>
      </c>
      <c r="D731" s="736">
        <v>3856661568</v>
      </c>
      <c r="E731" s="736" t="s">
        <v>513</v>
      </c>
      <c r="F731" s="736" t="s">
        <v>1199</v>
      </c>
      <c r="G731" s="736" t="s">
        <v>1336</v>
      </c>
      <c r="H731" s="736"/>
      <c r="I731" s="738" t="s">
        <v>2736</v>
      </c>
    </row>
    <row r="732" spans="1:9" ht="14.25" customHeight="1">
      <c r="A732" s="750"/>
      <c r="B732" s="717" t="s">
        <v>2737</v>
      </c>
      <c r="C732" s="717">
        <v>139168974</v>
      </c>
      <c r="D732" s="717">
        <v>3854416045</v>
      </c>
      <c r="E732" s="717" t="s">
        <v>2656</v>
      </c>
      <c r="F732" s="717" t="s">
        <v>1199</v>
      </c>
      <c r="G732" s="717"/>
      <c r="H732" s="717"/>
      <c r="I732" s="741"/>
    </row>
    <row r="733" spans="1:9" ht="14.25" customHeight="1">
      <c r="A733" s="749"/>
      <c r="B733" s="736" t="s">
        <v>2738</v>
      </c>
      <c r="C733" s="736">
        <v>189845512</v>
      </c>
      <c r="D733" s="736">
        <v>3853216316</v>
      </c>
      <c r="E733" s="736" t="s">
        <v>2656</v>
      </c>
      <c r="F733" s="736" t="s">
        <v>1199</v>
      </c>
      <c r="G733" s="736"/>
      <c r="H733" s="736"/>
      <c r="I733" s="738"/>
    </row>
    <row r="734" spans="1:9" ht="14.25" customHeight="1">
      <c r="A734" s="750" t="s">
        <v>2739</v>
      </c>
      <c r="B734" s="717" t="s">
        <v>2740</v>
      </c>
      <c r="C734" s="717">
        <v>160749432</v>
      </c>
      <c r="D734" s="717">
        <v>8013854083</v>
      </c>
      <c r="E734" s="717" t="s">
        <v>513</v>
      </c>
      <c r="F734" s="717" t="s">
        <v>1203</v>
      </c>
      <c r="G734" s="717" t="s">
        <v>1727</v>
      </c>
      <c r="H734" s="717" t="s">
        <v>509</v>
      </c>
      <c r="I734" s="741" t="s">
        <v>2016</v>
      </c>
    </row>
    <row r="735" spans="1:9" ht="14.25" customHeight="1">
      <c r="A735" s="749" t="s">
        <v>2741</v>
      </c>
      <c r="B735" s="736" t="s">
        <v>2742</v>
      </c>
      <c r="C735" s="736">
        <v>95616659</v>
      </c>
      <c r="D735" s="736">
        <v>3854146605</v>
      </c>
      <c r="E735" s="717" t="s">
        <v>513</v>
      </c>
      <c r="F735" s="736" t="s">
        <v>1199</v>
      </c>
      <c r="G735" s="736" t="s">
        <v>1727</v>
      </c>
      <c r="H735" s="736" t="s">
        <v>509</v>
      </c>
      <c r="I735" s="738" t="s">
        <v>2545</v>
      </c>
    </row>
    <row r="736" spans="1:9" ht="14.25" customHeight="1">
      <c r="A736" s="750" t="s">
        <v>2743</v>
      </c>
      <c r="B736" s="717" t="s">
        <v>2744</v>
      </c>
      <c r="C736" s="717">
        <v>97837710</v>
      </c>
      <c r="D736" s="717">
        <v>8017553706</v>
      </c>
      <c r="E736" s="717" t="s">
        <v>513</v>
      </c>
      <c r="F736" s="717" t="s">
        <v>1199</v>
      </c>
      <c r="G736" s="717" t="s">
        <v>1727</v>
      </c>
      <c r="H736" s="717" t="s">
        <v>509</v>
      </c>
      <c r="I736" s="741" t="s">
        <v>2016</v>
      </c>
    </row>
    <row r="737" spans="1:9" ht="14.25" customHeight="1">
      <c r="A737" s="749" t="s">
        <v>2745</v>
      </c>
      <c r="B737" s="736" t="s">
        <v>2746</v>
      </c>
      <c r="C737" s="736">
        <v>215054914</v>
      </c>
      <c r="D737" s="736" t="s">
        <v>2747</v>
      </c>
      <c r="E737" s="736" t="s">
        <v>552</v>
      </c>
      <c r="F737" s="736" t="s">
        <v>1199</v>
      </c>
      <c r="G737" s="736" t="s">
        <v>1727</v>
      </c>
      <c r="H737" s="736" t="s">
        <v>509</v>
      </c>
      <c r="I737" s="738" t="s">
        <v>2016</v>
      </c>
    </row>
    <row r="738" spans="1:9" ht="14.25" customHeight="1">
      <c r="A738" s="750" t="s">
        <v>2748</v>
      </c>
      <c r="B738" s="717" t="s">
        <v>2749</v>
      </c>
      <c r="C738" s="717">
        <v>168470012</v>
      </c>
      <c r="D738" s="717" t="s">
        <v>2750</v>
      </c>
      <c r="E738" s="717" t="s">
        <v>522</v>
      </c>
      <c r="F738" s="717" t="s">
        <v>1199</v>
      </c>
      <c r="G738" s="717" t="s">
        <v>1727</v>
      </c>
      <c r="H738" s="717"/>
      <c r="I738" s="741" t="s">
        <v>2751</v>
      </c>
    </row>
    <row r="739" spans="1:9" ht="14.25" customHeight="1">
      <c r="A739" s="749"/>
      <c r="B739" s="736" t="s">
        <v>2752</v>
      </c>
      <c r="C739" s="736">
        <v>215105913</v>
      </c>
      <c r="D739" s="736">
        <v>3852329375</v>
      </c>
      <c r="E739" s="736" t="s">
        <v>2472</v>
      </c>
      <c r="F739" s="736" t="s">
        <v>1199</v>
      </c>
      <c r="G739" s="736" t="s">
        <v>1336</v>
      </c>
      <c r="H739" s="736" t="s">
        <v>509</v>
      </c>
      <c r="I739" s="738" t="s">
        <v>2016</v>
      </c>
    </row>
    <row r="740" spans="1:9" ht="14.25" customHeight="1">
      <c r="A740" s="750"/>
      <c r="B740" s="717"/>
      <c r="C740" s="717"/>
      <c r="D740" s="717"/>
      <c r="E740" s="717"/>
      <c r="F740" s="717"/>
      <c r="G740" s="717"/>
      <c r="H740" s="717"/>
      <c r="I740" s="741"/>
    </row>
    <row r="741" spans="1:9" ht="14.25" customHeight="1">
      <c r="A741" s="749"/>
      <c r="B741" s="736"/>
      <c r="C741" s="736"/>
      <c r="D741" s="736"/>
      <c r="E741" s="736"/>
      <c r="F741" s="736"/>
      <c r="G741" s="736"/>
      <c r="H741" s="736"/>
      <c r="I741" s="738"/>
    </row>
    <row r="742" spans="1:9" ht="14.25" customHeight="1">
      <c r="A742" s="754" t="s">
        <v>2753</v>
      </c>
      <c r="B742" s="725"/>
      <c r="C742" s="726" t="s">
        <v>1188</v>
      </c>
      <c r="D742" s="727" t="s">
        <v>1701</v>
      </c>
      <c r="E742" s="728"/>
      <c r="F742" s="729"/>
      <c r="G742" s="729"/>
      <c r="H742" s="729"/>
      <c r="I742" s="760"/>
    </row>
    <row r="743" spans="1:9" ht="14.25" customHeight="1">
      <c r="A743" s="748" t="s">
        <v>1190</v>
      </c>
      <c r="B743" s="733" t="s">
        <v>1704</v>
      </c>
      <c r="C743" s="729" t="s">
        <v>1192</v>
      </c>
      <c r="D743" s="728" t="s">
        <v>1193</v>
      </c>
      <c r="E743" s="728" t="s">
        <v>498</v>
      </c>
      <c r="F743" s="729" t="s">
        <v>1194</v>
      </c>
      <c r="G743" s="729" t="s">
        <v>1195</v>
      </c>
      <c r="H743" s="729" t="s">
        <v>1702</v>
      </c>
      <c r="I743" s="760" t="s">
        <v>455</v>
      </c>
    </row>
    <row r="744" spans="1:9" ht="14.25" customHeight="1">
      <c r="A744" s="750" t="s">
        <v>2754</v>
      </c>
      <c r="B744" s="717" t="s">
        <v>2063</v>
      </c>
      <c r="C744" s="717">
        <v>189853873</v>
      </c>
      <c r="D744" s="717">
        <v>3859009606</v>
      </c>
      <c r="E744" s="717" t="s">
        <v>554</v>
      </c>
      <c r="F744" s="717" t="s">
        <v>1199</v>
      </c>
      <c r="G744" s="717" t="s">
        <v>1336</v>
      </c>
      <c r="H744" s="717" t="s">
        <v>509</v>
      </c>
      <c r="I744" s="741" t="s">
        <v>2545</v>
      </c>
    </row>
    <row r="745" spans="1:9" ht="14.25" customHeight="1">
      <c r="A745" s="749"/>
      <c r="B745" s="736" t="s">
        <v>2755</v>
      </c>
      <c r="C745" s="736">
        <v>182066614</v>
      </c>
      <c r="D745" s="717" t="s">
        <v>2756</v>
      </c>
      <c r="E745" s="736" t="s">
        <v>528</v>
      </c>
      <c r="F745" s="736"/>
      <c r="G745" s="736" t="s">
        <v>1336</v>
      </c>
      <c r="H745" s="736"/>
      <c r="I745" s="741" t="s">
        <v>2545</v>
      </c>
    </row>
    <row r="746" spans="1:9" ht="14.25" customHeight="1">
      <c r="A746" s="750" t="s">
        <v>2757</v>
      </c>
      <c r="B746" s="717" t="s">
        <v>2758</v>
      </c>
      <c r="C746" s="717">
        <v>134565500</v>
      </c>
      <c r="D746" s="717">
        <v>3855511506</v>
      </c>
      <c r="E746" s="717" t="s">
        <v>513</v>
      </c>
      <c r="F746" s="717" t="s">
        <v>1203</v>
      </c>
      <c r="G746" s="717" t="s">
        <v>1336</v>
      </c>
      <c r="H746" s="717" t="s">
        <v>509</v>
      </c>
      <c r="I746" s="741" t="s">
        <v>2545</v>
      </c>
    </row>
    <row r="747" spans="1:9" ht="14.25" customHeight="1">
      <c r="A747" s="749" t="s">
        <v>2759</v>
      </c>
      <c r="B747" s="736" t="s">
        <v>2760</v>
      </c>
      <c r="C747" s="736">
        <v>146885958</v>
      </c>
      <c r="D747" s="736">
        <v>3854650666</v>
      </c>
      <c r="E747" s="736" t="s">
        <v>513</v>
      </c>
      <c r="F747" s="736" t="s">
        <v>1203</v>
      </c>
      <c r="G747" s="736" t="s">
        <v>1336</v>
      </c>
      <c r="H747" s="736" t="s">
        <v>509</v>
      </c>
      <c r="I747" s="741" t="s">
        <v>2545</v>
      </c>
    </row>
    <row r="748" spans="1:9" ht="14.25" customHeight="1">
      <c r="A748" s="749" t="s">
        <v>2761</v>
      </c>
      <c r="B748" s="736" t="s">
        <v>2762</v>
      </c>
      <c r="C748" s="736">
        <v>164035753</v>
      </c>
      <c r="D748" s="736">
        <v>7274793288</v>
      </c>
      <c r="E748" s="736" t="s">
        <v>513</v>
      </c>
      <c r="F748" s="736" t="s">
        <v>1203</v>
      </c>
      <c r="G748" s="717" t="s">
        <v>1336</v>
      </c>
      <c r="H748" s="717" t="s">
        <v>509</v>
      </c>
      <c r="I748" s="741" t="s">
        <v>2545</v>
      </c>
    </row>
    <row r="749" spans="1:9" ht="14.25" customHeight="1">
      <c r="A749" s="749" t="s">
        <v>2763</v>
      </c>
      <c r="B749" s="661" t="s">
        <v>2764</v>
      </c>
      <c r="C749" s="661">
        <v>167391763</v>
      </c>
      <c r="D749" s="661">
        <v>3855886661</v>
      </c>
      <c r="E749" s="736" t="s">
        <v>522</v>
      </c>
      <c r="F749" s="736" t="s">
        <v>1199</v>
      </c>
      <c r="G749" s="736" t="s">
        <v>1336</v>
      </c>
      <c r="H749" s="736"/>
      <c r="I749" s="741" t="s">
        <v>2545</v>
      </c>
    </row>
    <row r="750" spans="1:9" ht="14.25" customHeight="1">
      <c r="A750" s="750"/>
      <c r="B750" s="717" t="s">
        <v>2765</v>
      </c>
      <c r="C750" s="717">
        <v>161183115</v>
      </c>
      <c r="D750" s="717">
        <v>3855767761</v>
      </c>
      <c r="E750" s="717" t="s">
        <v>554</v>
      </c>
      <c r="F750" s="717" t="s">
        <v>1199</v>
      </c>
      <c r="G750" s="717" t="s">
        <v>1715</v>
      </c>
      <c r="H750" s="717"/>
      <c r="I750" s="741" t="s">
        <v>2554</v>
      </c>
    </row>
    <row r="751" spans="1:9" ht="14.25" customHeight="1">
      <c r="A751" s="749"/>
      <c r="B751" s="736" t="s">
        <v>2766</v>
      </c>
      <c r="C751" s="736">
        <v>103650034</v>
      </c>
      <c r="D751" s="736">
        <v>8018359913</v>
      </c>
      <c r="E751" s="717" t="s">
        <v>528</v>
      </c>
      <c r="F751" s="736" t="s">
        <v>1199</v>
      </c>
      <c r="G751" s="736" t="s">
        <v>1336</v>
      </c>
      <c r="H751" s="736" t="s">
        <v>2575</v>
      </c>
      <c r="I751" s="741" t="s">
        <v>2545</v>
      </c>
    </row>
    <row r="752" spans="1:9" ht="14.25" customHeight="1">
      <c r="A752" s="750" t="s">
        <v>2767</v>
      </c>
      <c r="B752" s="717" t="s">
        <v>2768</v>
      </c>
      <c r="C752" s="717">
        <v>215098924</v>
      </c>
      <c r="D752" s="717">
        <v>8722889161</v>
      </c>
      <c r="E752" s="717" t="s">
        <v>513</v>
      </c>
      <c r="F752" s="717" t="s">
        <v>1199</v>
      </c>
      <c r="G752" s="717" t="s">
        <v>1715</v>
      </c>
      <c r="H752" s="717"/>
      <c r="I752" s="741" t="s">
        <v>2554</v>
      </c>
    </row>
    <row r="753" spans="1:9" ht="14.25" customHeight="1">
      <c r="A753" s="749" t="s">
        <v>2769</v>
      </c>
      <c r="B753" s="736" t="s">
        <v>2770</v>
      </c>
      <c r="C753" s="736">
        <v>213752858</v>
      </c>
      <c r="D753" s="736" t="s">
        <v>2771</v>
      </c>
      <c r="E753" s="736" t="s">
        <v>513</v>
      </c>
      <c r="F753" s="736" t="s">
        <v>1199</v>
      </c>
      <c r="G753" s="736" t="s">
        <v>1336</v>
      </c>
      <c r="H753" s="736"/>
      <c r="I753" s="741" t="s">
        <v>2545</v>
      </c>
    </row>
    <row r="754" spans="1:9" ht="14.25" customHeight="1">
      <c r="A754" s="750" t="s">
        <v>2772</v>
      </c>
      <c r="B754" s="717" t="s">
        <v>2773</v>
      </c>
      <c r="C754" s="717">
        <v>167320345</v>
      </c>
      <c r="D754" s="717">
        <v>8014307879</v>
      </c>
      <c r="E754" s="717" t="s">
        <v>522</v>
      </c>
      <c r="F754" s="717" t="s">
        <v>1199</v>
      </c>
      <c r="G754" s="717" t="s">
        <v>1336</v>
      </c>
      <c r="H754" s="717" t="s">
        <v>509</v>
      </c>
      <c r="I754" s="741" t="s">
        <v>2545</v>
      </c>
    </row>
    <row r="755" spans="1:9" ht="14.25" customHeight="1">
      <c r="A755" s="749" t="s">
        <v>2774</v>
      </c>
      <c r="B755" s="736" t="s">
        <v>2775</v>
      </c>
      <c r="C755" s="736">
        <v>108695022</v>
      </c>
      <c r="D755" s="736">
        <v>8013019931</v>
      </c>
      <c r="E755" s="736" t="s">
        <v>522</v>
      </c>
      <c r="F755" s="736" t="s">
        <v>1199</v>
      </c>
      <c r="G755" s="736" t="s">
        <v>1336</v>
      </c>
      <c r="H755" s="736"/>
      <c r="I755" s="741" t="s">
        <v>2545</v>
      </c>
    </row>
    <row r="756" spans="1:9" ht="14.25" customHeight="1">
      <c r="A756" s="750" t="s">
        <v>2776</v>
      </c>
      <c r="B756" s="717" t="s">
        <v>2777</v>
      </c>
      <c r="C756" s="717">
        <v>215077983</v>
      </c>
      <c r="D756" s="717">
        <v>3854616199</v>
      </c>
      <c r="E756" s="717" t="s">
        <v>513</v>
      </c>
      <c r="F756" s="717" t="s">
        <v>1199</v>
      </c>
      <c r="G756" s="717" t="s">
        <v>1336</v>
      </c>
      <c r="H756" s="717" t="s">
        <v>509</v>
      </c>
      <c r="I756" s="741" t="s">
        <v>2545</v>
      </c>
    </row>
    <row r="757" spans="1:9" ht="14.25" customHeight="1">
      <c r="A757" s="749">
        <v>116217162</v>
      </c>
      <c r="B757" s="736" t="s">
        <v>2778</v>
      </c>
      <c r="C757" s="736">
        <v>125232739</v>
      </c>
      <c r="D757" s="736">
        <v>3855074278</v>
      </c>
      <c r="E757" s="736" t="s">
        <v>2472</v>
      </c>
      <c r="F757" s="736" t="s">
        <v>1199</v>
      </c>
      <c r="G757" s="736" t="s">
        <v>1715</v>
      </c>
      <c r="H757" s="736"/>
      <c r="I757" s="741" t="s">
        <v>2554</v>
      </c>
    </row>
    <row r="758" spans="1:9" ht="14.25" customHeight="1">
      <c r="A758" s="750" t="s">
        <v>2779</v>
      </c>
      <c r="B758" s="717" t="s">
        <v>2780</v>
      </c>
      <c r="C758" s="717">
        <v>191013148</v>
      </c>
      <c r="D758" s="717">
        <v>8012051446</v>
      </c>
      <c r="E758" s="717" t="s">
        <v>554</v>
      </c>
      <c r="F758" s="717" t="s">
        <v>1199</v>
      </c>
      <c r="G758" s="717" t="s">
        <v>1727</v>
      </c>
      <c r="H758" s="717" t="s">
        <v>2575</v>
      </c>
      <c r="I758" s="741" t="s">
        <v>2545</v>
      </c>
    </row>
    <row r="759" spans="1:9" ht="14.25" customHeight="1">
      <c r="A759" s="749"/>
      <c r="B759" s="736" t="s">
        <v>2781</v>
      </c>
      <c r="C759" s="736">
        <v>193822030</v>
      </c>
      <c r="D759" s="736">
        <v>8012052643</v>
      </c>
      <c r="E759" s="736" t="s">
        <v>554</v>
      </c>
      <c r="F759" s="736" t="s">
        <v>1199</v>
      </c>
      <c r="G759" s="736" t="s">
        <v>1727</v>
      </c>
      <c r="H759" s="736" t="s">
        <v>1715</v>
      </c>
      <c r="I759" s="741" t="s">
        <v>2545</v>
      </c>
    </row>
    <row r="760" spans="1:9" ht="14.25" customHeight="1">
      <c r="A760" s="750"/>
      <c r="B760" s="717" t="s">
        <v>2782</v>
      </c>
      <c r="C760" s="717">
        <v>215280030</v>
      </c>
      <c r="D760" s="717">
        <v>3853715978</v>
      </c>
      <c r="E760" s="717" t="s">
        <v>554</v>
      </c>
      <c r="F760" s="717" t="s">
        <v>1199</v>
      </c>
      <c r="G760" s="717" t="s">
        <v>1336</v>
      </c>
      <c r="H760" s="717"/>
      <c r="I760" s="741" t="s">
        <v>2545</v>
      </c>
    </row>
    <row r="761" spans="1:9" ht="14.25" customHeight="1">
      <c r="A761" s="749"/>
      <c r="B761" s="736" t="s">
        <v>2783</v>
      </c>
      <c r="C761" s="736">
        <v>215155453</v>
      </c>
      <c r="D761" s="736">
        <v>4322318616</v>
      </c>
      <c r="E761" s="736" t="s">
        <v>2472</v>
      </c>
      <c r="F761" s="736" t="s">
        <v>1203</v>
      </c>
      <c r="G761" s="736" t="s">
        <v>2784</v>
      </c>
      <c r="H761" s="736"/>
      <c r="I761" s="738" t="s">
        <v>2785</v>
      </c>
    </row>
    <row r="762" spans="1:9" ht="14.25" customHeight="1">
      <c r="A762" s="750" t="s">
        <v>2786</v>
      </c>
      <c r="B762" s="717" t="s">
        <v>2787</v>
      </c>
      <c r="C762" s="717">
        <v>215155504</v>
      </c>
      <c r="D762" s="717">
        <v>8052365879</v>
      </c>
      <c r="E762" s="717" t="s">
        <v>522</v>
      </c>
      <c r="F762" s="717" t="s">
        <v>1203</v>
      </c>
      <c r="G762" s="717" t="s">
        <v>1446</v>
      </c>
      <c r="H762" s="717" t="s">
        <v>509</v>
      </c>
      <c r="I762" s="741" t="s">
        <v>2545</v>
      </c>
    </row>
    <row r="763" spans="1:9" ht="14.25" customHeight="1">
      <c r="A763" s="750" t="s">
        <v>2788</v>
      </c>
      <c r="B763" s="717" t="s">
        <v>2789</v>
      </c>
      <c r="C763" s="717">
        <v>209156944</v>
      </c>
      <c r="D763" s="717">
        <v>2156067915</v>
      </c>
      <c r="E763" s="717" t="s">
        <v>513</v>
      </c>
      <c r="F763" s="717" t="s">
        <v>1199</v>
      </c>
      <c r="G763" s="717" t="s">
        <v>1336</v>
      </c>
      <c r="H763" s="717"/>
      <c r="I763" s="741" t="s">
        <v>2545</v>
      </c>
    </row>
    <row r="764" spans="1:9" ht="14.25" customHeight="1">
      <c r="A764" s="750"/>
      <c r="B764" s="717" t="s">
        <v>2790</v>
      </c>
      <c r="C764" s="717">
        <v>215166276</v>
      </c>
      <c r="D764" s="717">
        <v>3854876098</v>
      </c>
      <c r="E764" s="717" t="s">
        <v>2472</v>
      </c>
      <c r="F764" s="717" t="s">
        <v>1199</v>
      </c>
      <c r="G764" s="717" t="s">
        <v>1336</v>
      </c>
      <c r="H764" s="717"/>
      <c r="I764" s="741" t="s">
        <v>2545</v>
      </c>
    </row>
    <row r="765" spans="1:9" ht="14.25" customHeight="1">
      <c r="A765" s="749" t="s">
        <v>2791</v>
      </c>
      <c r="B765" s="736" t="s">
        <v>2792</v>
      </c>
      <c r="C765" s="736">
        <v>214506144</v>
      </c>
      <c r="D765" s="736">
        <v>3855007765</v>
      </c>
      <c r="E765" s="736" t="s">
        <v>513</v>
      </c>
      <c r="F765" s="736" t="s">
        <v>1199</v>
      </c>
      <c r="G765" s="736" t="s">
        <v>1446</v>
      </c>
      <c r="H765" s="736" t="s">
        <v>509</v>
      </c>
      <c r="I765" s="741" t="s">
        <v>2545</v>
      </c>
    </row>
    <row r="766" spans="1:9" ht="14.25" customHeight="1">
      <c r="A766" s="750" t="s">
        <v>2700</v>
      </c>
      <c r="B766" s="717" t="s">
        <v>2701</v>
      </c>
      <c r="C766" s="717">
        <v>205610134</v>
      </c>
      <c r="D766" s="717">
        <v>3059885225</v>
      </c>
      <c r="E766" s="717" t="s">
        <v>513</v>
      </c>
      <c r="F766" s="717" t="s">
        <v>1199</v>
      </c>
      <c r="G766" s="717" t="s">
        <v>1336</v>
      </c>
      <c r="H766" s="717" t="s">
        <v>509</v>
      </c>
      <c r="I766" s="741" t="s">
        <v>2545</v>
      </c>
    </row>
    <row r="767" spans="1:9" ht="14.25" customHeight="1">
      <c r="A767" s="756"/>
      <c r="B767" s="743"/>
      <c r="C767" s="743"/>
      <c r="D767" s="743"/>
      <c r="E767" s="743"/>
      <c r="F767" s="743"/>
      <c r="G767" s="743"/>
      <c r="H767" s="743"/>
      <c r="I767" s="743"/>
    </row>
    <row r="768" spans="1:9" ht="14.25" customHeight="1">
      <c r="A768" s="754" t="s">
        <v>2793</v>
      </c>
      <c r="B768" s="725"/>
      <c r="C768" s="726" t="s">
        <v>1188</v>
      </c>
      <c r="D768" s="727" t="s">
        <v>1701</v>
      </c>
      <c r="E768" s="728"/>
      <c r="F768" s="729"/>
      <c r="G768" s="729"/>
      <c r="H768" s="729"/>
      <c r="I768" s="760"/>
    </row>
    <row r="769" spans="1:14" ht="14.25" customHeight="1">
      <c r="A769" s="748" t="s">
        <v>1190</v>
      </c>
      <c r="B769" s="733" t="s">
        <v>1704</v>
      </c>
      <c r="C769" s="729" t="s">
        <v>1192</v>
      </c>
      <c r="D769" s="728" t="s">
        <v>1193</v>
      </c>
      <c r="E769" s="728" t="s">
        <v>498</v>
      </c>
      <c r="F769" s="729" t="s">
        <v>1194</v>
      </c>
      <c r="G769" s="729" t="s">
        <v>1195</v>
      </c>
      <c r="H769" s="729" t="s">
        <v>1702</v>
      </c>
      <c r="I769" s="760" t="s">
        <v>455</v>
      </c>
    </row>
    <row r="770" spans="1:14" ht="14.25" customHeight="1">
      <c r="A770" s="750" t="s">
        <v>2794</v>
      </c>
      <c r="B770" s="662" t="s">
        <v>2795</v>
      </c>
      <c r="C770" s="662">
        <v>191025971</v>
      </c>
      <c r="D770" s="662">
        <v>3856087434</v>
      </c>
      <c r="E770" s="717" t="s">
        <v>522</v>
      </c>
      <c r="F770" s="717" t="s">
        <v>1203</v>
      </c>
      <c r="G770" s="717" t="s">
        <v>806</v>
      </c>
      <c r="H770" s="717"/>
      <c r="I770" s="741" t="s">
        <v>2796</v>
      </c>
    </row>
    <row r="771" spans="1:14" ht="14.25" customHeight="1">
      <c r="A771" s="749">
        <v>117636477</v>
      </c>
      <c r="B771" s="736" t="s">
        <v>2797</v>
      </c>
      <c r="C771" s="736">
        <v>215184177</v>
      </c>
      <c r="D771" s="736">
        <v>8016346387</v>
      </c>
      <c r="E771" s="736" t="s">
        <v>2656</v>
      </c>
      <c r="F771" s="736" t="s">
        <v>1199</v>
      </c>
      <c r="G771" s="736" t="s">
        <v>1336</v>
      </c>
      <c r="H771" s="736"/>
      <c r="I771" s="741" t="s">
        <v>2798</v>
      </c>
    </row>
    <row r="772" spans="1:14" s="930" customFormat="1" ht="14.25" customHeight="1">
      <c r="A772" s="926" t="s">
        <v>2799</v>
      </c>
      <c r="B772" s="927" t="s">
        <v>2800</v>
      </c>
      <c r="C772" s="927">
        <v>215424705</v>
      </c>
      <c r="D772" s="927">
        <v>3853493035</v>
      </c>
      <c r="E772" s="928" t="s">
        <v>522</v>
      </c>
      <c r="F772" s="928" t="s">
        <v>1199</v>
      </c>
      <c r="G772" s="928" t="s">
        <v>1727</v>
      </c>
      <c r="H772" s="928"/>
      <c r="I772" s="929"/>
    </row>
    <row r="773" spans="1:14" ht="14.25" customHeight="1">
      <c r="A773" s="750" t="s">
        <v>2801</v>
      </c>
      <c r="B773" s="717" t="s">
        <v>2802</v>
      </c>
      <c r="C773" s="717">
        <v>215259913</v>
      </c>
      <c r="D773" s="717">
        <v>3855884601</v>
      </c>
      <c r="E773" s="717" t="s">
        <v>513</v>
      </c>
      <c r="F773" s="717" t="s">
        <v>1203</v>
      </c>
      <c r="G773" s="717" t="s">
        <v>1336</v>
      </c>
      <c r="H773" s="717"/>
      <c r="I773" s="741" t="s">
        <v>2016</v>
      </c>
    </row>
    <row r="774" spans="1:14" ht="14.25" customHeight="1">
      <c r="A774" s="750" t="s">
        <v>2803</v>
      </c>
      <c r="B774" s="662" t="s">
        <v>2804</v>
      </c>
      <c r="C774" s="662">
        <v>144672216</v>
      </c>
      <c r="D774" s="662">
        <v>3858558258</v>
      </c>
      <c r="E774" s="717" t="s">
        <v>522</v>
      </c>
      <c r="F774" s="717" t="s">
        <v>1199</v>
      </c>
      <c r="G774" s="717" t="s">
        <v>1336</v>
      </c>
      <c r="H774" s="717"/>
      <c r="I774" s="741" t="s">
        <v>2016</v>
      </c>
    </row>
    <row r="775" spans="1:14" ht="14.25" customHeight="1">
      <c r="A775" s="750" t="s">
        <v>2805</v>
      </c>
      <c r="B775" s="662" t="s">
        <v>2806</v>
      </c>
      <c r="C775" s="662">
        <v>215276151</v>
      </c>
      <c r="D775" s="662">
        <v>3853478028</v>
      </c>
      <c r="E775" s="717" t="s">
        <v>522</v>
      </c>
      <c r="F775" s="717" t="s">
        <v>1199</v>
      </c>
      <c r="G775" s="717" t="s">
        <v>1727</v>
      </c>
      <c r="H775" s="717"/>
      <c r="I775" s="741" t="s">
        <v>2016</v>
      </c>
    </row>
    <row r="776" spans="1:14" ht="14.25" customHeight="1">
      <c r="A776" s="750" t="s">
        <v>2807</v>
      </c>
      <c r="B776" s="662" t="s">
        <v>2808</v>
      </c>
      <c r="C776" s="662">
        <v>194784696</v>
      </c>
      <c r="D776" s="662">
        <v>3853540198</v>
      </c>
      <c r="E776" s="717" t="s">
        <v>522</v>
      </c>
      <c r="F776" s="717" t="s">
        <v>1199</v>
      </c>
      <c r="G776" s="717" t="s">
        <v>1336</v>
      </c>
      <c r="H776" s="717"/>
      <c r="I776" s="741" t="s">
        <v>2016</v>
      </c>
    </row>
    <row r="777" spans="1:14" ht="14.25" customHeight="1">
      <c r="A777" s="750" t="s">
        <v>2809</v>
      </c>
      <c r="B777" s="662" t="s">
        <v>2810</v>
      </c>
      <c r="C777" s="662">
        <v>198231402</v>
      </c>
      <c r="D777" s="662">
        <v>3855492735</v>
      </c>
      <c r="E777" s="717" t="s">
        <v>522</v>
      </c>
      <c r="F777" s="717" t="s">
        <v>1199</v>
      </c>
      <c r="G777" s="717" t="s">
        <v>1336</v>
      </c>
      <c r="H777" s="717"/>
      <c r="I777" s="741" t="s">
        <v>2016</v>
      </c>
    </row>
    <row r="778" spans="1:14" ht="14.25" customHeight="1">
      <c r="A778" s="750" t="s">
        <v>2811</v>
      </c>
      <c r="B778" s="661" t="s">
        <v>2812</v>
      </c>
      <c r="C778" s="661">
        <v>215156598</v>
      </c>
      <c r="D778" s="661">
        <v>3854577497</v>
      </c>
      <c r="E778" s="717" t="s">
        <v>522</v>
      </c>
      <c r="F778" s="717" t="s">
        <v>1199</v>
      </c>
      <c r="G778" s="717" t="s">
        <v>1336</v>
      </c>
      <c r="H778" s="717"/>
      <c r="I778" s="741" t="s">
        <v>2016</v>
      </c>
    </row>
    <row r="779" spans="1:14" ht="14.25" customHeight="1">
      <c r="A779" s="754" t="s">
        <v>2813</v>
      </c>
      <c r="B779" s="725"/>
      <c r="C779" s="767" t="s">
        <v>1292</v>
      </c>
      <c r="D779" s="727" t="s">
        <v>1701</v>
      </c>
      <c r="E779" s="728"/>
      <c r="F779" s="729"/>
      <c r="G779" s="729"/>
      <c r="H779" s="729"/>
      <c r="I779" s="760"/>
    </row>
    <row r="780" spans="1:14" ht="14.25" customHeight="1">
      <c r="A780" s="748" t="s">
        <v>1190</v>
      </c>
      <c r="B780" s="733" t="s">
        <v>1704</v>
      </c>
      <c r="C780" s="729" t="s">
        <v>1192</v>
      </c>
      <c r="D780" s="728" t="s">
        <v>1193</v>
      </c>
      <c r="E780" s="728" t="s">
        <v>498</v>
      </c>
      <c r="F780" s="729" t="s">
        <v>1194</v>
      </c>
      <c r="G780" s="729" t="s">
        <v>1195</v>
      </c>
      <c r="H780" s="729" t="s">
        <v>1702</v>
      </c>
      <c r="I780" s="760" t="s">
        <v>455</v>
      </c>
      <c r="J780" t="s">
        <v>1596</v>
      </c>
      <c r="K780" t="s">
        <v>1597</v>
      </c>
      <c r="L780" t="s">
        <v>1595</v>
      </c>
      <c r="M780" t="s">
        <v>1598</v>
      </c>
      <c r="N780" t="s">
        <v>1599</v>
      </c>
    </row>
    <row r="781" spans="1:14" ht="14.25" customHeight="1">
      <c r="A781" s="749" t="s">
        <v>2814</v>
      </c>
      <c r="B781" s="662" t="s">
        <v>2815</v>
      </c>
      <c r="C781" s="662">
        <v>215259813</v>
      </c>
      <c r="D781" s="662">
        <v>3854199374</v>
      </c>
      <c r="E781" s="736" t="s">
        <v>1260</v>
      </c>
      <c r="F781" s="717" t="s">
        <v>1203</v>
      </c>
      <c r="G781" s="717" t="s">
        <v>806</v>
      </c>
      <c r="H781" s="717"/>
      <c r="I781" s="741"/>
      <c r="J781" t="s">
        <v>1600</v>
      </c>
      <c r="K781"/>
      <c r="L781"/>
      <c r="M781"/>
      <c r="N781" t="s">
        <v>1601</v>
      </c>
    </row>
    <row r="782" spans="1:14" ht="14.25" customHeight="1">
      <c r="A782" s="749">
        <v>462515953</v>
      </c>
      <c r="B782" s="736" t="s">
        <v>2816</v>
      </c>
      <c r="C782" s="736">
        <v>161472289</v>
      </c>
      <c r="D782" s="736" t="s">
        <v>2817</v>
      </c>
      <c r="E782" s="736" t="s">
        <v>577</v>
      </c>
      <c r="F782" s="736" t="s">
        <v>1203</v>
      </c>
      <c r="G782" s="736" t="s">
        <v>509</v>
      </c>
      <c r="H782" s="736"/>
      <c r="I782" s="738" t="s">
        <v>2545</v>
      </c>
      <c r="J782" t="s">
        <v>1600</v>
      </c>
      <c r="K782"/>
      <c r="L782"/>
      <c r="M782"/>
      <c r="N782" t="s">
        <v>1601</v>
      </c>
    </row>
    <row r="783" spans="1:14" ht="14.25" customHeight="1">
      <c r="A783" s="750" t="s">
        <v>2818</v>
      </c>
      <c r="B783" s="717" t="s">
        <v>2819</v>
      </c>
      <c r="C783" s="717">
        <v>95709522</v>
      </c>
      <c r="D783" s="717" t="s">
        <v>2820</v>
      </c>
      <c r="E783" s="717" t="s">
        <v>506</v>
      </c>
      <c r="F783" s="717" t="s">
        <v>1199</v>
      </c>
      <c r="G783" s="717" t="s">
        <v>806</v>
      </c>
      <c r="H783" s="717"/>
      <c r="I783" s="741"/>
      <c r="J783" t="s">
        <v>1600</v>
      </c>
      <c r="K783"/>
      <c r="L783"/>
      <c r="M783"/>
      <c r="N783" t="s">
        <v>1601</v>
      </c>
    </row>
    <row r="784" spans="1:14" ht="14.25" customHeight="1">
      <c r="A784" s="749" t="s">
        <v>2821</v>
      </c>
      <c r="B784" s="662" t="s">
        <v>2822</v>
      </c>
      <c r="C784" s="662">
        <v>185023801</v>
      </c>
      <c r="D784" s="662">
        <v>3858313150</v>
      </c>
      <c r="E784" s="736" t="s">
        <v>522</v>
      </c>
      <c r="F784" s="736" t="s">
        <v>1203</v>
      </c>
      <c r="G784" s="736" t="s">
        <v>509</v>
      </c>
      <c r="H784" s="736"/>
      <c r="I784" s="738" t="s">
        <v>2545</v>
      </c>
      <c r="J784" t="s">
        <v>1600</v>
      </c>
      <c r="K784"/>
      <c r="L784"/>
      <c r="M784"/>
      <c r="N784" t="s">
        <v>1601</v>
      </c>
    </row>
    <row r="785" spans="1:14" ht="14.25" customHeight="1">
      <c r="A785" s="750">
        <v>855567420</v>
      </c>
      <c r="B785" s="717" t="s">
        <v>2823</v>
      </c>
      <c r="C785" s="717">
        <v>214637682</v>
      </c>
      <c r="D785" s="717">
        <v>4058265077</v>
      </c>
      <c r="E785" s="717" t="s">
        <v>2656</v>
      </c>
      <c r="F785" s="717" t="s">
        <v>1199</v>
      </c>
      <c r="G785" s="717" t="s">
        <v>509</v>
      </c>
      <c r="H785" s="717"/>
      <c r="I785" s="741" t="s">
        <v>2545</v>
      </c>
      <c r="J785" s="937" t="s">
        <v>1603</v>
      </c>
      <c r="K785" s="937" t="s">
        <v>1604</v>
      </c>
      <c r="L785" s="937" t="s">
        <v>1602</v>
      </c>
      <c r="M785" s="937" t="s">
        <v>1605</v>
      </c>
      <c r="N785" s="937" t="s">
        <v>1601</v>
      </c>
    </row>
    <row r="786" spans="1:14" ht="14.25" customHeight="1">
      <c r="A786" s="749" t="s">
        <v>2824</v>
      </c>
      <c r="B786" s="736" t="s">
        <v>2825</v>
      </c>
      <c r="C786" s="736">
        <v>104613212</v>
      </c>
      <c r="D786" s="736" t="s">
        <v>2826</v>
      </c>
      <c r="E786" s="736" t="s">
        <v>506</v>
      </c>
      <c r="F786" s="736" t="s">
        <v>1203</v>
      </c>
      <c r="G786" s="736" t="s">
        <v>1221</v>
      </c>
      <c r="H786" s="736"/>
      <c r="I786" s="738" t="s">
        <v>2567</v>
      </c>
      <c r="J786" t="s">
        <v>1600</v>
      </c>
      <c r="K786"/>
      <c r="L786"/>
      <c r="M786"/>
      <c r="N786" t="s">
        <v>1601</v>
      </c>
    </row>
    <row r="787" spans="1:14" s="762" customFormat="1" ht="14.25" customHeight="1">
      <c r="A787" s="774" t="s">
        <v>2827</v>
      </c>
      <c r="B787" s="775" t="s">
        <v>2828</v>
      </c>
      <c r="C787" s="775">
        <v>165092993</v>
      </c>
      <c r="D787" s="775" t="s">
        <v>2829</v>
      </c>
      <c r="E787" s="775" t="s">
        <v>506</v>
      </c>
      <c r="F787" s="775" t="s">
        <v>1203</v>
      </c>
      <c r="G787" s="775" t="s">
        <v>1221</v>
      </c>
      <c r="H787" s="775" t="s">
        <v>806</v>
      </c>
      <c r="I787" s="760" t="s">
        <v>2830</v>
      </c>
      <c r="J787" t="s">
        <v>1600</v>
      </c>
      <c r="K787"/>
      <c r="L787"/>
      <c r="M787"/>
      <c r="N787" t="s">
        <v>1601</v>
      </c>
    </row>
    <row r="788" spans="1:14" ht="14.25" customHeight="1">
      <c r="A788" s="749" t="s">
        <v>2831</v>
      </c>
      <c r="B788" s="736" t="s">
        <v>2832</v>
      </c>
      <c r="C788" s="736">
        <v>165092913</v>
      </c>
      <c r="D788" s="736">
        <v>8018916041</v>
      </c>
      <c r="E788" s="717" t="s">
        <v>506</v>
      </c>
      <c r="F788" s="717" t="s">
        <v>1203</v>
      </c>
      <c r="G788" s="736" t="s">
        <v>1221</v>
      </c>
      <c r="H788" s="736"/>
      <c r="I788" s="738" t="s">
        <v>2567</v>
      </c>
      <c r="J788" t="s">
        <v>1600</v>
      </c>
      <c r="K788"/>
      <c r="L788"/>
      <c r="M788"/>
      <c r="N788" t="s">
        <v>1601</v>
      </c>
    </row>
    <row r="789" spans="1:14" ht="14.25" customHeight="1">
      <c r="A789" s="749" t="s">
        <v>2833</v>
      </c>
      <c r="B789" s="661" t="s">
        <v>2834</v>
      </c>
      <c r="C789" s="661">
        <v>215373360</v>
      </c>
      <c r="D789" s="661">
        <v>3853151339</v>
      </c>
      <c r="E789" s="736" t="s">
        <v>522</v>
      </c>
      <c r="F789" s="736" t="s">
        <v>1203</v>
      </c>
      <c r="G789" s="736" t="s">
        <v>509</v>
      </c>
      <c r="H789" s="736"/>
      <c r="I789" s="738"/>
      <c r="J789" t="s">
        <v>1600</v>
      </c>
      <c r="K789"/>
      <c r="L789"/>
      <c r="M789"/>
      <c r="N789" t="s">
        <v>1601</v>
      </c>
    </row>
    <row r="790" spans="1:14" ht="14.25" customHeight="1">
      <c r="A790" s="750" t="s">
        <v>2835</v>
      </c>
      <c r="B790" s="717" t="s">
        <v>2836</v>
      </c>
      <c r="C790" s="717">
        <v>95703635</v>
      </c>
      <c r="D790" s="717">
        <v>5038392768</v>
      </c>
      <c r="E790" s="717" t="s">
        <v>2472</v>
      </c>
      <c r="F790" s="717" t="s">
        <v>1203</v>
      </c>
      <c r="G790" s="717" t="s">
        <v>806</v>
      </c>
      <c r="H790" s="717"/>
      <c r="I790" s="741"/>
      <c r="J790" t="s">
        <v>1600</v>
      </c>
      <c r="K790"/>
      <c r="L790"/>
      <c r="M790"/>
      <c r="N790" t="s">
        <v>1601</v>
      </c>
    </row>
    <row r="791" spans="1:14" ht="14.25" customHeight="1">
      <c r="A791" s="749" t="s">
        <v>1238</v>
      </c>
      <c r="B791" s="736" t="s">
        <v>2837</v>
      </c>
      <c r="C791" s="736">
        <v>215128480</v>
      </c>
      <c r="D791" s="736">
        <v>5598714822</v>
      </c>
      <c r="E791" s="736" t="s">
        <v>506</v>
      </c>
      <c r="F791" s="736" t="s">
        <v>1199</v>
      </c>
      <c r="G791" s="736" t="s">
        <v>1221</v>
      </c>
      <c r="H791" s="736"/>
      <c r="I791" s="738" t="s">
        <v>2567</v>
      </c>
      <c r="J791" s="938" t="s">
        <v>1607</v>
      </c>
      <c r="K791" s="938" t="s">
        <v>1608</v>
      </c>
      <c r="L791" s="938" t="s">
        <v>1606</v>
      </c>
      <c r="M791" s="938" t="s">
        <v>1605</v>
      </c>
      <c r="N791" s="938" t="s">
        <v>1601</v>
      </c>
    </row>
    <row r="792" spans="1:14" ht="14.25" customHeight="1">
      <c r="A792" s="750" t="s">
        <v>2838</v>
      </c>
      <c r="B792" s="662" t="s">
        <v>2839</v>
      </c>
      <c r="C792" s="662">
        <v>215377610</v>
      </c>
      <c r="D792" s="662">
        <v>8018082964</v>
      </c>
      <c r="E792" s="717" t="s">
        <v>522</v>
      </c>
      <c r="F792" s="717" t="s">
        <v>1203</v>
      </c>
      <c r="G792" s="717" t="s">
        <v>806</v>
      </c>
      <c r="H792" s="717"/>
      <c r="I792" s="741"/>
      <c r="J792" t="s">
        <v>1600</v>
      </c>
      <c r="K792"/>
      <c r="L792"/>
      <c r="M792"/>
      <c r="N792" t="s">
        <v>1601</v>
      </c>
    </row>
    <row r="793" spans="1:14" ht="14.25" customHeight="1">
      <c r="A793" s="749"/>
      <c r="B793" s="736" t="s">
        <v>2840</v>
      </c>
      <c r="C793" s="736">
        <v>215432492</v>
      </c>
      <c r="D793" s="736">
        <v>3852493851</v>
      </c>
      <c r="E793" s="736" t="s">
        <v>2472</v>
      </c>
      <c r="F793" s="736"/>
      <c r="G793" s="736" t="s">
        <v>509</v>
      </c>
      <c r="H793" s="736"/>
      <c r="I793" s="738" t="s">
        <v>2016</v>
      </c>
      <c r="J793" t="s">
        <v>1600</v>
      </c>
      <c r="K793"/>
      <c r="L793"/>
      <c r="M793"/>
      <c r="N793" t="s">
        <v>1601</v>
      </c>
    </row>
    <row r="794" spans="1:14" ht="14.25" customHeight="1">
      <c r="A794" s="750" t="s">
        <v>2835</v>
      </c>
      <c r="B794" s="717" t="s">
        <v>2841</v>
      </c>
      <c r="C794" s="717">
        <v>95703635</v>
      </c>
      <c r="D794" s="717">
        <v>5038392768</v>
      </c>
      <c r="E794" s="717" t="s">
        <v>577</v>
      </c>
      <c r="F794" s="717" t="s">
        <v>1203</v>
      </c>
      <c r="G794" s="717" t="s">
        <v>806</v>
      </c>
      <c r="H794" s="717"/>
      <c r="I794" s="741"/>
      <c r="J794" t="s">
        <v>1600</v>
      </c>
      <c r="K794"/>
      <c r="L794"/>
      <c r="M794"/>
      <c r="N794" t="s">
        <v>1601</v>
      </c>
    </row>
    <row r="795" spans="1:14" ht="14.25" customHeight="1">
      <c r="A795" s="749" t="s">
        <v>2842</v>
      </c>
      <c r="B795" s="736" t="s">
        <v>2843</v>
      </c>
      <c r="C795" s="736">
        <v>198093871</v>
      </c>
      <c r="D795" s="736">
        <v>3852466475</v>
      </c>
      <c r="E795" s="736" t="s">
        <v>522</v>
      </c>
      <c r="F795" s="736" t="s">
        <v>1203</v>
      </c>
      <c r="G795" s="736" t="s">
        <v>1221</v>
      </c>
      <c r="H795" s="736"/>
      <c r="I795" s="738" t="s">
        <v>2844</v>
      </c>
      <c r="J795" t="s">
        <v>1600</v>
      </c>
      <c r="K795"/>
      <c r="L795"/>
      <c r="M795"/>
      <c r="N795" t="s">
        <v>1601</v>
      </c>
    </row>
    <row r="796" spans="1:14" ht="14.25" customHeight="1">
      <c r="A796" s="749" t="s">
        <v>2845</v>
      </c>
      <c r="B796" s="736" t="s">
        <v>2846</v>
      </c>
      <c r="C796" s="736">
        <v>154255899</v>
      </c>
      <c r="D796" s="736">
        <v>3852950740</v>
      </c>
      <c r="E796" s="736" t="s">
        <v>522</v>
      </c>
      <c r="F796" s="736" t="s">
        <v>1199</v>
      </c>
      <c r="G796" s="736" t="s">
        <v>509</v>
      </c>
      <c r="H796" s="736"/>
      <c r="I796" s="738" t="s">
        <v>2545</v>
      </c>
      <c r="J796" t="s">
        <v>1600</v>
      </c>
      <c r="K796"/>
      <c r="L796"/>
      <c r="M796"/>
      <c r="N796" t="s">
        <v>1601</v>
      </c>
    </row>
    <row r="797" spans="1:14" ht="14.25" customHeight="1">
      <c r="A797" s="749" t="s">
        <v>2847</v>
      </c>
      <c r="B797" s="736" t="s">
        <v>2848</v>
      </c>
      <c r="C797" s="736">
        <v>203378640</v>
      </c>
      <c r="D797" s="736">
        <v>8016669687</v>
      </c>
      <c r="E797" s="736" t="s">
        <v>522</v>
      </c>
      <c r="F797" s="736" t="s">
        <v>1199</v>
      </c>
      <c r="G797" s="736" t="s">
        <v>509</v>
      </c>
      <c r="H797" s="736"/>
      <c r="I797" s="738" t="s">
        <v>2554</v>
      </c>
      <c r="J797" t="s">
        <v>1600</v>
      </c>
      <c r="K797"/>
      <c r="L797"/>
      <c r="M797"/>
      <c r="N797" t="s">
        <v>1601</v>
      </c>
    </row>
    <row r="798" spans="1:14" ht="14.25" customHeight="1">
      <c r="A798" s="749" t="s">
        <v>2849</v>
      </c>
      <c r="B798" s="736" t="s">
        <v>2850</v>
      </c>
      <c r="C798" s="753">
        <v>157837863</v>
      </c>
      <c r="D798" s="736">
        <v>3858319616</v>
      </c>
      <c r="E798" s="736" t="s">
        <v>522</v>
      </c>
      <c r="F798" s="736" t="s">
        <v>1203</v>
      </c>
      <c r="G798" s="736" t="s">
        <v>806</v>
      </c>
      <c r="H798" s="736"/>
      <c r="I798" s="738" t="s">
        <v>2851</v>
      </c>
      <c r="J798" t="s">
        <v>1600</v>
      </c>
      <c r="K798"/>
      <c r="L798"/>
      <c r="M798"/>
      <c r="N798" t="s">
        <v>1601</v>
      </c>
    </row>
    <row r="799" spans="1:14" ht="14.25" customHeight="1">
      <c r="A799" s="749" t="s">
        <v>2657</v>
      </c>
      <c r="B799" s="736" t="s">
        <v>2658</v>
      </c>
      <c r="C799" s="736">
        <v>215057430</v>
      </c>
      <c r="D799" s="736">
        <v>3853023985</v>
      </c>
      <c r="E799" s="736" t="s">
        <v>513</v>
      </c>
      <c r="F799" s="736" t="s">
        <v>1203</v>
      </c>
      <c r="G799" s="736" t="s">
        <v>509</v>
      </c>
      <c r="H799" s="736"/>
      <c r="I799" s="738" t="s">
        <v>2545</v>
      </c>
      <c r="J799" t="s">
        <v>1600</v>
      </c>
      <c r="K799"/>
      <c r="L799"/>
      <c r="M799"/>
      <c r="N799" t="s">
        <v>1601</v>
      </c>
    </row>
    <row r="800" spans="1:14" ht="14.25" customHeight="1">
      <c r="A800" s="750" t="s">
        <v>2852</v>
      </c>
      <c r="B800" s="661" t="s">
        <v>2853</v>
      </c>
      <c r="C800" s="661">
        <v>144495258</v>
      </c>
      <c r="D800" s="661">
        <v>3854922618</v>
      </c>
      <c r="E800" s="717" t="s">
        <v>552</v>
      </c>
      <c r="F800" s="717" t="s">
        <v>1203</v>
      </c>
      <c r="G800" s="717" t="s">
        <v>806</v>
      </c>
      <c r="H800" s="717"/>
      <c r="I800" s="741"/>
      <c r="J800" t="s">
        <v>1600</v>
      </c>
      <c r="K800"/>
      <c r="L800"/>
      <c r="M800"/>
      <c r="N800" t="s">
        <v>1601</v>
      </c>
    </row>
    <row r="801" spans="1:14" ht="14.25" customHeight="1">
      <c r="A801" s="754" t="s">
        <v>2854</v>
      </c>
      <c r="B801" s="725"/>
      <c r="C801" s="726" t="s">
        <v>1188</v>
      </c>
      <c r="D801" s="727" t="s">
        <v>1701</v>
      </c>
      <c r="E801" s="728"/>
      <c r="F801" s="729"/>
      <c r="G801" s="729"/>
      <c r="H801" s="729"/>
      <c r="I801" s="760"/>
      <c r="J801"/>
      <c r="K801"/>
      <c r="L801"/>
      <c r="M801"/>
      <c r="N801"/>
    </row>
    <row r="802" spans="1:14" ht="14.25" customHeight="1">
      <c r="A802" s="748" t="s">
        <v>1190</v>
      </c>
      <c r="B802" s="733" t="s">
        <v>1704</v>
      </c>
      <c r="C802" s="729" t="s">
        <v>1192</v>
      </c>
      <c r="D802" s="728" t="s">
        <v>1193</v>
      </c>
      <c r="E802" s="728" t="s">
        <v>498</v>
      </c>
      <c r="F802" s="729" t="s">
        <v>1194</v>
      </c>
      <c r="G802" s="729" t="s">
        <v>1195</v>
      </c>
      <c r="H802" s="729" t="s">
        <v>1702</v>
      </c>
      <c r="I802" s="760" t="s">
        <v>455</v>
      </c>
      <c r="J802" t="s">
        <v>1596</v>
      </c>
      <c r="K802" t="s">
        <v>1597</v>
      </c>
      <c r="L802" t="s">
        <v>1595</v>
      </c>
      <c r="M802" t="s">
        <v>1598</v>
      </c>
      <c r="N802" t="s">
        <v>1599</v>
      </c>
    </row>
    <row r="803" spans="1:14" ht="14.25" customHeight="1">
      <c r="A803" s="750">
        <v>688624037</v>
      </c>
      <c r="B803" s="662" t="s">
        <v>2855</v>
      </c>
      <c r="C803" s="662">
        <v>199659070</v>
      </c>
      <c r="D803" s="662">
        <v>5135022284</v>
      </c>
      <c r="E803" s="717" t="s">
        <v>2656</v>
      </c>
      <c r="F803" s="717" t="s">
        <v>1199</v>
      </c>
      <c r="G803" s="717" t="s">
        <v>509</v>
      </c>
      <c r="H803" s="717"/>
      <c r="I803" s="741" t="s">
        <v>2545</v>
      </c>
      <c r="J803" s="937" t="s">
        <v>1603</v>
      </c>
      <c r="K803" s="937" t="s">
        <v>1604</v>
      </c>
      <c r="L803" s="937" t="s">
        <v>1602</v>
      </c>
      <c r="M803" s="937" t="s">
        <v>1609</v>
      </c>
      <c r="N803" s="937" t="s">
        <v>1601</v>
      </c>
    </row>
    <row r="804" spans="1:14" ht="14.25" customHeight="1">
      <c r="A804" s="749">
        <v>793988702</v>
      </c>
      <c r="B804" s="662" t="s">
        <v>2856</v>
      </c>
      <c r="C804" s="662">
        <v>215261316</v>
      </c>
      <c r="D804" s="662">
        <v>3854631169</v>
      </c>
      <c r="E804" s="736" t="s">
        <v>2656</v>
      </c>
      <c r="F804" s="736" t="s">
        <v>1199</v>
      </c>
      <c r="G804" s="736" t="s">
        <v>509</v>
      </c>
      <c r="H804" s="736"/>
      <c r="I804" s="741" t="s">
        <v>2554</v>
      </c>
      <c r="J804" t="s">
        <v>1600</v>
      </c>
      <c r="K804"/>
      <c r="L804"/>
      <c r="M804"/>
      <c r="N804" t="s">
        <v>1601</v>
      </c>
    </row>
    <row r="805" spans="1:14" ht="14.25" customHeight="1">
      <c r="A805" s="749">
        <v>884408974</v>
      </c>
      <c r="B805" s="736" t="s">
        <v>2857</v>
      </c>
      <c r="C805" s="736">
        <v>215261317</v>
      </c>
      <c r="D805" s="736">
        <v>5139705305</v>
      </c>
      <c r="E805" s="736" t="s">
        <v>2656</v>
      </c>
      <c r="F805" s="736" t="s">
        <v>1199</v>
      </c>
      <c r="G805" s="736" t="s">
        <v>509</v>
      </c>
      <c r="H805" s="736"/>
      <c r="I805" s="741" t="s">
        <v>2545</v>
      </c>
      <c r="J805" t="s">
        <v>1600</v>
      </c>
      <c r="K805"/>
      <c r="L805"/>
      <c r="M805"/>
      <c r="N805" t="s">
        <v>1601</v>
      </c>
    </row>
    <row r="806" spans="1:14" ht="14.25" customHeight="1">
      <c r="A806" s="750" t="s">
        <v>2858</v>
      </c>
      <c r="B806" s="811" t="s">
        <v>1134</v>
      </c>
      <c r="C806" s="661">
        <v>164358291</v>
      </c>
      <c r="D806" s="661">
        <v>3854369453</v>
      </c>
      <c r="E806" s="661" t="s">
        <v>504</v>
      </c>
      <c r="F806" s="717" t="s">
        <v>1199</v>
      </c>
      <c r="G806" s="717" t="s">
        <v>509</v>
      </c>
      <c r="H806" s="717"/>
      <c r="I806" s="741" t="s">
        <v>2545</v>
      </c>
      <c r="J806" t="s">
        <v>1600</v>
      </c>
      <c r="K806"/>
      <c r="L806"/>
      <c r="M806"/>
      <c r="N806" t="s">
        <v>1601</v>
      </c>
    </row>
    <row r="807" spans="1:14" ht="14.25" customHeight="1">
      <c r="A807" s="749" t="s">
        <v>2859</v>
      </c>
      <c r="B807" s="662" t="s">
        <v>2860</v>
      </c>
      <c r="C807" s="662">
        <v>178144536</v>
      </c>
      <c r="D807" s="662">
        <v>3854369173</v>
      </c>
      <c r="E807" s="662" t="s">
        <v>504</v>
      </c>
      <c r="F807" s="736" t="s">
        <v>1199</v>
      </c>
      <c r="G807" s="736" t="s">
        <v>509</v>
      </c>
      <c r="H807" s="736"/>
      <c r="I807" s="741" t="s">
        <v>2545</v>
      </c>
      <c r="J807" t="s">
        <v>1600</v>
      </c>
      <c r="K807"/>
      <c r="L807"/>
      <c r="M807"/>
      <c r="N807" t="s">
        <v>1601</v>
      </c>
    </row>
    <row r="808" spans="1:14" ht="14.25" customHeight="1">
      <c r="A808" s="750"/>
      <c r="B808" s="661" t="s">
        <v>2861</v>
      </c>
      <c r="C808" s="661">
        <v>215255314</v>
      </c>
      <c r="D808" s="661">
        <v>8017069154</v>
      </c>
      <c r="E808" s="661" t="s">
        <v>504</v>
      </c>
      <c r="F808" s="717" t="s">
        <v>1199</v>
      </c>
      <c r="G808" s="717" t="s">
        <v>509</v>
      </c>
      <c r="H808" s="717"/>
      <c r="I808" s="741" t="s">
        <v>2545</v>
      </c>
      <c r="J808" t="s">
        <v>1600</v>
      </c>
      <c r="K808"/>
      <c r="L808"/>
      <c r="M808"/>
      <c r="N808" t="s">
        <v>1601</v>
      </c>
    </row>
    <row r="809" spans="1:14" ht="14.25" customHeight="1">
      <c r="A809" s="749" t="s">
        <v>2862</v>
      </c>
      <c r="B809" s="736" t="s">
        <v>2863</v>
      </c>
      <c r="C809" s="736">
        <v>133919999</v>
      </c>
      <c r="D809" s="736">
        <v>8016808105</v>
      </c>
      <c r="E809" s="661" t="s">
        <v>504</v>
      </c>
      <c r="F809" s="717" t="s">
        <v>1199</v>
      </c>
      <c r="G809" s="736" t="s">
        <v>509</v>
      </c>
      <c r="H809" s="736"/>
      <c r="I809" s="741" t="s">
        <v>2545</v>
      </c>
      <c r="J809" t="s">
        <v>1600</v>
      </c>
      <c r="K809"/>
      <c r="L809"/>
      <c r="M809"/>
      <c r="N809" t="s">
        <v>1601</v>
      </c>
    </row>
    <row r="810" spans="1:14" ht="14.25" customHeight="1">
      <c r="A810" s="750">
        <v>292815402</v>
      </c>
      <c r="B810" s="661" t="s">
        <v>2864</v>
      </c>
      <c r="C810" s="661">
        <v>95656192</v>
      </c>
      <c r="D810" s="661">
        <v>8015776467</v>
      </c>
      <c r="E810" s="661" t="s">
        <v>2472</v>
      </c>
      <c r="F810" s="717" t="s">
        <v>1203</v>
      </c>
      <c r="G810" s="717" t="s">
        <v>509</v>
      </c>
      <c r="H810" s="717"/>
      <c r="I810" s="741" t="s">
        <v>2510</v>
      </c>
      <c r="J810" t="s">
        <v>1600</v>
      </c>
      <c r="K810"/>
      <c r="L810"/>
      <c r="M810"/>
      <c r="N810" t="s">
        <v>1601</v>
      </c>
    </row>
    <row r="811" spans="1:14" ht="14.25" customHeight="1">
      <c r="A811" s="749"/>
      <c r="B811" s="736" t="s">
        <v>2865</v>
      </c>
      <c r="C811" s="736">
        <v>215263590</v>
      </c>
      <c r="D811" s="736">
        <v>8014007535</v>
      </c>
      <c r="E811" s="736" t="s">
        <v>2472</v>
      </c>
      <c r="F811" s="736" t="s">
        <v>1199</v>
      </c>
      <c r="G811" s="736" t="s">
        <v>1221</v>
      </c>
      <c r="H811" s="736"/>
      <c r="I811" s="741"/>
      <c r="J811" t="s">
        <v>1600</v>
      </c>
      <c r="K811"/>
      <c r="L811"/>
      <c r="M811"/>
      <c r="N811" t="s">
        <v>1601</v>
      </c>
    </row>
    <row r="812" spans="1:14" ht="14.25" customHeight="1">
      <c r="A812" s="750">
        <v>691748336</v>
      </c>
      <c r="B812" s="717" t="s">
        <v>2866</v>
      </c>
      <c r="C812" s="717">
        <v>176121295</v>
      </c>
      <c r="D812" s="717">
        <v>7079087652</v>
      </c>
      <c r="E812" s="717" t="s">
        <v>2656</v>
      </c>
      <c r="F812" s="717" t="s">
        <v>1203</v>
      </c>
      <c r="G812" s="717"/>
      <c r="H812" s="717"/>
      <c r="I812" s="741"/>
      <c r="J812" t="s">
        <v>1600</v>
      </c>
      <c r="K812"/>
      <c r="L812"/>
      <c r="M812"/>
      <c r="N812" t="s">
        <v>1601</v>
      </c>
    </row>
    <row r="813" spans="1:14" ht="14.25" customHeight="1">
      <c r="A813" s="749"/>
      <c r="B813" s="736" t="s">
        <v>2867</v>
      </c>
      <c r="C813" s="736">
        <v>215176913</v>
      </c>
      <c r="D813" s="736">
        <v>3854348210</v>
      </c>
      <c r="E813" s="736" t="s">
        <v>522</v>
      </c>
      <c r="F813" s="736" t="s">
        <v>1199</v>
      </c>
      <c r="G813" s="736" t="s">
        <v>509</v>
      </c>
      <c r="H813" s="736"/>
      <c r="I813" s="741" t="s">
        <v>2545</v>
      </c>
      <c r="J813" s="937" t="s">
        <v>1603</v>
      </c>
      <c r="K813" s="937" t="s">
        <v>1604</v>
      </c>
      <c r="L813" s="937" t="s">
        <v>1602</v>
      </c>
      <c r="M813" s="937" t="s">
        <v>1609</v>
      </c>
      <c r="N813" s="937" t="s">
        <v>1601</v>
      </c>
    </row>
    <row r="814" spans="1:14" ht="14.25" customHeight="1">
      <c r="A814" s="750"/>
      <c r="B814" s="717" t="s">
        <v>2868</v>
      </c>
      <c r="C814" s="717">
        <v>215176810</v>
      </c>
      <c r="D814" s="717">
        <v>3852378228</v>
      </c>
      <c r="E814" s="717" t="s">
        <v>522</v>
      </c>
      <c r="F814" s="717" t="s">
        <v>1199</v>
      </c>
      <c r="G814" s="717" t="s">
        <v>509</v>
      </c>
      <c r="H814" s="717"/>
      <c r="I814" s="741" t="s">
        <v>2545</v>
      </c>
      <c r="J814" t="s">
        <v>1600</v>
      </c>
      <c r="K814"/>
      <c r="L814"/>
      <c r="M814"/>
      <c r="N814" t="s">
        <v>1601</v>
      </c>
    </row>
    <row r="815" spans="1:14" ht="14.25" customHeight="1">
      <c r="A815" s="749" t="s">
        <v>2869</v>
      </c>
      <c r="B815" s="736" t="s">
        <v>2870</v>
      </c>
      <c r="C815" s="736">
        <v>160694408</v>
      </c>
      <c r="D815" s="736">
        <v>3854872232</v>
      </c>
      <c r="E815" s="736"/>
      <c r="F815" s="736" t="s">
        <v>1203</v>
      </c>
      <c r="G815" s="736" t="s">
        <v>509</v>
      </c>
      <c r="H815" s="736"/>
      <c r="I815" s="741" t="s">
        <v>2545</v>
      </c>
      <c r="J815" s="937" t="s">
        <v>1603</v>
      </c>
      <c r="K815" s="937" t="s">
        <v>1604</v>
      </c>
      <c r="L815" s="937" t="s">
        <v>1610</v>
      </c>
      <c r="M815" s="937" t="s">
        <v>1605</v>
      </c>
      <c r="N815" s="937" t="s">
        <v>1601</v>
      </c>
    </row>
    <row r="816" spans="1:14" ht="14.25" customHeight="1">
      <c r="A816" s="750" t="s">
        <v>2871</v>
      </c>
      <c r="B816" s="717" t="s">
        <v>2872</v>
      </c>
      <c r="C816" s="717">
        <v>215263413</v>
      </c>
      <c r="D816" s="717" t="s">
        <v>2873</v>
      </c>
      <c r="E816" s="717" t="s">
        <v>506</v>
      </c>
      <c r="F816" s="717" t="s">
        <v>1199</v>
      </c>
      <c r="G816" s="717" t="s">
        <v>509</v>
      </c>
      <c r="H816" s="717"/>
      <c r="I816" s="741" t="s">
        <v>2545</v>
      </c>
      <c r="J816" t="s">
        <v>1600</v>
      </c>
      <c r="K816"/>
      <c r="L816"/>
      <c r="M816"/>
      <c r="N816" t="s">
        <v>1601</v>
      </c>
    </row>
    <row r="817" spans="1:14" ht="14.25" customHeight="1">
      <c r="A817" s="749"/>
      <c r="B817" s="736" t="s">
        <v>1891</v>
      </c>
      <c r="C817" s="736">
        <v>198128043</v>
      </c>
      <c r="D817" s="736">
        <v>8019007025</v>
      </c>
      <c r="E817" s="736" t="s">
        <v>528</v>
      </c>
      <c r="F817" s="736" t="s">
        <v>1199</v>
      </c>
      <c r="G817" s="736"/>
      <c r="H817" s="736"/>
      <c r="I817" s="738" t="s">
        <v>2874</v>
      </c>
      <c r="J817" t="s">
        <v>1600</v>
      </c>
      <c r="K817"/>
      <c r="L817"/>
      <c r="M817"/>
      <c r="N817" t="s">
        <v>1601</v>
      </c>
    </row>
    <row r="818" spans="1:14" ht="14.25" customHeight="1">
      <c r="A818" s="750" t="s">
        <v>2875</v>
      </c>
      <c r="B818" s="661" t="s">
        <v>2876</v>
      </c>
      <c r="C818" s="661">
        <v>182116130</v>
      </c>
      <c r="D818" s="661">
        <v>8016518474</v>
      </c>
      <c r="E818" s="736" t="s">
        <v>522</v>
      </c>
      <c r="F818" s="736" t="s">
        <v>1199</v>
      </c>
      <c r="G818" s="736" t="s">
        <v>509</v>
      </c>
      <c r="H818" s="736" t="s">
        <v>509</v>
      </c>
      <c r="I818" s="741" t="s">
        <v>2545</v>
      </c>
      <c r="J818" t="s">
        <v>1600</v>
      </c>
      <c r="K818"/>
      <c r="L818"/>
      <c r="M818"/>
      <c r="N818" t="s">
        <v>1601</v>
      </c>
    </row>
    <row r="819" spans="1:14" ht="14.25" customHeight="1">
      <c r="A819" s="750" t="s">
        <v>2877</v>
      </c>
      <c r="B819" s="717" t="s">
        <v>2878</v>
      </c>
      <c r="C819" s="736">
        <v>215263028</v>
      </c>
      <c r="D819" s="717">
        <v>3855473166</v>
      </c>
      <c r="E819" s="717" t="s">
        <v>506</v>
      </c>
      <c r="F819" s="717" t="s">
        <v>1199</v>
      </c>
      <c r="G819" s="717" t="s">
        <v>509</v>
      </c>
      <c r="H819" s="717" t="s">
        <v>509</v>
      </c>
      <c r="I819" s="741" t="s">
        <v>2554</v>
      </c>
      <c r="J819" s="937" t="s">
        <v>1603</v>
      </c>
      <c r="K819" s="937" t="s">
        <v>1604</v>
      </c>
      <c r="L819" s="937" t="s">
        <v>1602</v>
      </c>
      <c r="M819" s="937" t="s">
        <v>1611</v>
      </c>
      <c r="N819" s="937" t="s">
        <v>1601</v>
      </c>
    </row>
    <row r="820" spans="1:14" ht="14.25" customHeight="1">
      <c r="A820" s="749" t="s">
        <v>2879</v>
      </c>
      <c r="B820" s="736" t="s">
        <v>2880</v>
      </c>
      <c r="C820" s="736">
        <v>208851486</v>
      </c>
      <c r="D820" s="736">
        <v>8013015695</v>
      </c>
      <c r="E820" s="736" t="s">
        <v>506</v>
      </c>
      <c r="F820" s="736" t="s">
        <v>1199</v>
      </c>
      <c r="G820" s="736" t="s">
        <v>509</v>
      </c>
      <c r="H820" s="736"/>
      <c r="I820" s="741" t="s">
        <v>2545</v>
      </c>
      <c r="J820" t="s">
        <v>1600</v>
      </c>
      <c r="K820"/>
      <c r="L820"/>
      <c r="M820"/>
      <c r="N820" t="s">
        <v>1601</v>
      </c>
    </row>
    <row r="821" spans="1:14" ht="14.25" customHeight="1">
      <c r="A821" s="750" t="s">
        <v>2881</v>
      </c>
      <c r="B821" s="717" t="s">
        <v>2882</v>
      </c>
      <c r="C821" s="717">
        <v>194546170</v>
      </c>
      <c r="D821" s="717">
        <v>3854872258</v>
      </c>
      <c r="E821" s="717"/>
      <c r="F821" s="717" t="s">
        <v>1203</v>
      </c>
      <c r="G821" s="717" t="s">
        <v>509</v>
      </c>
      <c r="H821" s="717"/>
      <c r="I821" s="741" t="s">
        <v>2545</v>
      </c>
      <c r="J821" s="937" t="s">
        <v>1603</v>
      </c>
      <c r="K821" s="937" t="s">
        <v>1604</v>
      </c>
      <c r="L821" s="937" t="s">
        <v>1610</v>
      </c>
      <c r="M821" s="937" t="s">
        <v>1605</v>
      </c>
      <c r="N821" s="937" t="s">
        <v>1601</v>
      </c>
    </row>
    <row r="822" spans="1:14" ht="14.25" customHeight="1">
      <c r="A822" s="750" t="s">
        <v>2883</v>
      </c>
      <c r="B822" s="661" t="s">
        <v>2884</v>
      </c>
      <c r="C822" s="661">
        <v>215278051</v>
      </c>
      <c r="D822" s="661">
        <v>3852990251</v>
      </c>
      <c r="E822" s="717" t="s">
        <v>522</v>
      </c>
      <c r="F822" s="717" t="s">
        <v>1203</v>
      </c>
      <c r="G822" s="717" t="s">
        <v>509</v>
      </c>
      <c r="H822" s="717"/>
      <c r="I822" s="741" t="s">
        <v>2545</v>
      </c>
      <c r="J822" s="937" t="s">
        <v>1603</v>
      </c>
      <c r="K822" s="937" t="s">
        <v>1604</v>
      </c>
      <c r="L822" s="937" t="s">
        <v>1612</v>
      </c>
      <c r="M822" s="937" t="s">
        <v>1613</v>
      </c>
      <c r="N822" s="937" t="s">
        <v>1601</v>
      </c>
    </row>
    <row r="823" spans="1:14" ht="14.25" customHeight="1">
      <c r="A823" s="750"/>
      <c r="B823" s="661" t="s">
        <v>2885</v>
      </c>
      <c r="C823" s="661">
        <v>215464828</v>
      </c>
      <c r="D823" s="661">
        <v>3854570456</v>
      </c>
      <c r="E823" s="717" t="s">
        <v>522</v>
      </c>
      <c r="F823" s="717" t="s">
        <v>1199</v>
      </c>
      <c r="G823" s="717" t="s">
        <v>509</v>
      </c>
      <c r="H823" s="717"/>
      <c r="I823" s="741" t="s">
        <v>2554</v>
      </c>
      <c r="J823" t="s">
        <v>1600</v>
      </c>
      <c r="K823"/>
      <c r="L823"/>
      <c r="M823"/>
      <c r="N823" t="s">
        <v>1601</v>
      </c>
    </row>
    <row r="824" spans="1:14" ht="14.25" customHeight="1">
      <c r="A824" s="750"/>
      <c r="B824" s="661" t="s">
        <v>2886</v>
      </c>
      <c r="C824" s="661">
        <v>209750323</v>
      </c>
      <c r="D824" s="661">
        <v>3853387435</v>
      </c>
      <c r="E824" s="717" t="s">
        <v>522</v>
      </c>
      <c r="F824" s="717" t="s">
        <v>1203</v>
      </c>
      <c r="G824" s="717" t="s">
        <v>509</v>
      </c>
      <c r="H824" s="717"/>
      <c r="I824" s="741"/>
      <c r="J824" t="s">
        <v>1600</v>
      </c>
      <c r="K824"/>
      <c r="L824"/>
      <c r="M824"/>
      <c r="N824" t="s">
        <v>1601</v>
      </c>
    </row>
    <row r="825" spans="1:14" ht="14.25" customHeight="1">
      <c r="A825" s="750"/>
      <c r="B825" s="661" t="s">
        <v>2887</v>
      </c>
      <c r="C825" s="661">
        <v>215464770</v>
      </c>
      <c r="D825" s="661">
        <v>3853497039</v>
      </c>
      <c r="E825" s="717" t="s">
        <v>522</v>
      </c>
      <c r="F825" s="717" t="s">
        <v>1199</v>
      </c>
      <c r="G825" s="717" t="s">
        <v>509</v>
      </c>
      <c r="H825" s="717"/>
      <c r="I825" s="741" t="s">
        <v>2545</v>
      </c>
      <c r="J825" s="937" t="s">
        <v>1603</v>
      </c>
      <c r="K825" s="937" t="s">
        <v>1604</v>
      </c>
      <c r="L825" s="937" t="s">
        <v>1614</v>
      </c>
      <c r="M825" s="937" t="s">
        <v>1613</v>
      </c>
      <c r="N825" s="937" t="s">
        <v>1601</v>
      </c>
    </row>
    <row r="826" spans="1:14" ht="14.25" customHeight="1">
      <c r="A826" s="750" t="s">
        <v>2888</v>
      </c>
      <c r="B826" s="717" t="s">
        <v>2889</v>
      </c>
      <c r="C826" s="717">
        <v>193736582</v>
      </c>
      <c r="D826" s="717">
        <v>3859557318</v>
      </c>
      <c r="E826" s="717"/>
      <c r="F826" s="717" t="s">
        <v>1203</v>
      </c>
      <c r="G826" s="717" t="s">
        <v>509</v>
      </c>
      <c r="H826" s="717"/>
      <c r="I826" s="741" t="s">
        <v>2016</v>
      </c>
      <c r="J826" s="937" t="s">
        <v>1603</v>
      </c>
      <c r="K826" s="937" t="s">
        <v>1604</v>
      </c>
      <c r="L826" s="937" t="s">
        <v>1610</v>
      </c>
      <c r="M826" s="937" t="s">
        <v>1605</v>
      </c>
      <c r="N826" s="937" t="s">
        <v>1601</v>
      </c>
    </row>
    <row r="827" spans="1:14" ht="14.25" customHeight="1">
      <c r="A827" s="754" t="s">
        <v>2890</v>
      </c>
      <c r="B827" s="725"/>
      <c r="C827" s="726" t="s">
        <v>1188</v>
      </c>
      <c r="D827" s="727" t="s">
        <v>1701</v>
      </c>
      <c r="E827" s="728"/>
      <c r="F827" s="729"/>
      <c r="G827" s="729"/>
      <c r="H827" s="729"/>
      <c r="I827" s="760"/>
      <c r="J827"/>
      <c r="K827"/>
      <c r="L827"/>
      <c r="M827"/>
      <c r="N827"/>
    </row>
    <row r="828" spans="1:14" ht="14.25" customHeight="1">
      <c r="A828" s="748" t="s">
        <v>1190</v>
      </c>
      <c r="B828" s="733" t="s">
        <v>1704</v>
      </c>
      <c r="C828" s="729" t="s">
        <v>1192</v>
      </c>
      <c r="D828" s="728" t="s">
        <v>1193</v>
      </c>
      <c r="E828" s="728" t="s">
        <v>498</v>
      </c>
      <c r="F828" s="729" t="s">
        <v>1194</v>
      </c>
      <c r="G828" s="729" t="s">
        <v>1195</v>
      </c>
      <c r="H828" s="729" t="s">
        <v>1702</v>
      </c>
      <c r="I828" s="760" t="s">
        <v>455</v>
      </c>
      <c r="J828" t="s">
        <v>1596</v>
      </c>
      <c r="K828" t="s">
        <v>1597</v>
      </c>
      <c r="L828" t="s">
        <v>1595</v>
      </c>
      <c r="M828" t="s">
        <v>1598</v>
      </c>
      <c r="N828" t="s">
        <v>1599</v>
      </c>
    </row>
    <row r="829" spans="1:14" ht="14.25" customHeight="1">
      <c r="A829" s="749" t="s">
        <v>2891</v>
      </c>
      <c r="B829" s="661" t="s">
        <v>2892</v>
      </c>
      <c r="C829" s="776">
        <v>215116042</v>
      </c>
      <c r="D829" s="661">
        <v>3855602230</v>
      </c>
      <c r="E829" s="736" t="s">
        <v>522</v>
      </c>
      <c r="F829" s="717" t="s">
        <v>1199</v>
      </c>
      <c r="G829" s="717" t="s">
        <v>509</v>
      </c>
      <c r="H829" s="717"/>
      <c r="I829" s="741" t="s">
        <v>2016</v>
      </c>
      <c r="J829" t="s">
        <v>1600</v>
      </c>
      <c r="K829"/>
      <c r="L829"/>
      <c r="M829"/>
      <c r="N829" t="s">
        <v>1601</v>
      </c>
    </row>
    <row r="830" spans="1:14" ht="14.25" customHeight="1">
      <c r="A830" s="749"/>
      <c r="B830" s="736" t="s">
        <v>2893</v>
      </c>
      <c r="C830" s="736">
        <v>122421197</v>
      </c>
      <c r="D830" s="736">
        <v>3854006274</v>
      </c>
      <c r="E830" s="736" t="s">
        <v>513</v>
      </c>
      <c r="F830" s="736" t="s">
        <v>1199</v>
      </c>
      <c r="G830" s="736" t="s">
        <v>806</v>
      </c>
      <c r="H830" s="736"/>
      <c r="I830" s="738"/>
      <c r="J830" t="s">
        <v>1600</v>
      </c>
      <c r="K830"/>
      <c r="L830"/>
      <c r="M830"/>
      <c r="N830" t="s">
        <v>1601</v>
      </c>
    </row>
    <row r="831" spans="1:14" ht="14.25" customHeight="1">
      <c r="A831" s="750"/>
      <c r="B831" s="717" t="s">
        <v>2894</v>
      </c>
      <c r="C831" s="717">
        <v>122421197</v>
      </c>
      <c r="D831" s="717">
        <v>3854006274</v>
      </c>
      <c r="E831" s="717" t="s">
        <v>513</v>
      </c>
      <c r="F831" s="717" t="s">
        <v>1199</v>
      </c>
      <c r="G831" s="717" t="s">
        <v>806</v>
      </c>
      <c r="H831" s="717"/>
      <c r="I831" s="741"/>
      <c r="J831" t="s">
        <v>1600</v>
      </c>
      <c r="K831"/>
      <c r="L831"/>
      <c r="M831"/>
      <c r="N831" t="s">
        <v>1601</v>
      </c>
    </row>
    <row r="832" spans="1:14" ht="14.25" customHeight="1">
      <c r="A832" s="749">
        <v>684671059</v>
      </c>
      <c r="B832" s="736" t="s">
        <v>2895</v>
      </c>
      <c r="C832" s="736">
        <v>194797325</v>
      </c>
      <c r="D832" s="736">
        <v>2019486807</v>
      </c>
      <c r="E832" s="736" t="s">
        <v>2656</v>
      </c>
      <c r="F832" s="736" t="s">
        <v>1203</v>
      </c>
      <c r="G832" s="736" t="s">
        <v>1221</v>
      </c>
      <c r="H832" s="736"/>
      <c r="I832" s="738" t="s">
        <v>2896</v>
      </c>
      <c r="J832" t="s">
        <v>1600</v>
      </c>
      <c r="K832"/>
      <c r="L832"/>
      <c r="M832"/>
      <c r="N832" t="s">
        <v>1601</v>
      </c>
    </row>
    <row r="833" spans="1:14" ht="14.25" customHeight="1">
      <c r="A833" s="750">
        <v>333814107</v>
      </c>
      <c r="B833" s="717" t="s">
        <v>2897</v>
      </c>
      <c r="C833" s="731">
        <v>121764239</v>
      </c>
      <c r="D833" s="717">
        <v>3859771741</v>
      </c>
      <c r="E833" s="717" t="s">
        <v>2656</v>
      </c>
      <c r="F833" s="717" t="s">
        <v>1199</v>
      </c>
      <c r="G833" s="717" t="s">
        <v>509</v>
      </c>
      <c r="H833" s="717"/>
      <c r="I833" s="741"/>
      <c r="J833" t="s">
        <v>1600</v>
      </c>
      <c r="K833"/>
      <c r="L833"/>
      <c r="M833"/>
      <c r="N833" t="s">
        <v>1601</v>
      </c>
    </row>
    <row r="834" spans="1:14" ht="14.25" customHeight="1">
      <c r="A834" s="749"/>
      <c r="B834" s="736" t="s">
        <v>2898</v>
      </c>
      <c r="C834" s="717">
        <v>151803390</v>
      </c>
      <c r="D834" s="736">
        <v>8019007025</v>
      </c>
      <c r="E834" s="736" t="s">
        <v>528</v>
      </c>
      <c r="F834" s="736" t="s">
        <v>1203</v>
      </c>
      <c r="G834" s="736" t="s">
        <v>806</v>
      </c>
      <c r="H834" s="736"/>
      <c r="I834" s="738"/>
      <c r="J834" t="s">
        <v>1600</v>
      </c>
      <c r="K834"/>
      <c r="L834"/>
      <c r="M834"/>
      <c r="N834" t="s">
        <v>1601</v>
      </c>
    </row>
    <row r="835" spans="1:14" ht="14.25" customHeight="1">
      <c r="A835" s="750" t="s">
        <v>2899</v>
      </c>
      <c r="B835" s="662" t="s">
        <v>2900</v>
      </c>
      <c r="C835" s="662">
        <v>185220337</v>
      </c>
      <c r="D835" s="662">
        <v>3854566923</v>
      </c>
      <c r="E835" s="717" t="s">
        <v>522</v>
      </c>
      <c r="F835" s="717" t="s">
        <v>1203</v>
      </c>
      <c r="G835" s="717" t="s">
        <v>509</v>
      </c>
      <c r="H835" s="717"/>
      <c r="I835" s="741" t="s">
        <v>2715</v>
      </c>
      <c r="J835" t="s">
        <v>1600</v>
      </c>
      <c r="K835"/>
      <c r="L835"/>
      <c r="M835"/>
      <c r="N835" t="s">
        <v>1601</v>
      </c>
    </row>
    <row r="836" spans="1:14" ht="14.25" customHeight="1">
      <c r="A836" s="749" t="s">
        <v>2901</v>
      </c>
      <c r="B836" s="736" t="s">
        <v>2902</v>
      </c>
      <c r="C836" s="736">
        <v>215266269</v>
      </c>
      <c r="D836" s="753">
        <v>3853717596</v>
      </c>
      <c r="E836" s="736" t="s">
        <v>513</v>
      </c>
      <c r="F836" s="736" t="s">
        <v>1199</v>
      </c>
      <c r="G836" s="736" t="s">
        <v>509</v>
      </c>
      <c r="H836" s="736"/>
      <c r="I836" s="738" t="s">
        <v>2016</v>
      </c>
      <c r="J836" t="s">
        <v>1600</v>
      </c>
      <c r="K836"/>
      <c r="L836"/>
      <c r="M836"/>
      <c r="N836" t="s">
        <v>1601</v>
      </c>
    </row>
    <row r="837" spans="1:14" ht="14.25" customHeight="1">
      <c r="A837" s="750">
        <v>845581366</v>
      </c>
      <c r="B837" s="717" t="s">
        <v>2903</v>
      </c>
      <c r="C837" s="717">
        <v>187409433</v>
      </c>
      <c r="D837" s="717">
        <v>4352559861</v>
      </c>
      <c r="E837" s="717" t="s">
        <v>2656</v>
      </c>
      <c r="F837" s="717" t="s">
        <v>1199</v>
      </c>
      <c r="G837" s="717" t="s">
        <v>806</v>
      </c>
      <c r="H837" s="717"/>
      <c r="I837" s="741"/>
      <c r="J837" t="s">
        <v>1600</v>
      </c>
      <c r="K837"/>
      <c r="L837"/>
      <c r="M837"/>
      <c r="N837" t="s">
        <v>1601</v>
      </c>
    </row>
    <row r="838" spans="1:14" ht="14.25" customHeight="1">
      <c r="A838" s="749" t="s">
        <v>2904</v>
      </c>
      <c r="B838" s="736" t="s">
        <v>2905</v>
      </c>
      <c r="C838" s="736">
        <v>213737959</v>
      </c>
      <c r="D838" s="736">
        <v>3855674988</v>
      </c>
      <c r="E838" s="736" t="s">
        <v>513</v>
      </c>
      <c r="F838" s="736" t="s">
        <v>1199</v>
      </c>
      <c r="G838" s="736" t="s">
        <v>509</v>
      </c>
      <c r="H838" s="736"/>
      <c r="I838" s="738" t="s">
        <v>2016</v>
      </c>
      <c r="J838" t="s">
        <v>1600</v>
      </c>
      <c r="K838"/>
      <c r="L838"/>
      <c r="M838"/>
      <c r="N838" t="s">
        <v>1601</v>
      </c>
    </row>
    <row r="839" spans="1:14" ht="14.25" customHeight="1">
      <c r="A839" s="750" t="s">
        <v>2906</v>
      </c>
      <c r="B839" s="717" t="s">
        <v>2907</v>
      </c>
      <c r="C839" s="717">
        <v>213737943</v>
      </c>
      <c r="D839" s="717">
        <v>8019414702</v>
      </c>
      <c r="E839" s="717" t="s">
        <v>513</v>
      </c>
      <c r="F839" s="717" t="s">
        <v>1199</v>
      </c>
      <c r="G839" s="717" t="s">
        <v>509</v>
      </c>
      <c r="H839" s="717"/>
      <c r="I839" s="741" t="s">
        <v>2016</v>
      </c>
      <c r="J839" t="s">
        <v>1600</v>
      </c>
      <c r="K839"/>
      <c r="L839"/>
      <c r="M839"/>
      <c r="N839" t="s">
        <v>1601</v>
      </c>
    </row>
    <row r="840" spans="1:14" ht="14.25" customHeight="1">
      <c r="A840" s="749" t="s">
        <v>2908</v>
      </c>
      <c r="B840" s="736" t="s">
        <v>2909</v>
      </c>
      <c r="C840" s="736">
        <v>215266594</v>
      </c>
      <c r="D840" s="736">
        <v>3855609883</v>
      </c>
      <c r="E840" s="736" t="s">
        <v>506</v>
      </c>
      <c r="F840" s="736" t="s">
        <v>1199</v>
      </c>
      <c r="G840" s="736" t="s">
        <v>509</v>
      </c>
      <c r="H840" s="736"/>
      <c r="I840" s="738" t="s">
        <v>2016</v>
      </c>
      <c r="J840" t="s">
        <v>1600</v>
      </c>
      <c r="K840"/>
      <c r="L840"/>
      <c r="M840"/>
      <c r="N840" t="s">
        <v>1601</v>
      </c>
    </row>
    <row r="841" spans="1:14" ht="14.25" customHeight="1">
      <c r="A841" s="749"/>
      <c r="B841" s="662" t="s">
        <v>2910</v>
      </c>
      <c r="C841" s="662">
        <v>125738677</v>
      </c>
      <c r="D841" s="662">
        <v>8018755530</v>
      </c>
      <c r="E841" s="736" t="s">
        <v>1379</v>
      </c>
      <c r="F841" s="736" t="s">
        <v>1199</v>
      </c>
      <c r="G841" s="736" t="s">
        <v>509</v>
      </c>
      <c r="H841" s="736"/>
      <c r="I841" s="738" t="s">
        <v>2016</v>
      </c>
      <c r="J841" t="s">
        <v>1600</v>
      </c>
      <c r="K841"/>
      <c r="L841"/>
      <c r="M841"/>
      <c r="N841" t="s">
        <v>1601</v>
      </c>
    </row>
    <row r="842" spans="1:14" ht="14.25" customHeight="1">
      <c r="A842" s="750"/>
      <c r="B842" s="717" t="s">
        <v>2303</v>
      </c>
      <c r="C842" s="717">
        <v>178003808</v>
      </c>
      <c r="D842" s="717">
        <v>2135636724</v>
      </c>
      <c r="E842" s="717" t="s">
        <v>516</v>
      </c>
      <c r="F842" s="717" t="s">
        <v>1203</v>
      </c>
      <c r="G842" s="717" t="s">
        <v>509</v>
      </c>
      <c r="H842" s="717"/>
      <c r="I842" s="741" t="s">
        <v>2016</v>
      </c>
      <c r="J842" t="s">
        <v>1600</v>
      </c>
      <c r="K842"/>
      <c r="L842"/>
      <c r="M842"/>
      <c r="N842" t="s">
        <v>1601</v>
      </c>
    </row>
    <row r="843" spans="1:14" ht="14.25" customHeight="1">
      <c r="A843" s="750"/>
      <c r="B843" s="717" t="s">
        <v>2911</v>
      </c>
      <c r="C843" s="717">
        <v>191150259</v>
      </c>
      <c r="D843" s="717">
        <v>3855364540</v>
      </c>
      <c r="E843" s="717" t="s">
        <v>522</v>
      </c>
      <c r="F843" s="717" t="s">
        <v>1199</v>
      </c>
      <c r="G843" s="717" t="s">
        <v>509</v>
      </c>
      <c r="H843" s="717"/>
      <c r="I843" s="741" t="s">
        <v>2016</v>
      </c>
      <c r="J843" t="s">
        <v>1600</v>
      </c>
      <c r="K843"/>
      <c r="L843"/>
      <c r="M843"/>
      <c r="N843" t="s">
        <v>1601</v>
      </c>
    </row>
    <row r="844" spans="1:14" ht="14.25" customHeight="1">
      <c r="A844" s="749"/>
      <c r="B844" s="736" t="s">
        <v>2912</v>
      </c>
      <c r="C844" s="736">
        <v>109431643</v>
      </c>
      <c r="D844" s="736">
        <v>8015482197</v>
      </c>
      <c r="E844" s="736" t="s">
        <v>528</v>
      </c>
      <c r="F844" s="736" t="s">
        <v>1199</v>
      </c>
      <c r="G844" s="736" t="s">
        <v>509</v>
      </c>
      <c r="H844" s="736" t="s">
        <v>1446</v>
      </c>
      <c r="I844" s="738" t="s">
        <v>2016</v>
      </c>
      <c r="J844" s="937" t="s">
        <v>1603</v>
      </c>
      <c r="K844" s="937" t="s">
        <v>1604</v>
      </c>
      <c r="L844" s="937" t="s">
        <v>1614</v>
      </c>
      <c r="M844" s="937" t="s">
        <v>1613</v>
      </c>
      <c r="N844" s="937" t="s">
        <v>1601</v>
      </c>
    </row>
    <row r="845" spans="1:14" ht="14.25" customHeight="1">
      <c r="A845" s="750"/>
      <c r="B845" s="717" t="s">
        <v>2913</v>
      </c>
      <c r="C845" s="717">
        <v>171174692</v>
      </c>
      <c r="D845" s="717">
        <v>8012305415</v>
      </c>
      <c r="E845" s="717" t="s">
        <v>2472</v>
      </c>
      <c r="F845" s="717" t="s">
        <v>1199</v>
      </c>
      <c r="G845" s="717" t="s">
        <v>1221</v>
      </c>
      <c r="H845" s="717"/>
      <c r="I845" s="741" t="s">
        <v>2914</v>
      </c>
      <c r="J845" t="s">
        <v>1600</v>
      </c>
      <c r="K845"/>
      <c r="L845"/>
      <c r="M845"/>
      <c r="N845" t="s">
        <v>1601</v>
      </c>
    </row>
    <row r="846" spans="1:14" ht="14.25" customHeight="1">
      <c r="A846" s="749"/>
      <c r="B846" s="736" t="s">
        <v>2915</v>
      </c>
      <c r="C846" s="736">
        <v>215155453</v>
      </c>
      <c r="D846" s="736">
        <v>4322318616</v>
      </c>
      <c r="E846" s="736" t="s">
        <v>2472</v>
      </c>
      <c r="F846" s="736" t="s">
        <v>1203</v>
      </c>
      <c r="G846" s="736" t="s">
        <v>509</v>
      </c>
      <c r="H846" s="736"/>
      <c r="I846" s="738" t="s">
        <v>2016</v>
      </c>
      <c r="J846" s="937" t="s">
        <v>1603</v>
      </c>
      <c r="K846" s="937" t="s">
        <v>1604</v>
      </c>
      <c r="L846" s="937" t="s">
        <v>1610</v>
      </c>
      <c r="M846" s="937" t="s">
        <v>1615</v>
      </c>
      <c r="N846" s="937" t="s">
        <v>1601</v>
      </c>
    </row>
    <row r="847" spans="1:14" ht="14.25" customHeight="1">
      <c r="A847" s="750"/>
      <c r="B847" s="736" t="s">
        <v>2916</v>
      </c>
      <c r="C847" s="661">
        <v>209076826</v>
      </c>
      <c r="D847" s="661">
        <v>3854185800</v>
      </c>
      <c r="E847" s="717" t="s">
        <v>528</v>
      </c>
      <c r="F847" s="717" t="s">
        <v>1199</v>
      </c>
      <c r="G847" s="717" t="s">
        <v>509</v>
      </c>
      <c r="H847" s="717"/>
      <c r="I847" s="741" t="s">
        <v>2016</v>
      </c>
      <c r="J847" t="s">
        <v>1600</v>
      </c>
      <c r="K847"/>
      <c r="L847"/>
      <c r="M847"/>
      <c r="N847" t="s">
        <v>1601</v>
      </c>
    </row>
    <row r="848" spans="1:14" ht="14.25" customHeight="1">
      <c r="A848" s="750"/>
      <c r="B848" s="717" t="s">
        <v>2917</v>
      </c>
      <c r="C848" s="717">
        <v>199228189</v>
      </c>
      <c r="D848" s="717">
        <v>3856016467</v>
      </c>
      <c r="E848" s="717" t="s">
        <v>528</v>
      </c>
      <c r="F848" s="717" t="s">
        <v>1199</v>
      </c>
      <c r="G848" s="717" t="s">
        <v>509</v>
      </c>
      <c r="H848" s="717" t="s">
        <v>509</v>
      </c>
      <c r="I848" s="741" t="s">
        <v>2016</v>
      </c>
      <c r="J848" t="s">
        <v>1600</v>
      </c>
      <c r="K848"/>
      <c r="L848"/>
      <c r="M848"/>
      <c r="N848" t="s">
        <v>1601</v>
      </c>
    </row>
    <row r="849" spans="1:14" ht="14.25" customHeight="1">
      <c r="A849" s="750" t="s">
        <v>2918</v>
      </c>
      <c r="B849" s="717" t="s">
        <v>2919</v>
      </c>
      <c r="C849" s="717">
        <v>209225979</v>
      </c>
      <c r="D849" s="717">
        <v>3854542297</v>
      </c>
      <c r="E849" s="717" t="s">
        <v>513</v>
      </c>
      <c r="F849" s="717" t="s">
        <v>1199</v>
      </c>
      <c r="G849" s="717" t="s">
        <v>509</v>
      </c>
      <c r="H849" s="717"/>
      <c r="I849" s="741" t="s">
        <v>2016</v>
      </c>
      <c r="J849" t="s">
        <v>1600</v>
      </c>
      <c r="K849"/>
      <c r="L849"/>
      <c r="M849"/>
      <c r="N849" t="s">
        <v>1601</v>
      </c>
    </row>
    <row r="850" spans="1:14" ht="14.25" customHeight="1">
      <c r="A850" s="750" t="s">
        <v>2920</v>
      </c>
      <c r="B850" s="717" t="s">
        <v>2921</v>
      </c>
      <c r="C850" s="717">
        <v>182861707</v>
      </c>
      <c r="D850" s="717">
        <v>8016788807</v>
      </c>
      <c r="E850" s="717" t="s">
        <v>522</v>
      </c>
      <c r="F850" s="717" t="s">
        <v>1199</v>
      </c>
      <c r="G850" s="717" t="s">
        <v>509</v>
      </c>
      <c r="H850" s="717"/>
      <c r="I850" s="741" t="s">
        <v>2016</v>
      </c>
      <c r="J850" t="s">
        <v>1600</v>
      </c>
      <c r="K850"/>
      <c r="L850"/>
      <c r="M850"/>
      <c r="N850" t="s">
        <v>1601</v>
      </c>
    </row>
    <row r="851" spans="1:14" ht="14.25" customHeight="1">
      <c r="A851" s="750" t="s">
        <v>2922</v>
      </c>
      <c r="B851" s="717" t="s">
        <v>2923</v>
      </c>
      <c r="C851" s="717">
        <v>168001070</v>
      </c>
      <c r="D851" s="717">
        <v>8308881482</v>
      </c>
      <c r="E851" s="717" t="s">
        <v>522</v>
      </c>
      <c r="F851" s="717" t="s">
        <v>1199</v>
      </c>
      <c r="G851" s="717" t="s">
        <v>509</v>
      </c>
      <c r="H851" s="717"/>
      <c r="I851" s="741" t="s">
        <v>2016</v>
      </c>
      <c r="J851" t="s">
        <v>1600</v>
      </c>
      <c r="K851"/>
      <c r="L851"/>
      <c r="M851"/>
      <c r="N851" t="s">
        <v>1601</v>
      </c>
    </row>
    <row r="852" spans="1:14" ht="14.25" customHeight="1">
      <c r="A852" s="751" t="s">
        <v>2924</v>
      </c>
      <c r="B852" s="661" t="s">
        <v>2886</v>
      </c>
      <c r="C852" s="661">
        <v>215491744</v>
      </c>
      <c r="D852" s="661">
        <v>3856016805</v>
      </c>
      <c r="E852" s="717" t="s">
        <v>522</v>
      </c>
      <c r="F852" s="717" t="s">
        <v>1203</v>
      </c>
      <c r="G852" s="717" t="s">
        <v>509</v>
      </c>
      <c r="H852" s="717" t="s">
        <v>509</v>
      </c>
      <c r="I852" s="741" t="s">
        <v>2016</v>
      </c>
      <c r="J852" s="937" t="s">
        <v>1603</v>
      </c>
      <c r="K852" s="937" t="s">
        <v>1604</v>
      </c>
      <c r="L852" s="937" t="s">
        <v>1610</v>
      </c>
      <c r="M852" s="937" t="s">
        <v>1615</v>
      </c>
      <c r="N852" s="937" t="s">
        <v>1601</v>
      </c>
    </row>
    <row r="853" spans="1:14" ht="14.25" customHeight="1">
      <c r="B853" s="717" t="s">
        <v>2566</v>
      </c>
      <c r="C853" s="731">
        <v>177996474</v>
      </c>
      <c r="D853" s="717">
        <v>3855889358</v>
      </c>
      <c r="E853" s="717"/>
      <c r="F853" s="717"/>
      <c r="G853" s="717" t="s">
        <v>806</v>
      </c>
      <c r="H853" s="717"/>
      <c r="I853" s="741"/>
      <c r="J853" s="938" t="s">
        <v>1607</v>
      </c>
      <c r="K853" s="938" t="s">
        <v>1617</v>
      </c>
      <c r="L853" s="938" t="s">
        <v>1616</v>
      </c>
      <c r="M853" s="938" t="s">
        <v>1618</v>
      </c>
      <c r="N853" s="938" t="s">
        <v>1601</v>
      </c>
    </row>
    <row r="854" spans="1:14" ht="14.25" customHeight="1">
      <c r="B854" s="661" t="s">
        <v>2925</v>
      </c>
      <c r="C854" s="661">
        <v>198014432</v>
      </c>
      <c r="D854" s="661">
        <v>7576963873</v>
      </c>
      <c r="E854" s="717" t="s">
        <v>528</v>
      </c>
      <c r="F854" s="717" t="s">
        <v>1199</v>
      </c>
      <c r="G854" s="717" t="s">
        <v>509</v>
      </c>
      <c r="H854" s="717" t="s">
        <v>509</v>
      </c>
      <c r="I854" s="741" t="s">
        <v>2016</v>
      </c>
      <c r="J854" t="s">
        <v>1600</v>
      </c>
      <c r="K854"/>
      <c r="L854"/>
      <c r="M854"/>
      <c r="N854" t="s">
        <v>1601</v>
      </c>
    </row>
    <row r="855" spans="1:14" ht="14.25" customHeight="1">
      <c r="B855" s="662" t="s">
        <v>2926</v>
      </c>
      <c r="C855" s="662">
        <v>142656591</v>
      </c>
      <c r="D855" s="662">
        <v>3854921627</v>
      </c>
      <c r="E855" s="736" t="s">
        <v>528</v>
      </c>
      <c r="F855" s="717" t="s">
        <v>1203</v>
      </c>
      <c r="G855" s="717" t="s">
        <v>509</v>
      </c>
      <c r="H855" s="717"/>
      <c r="I855" s="741" t="s">
        <v>2016</v>
      </c>
      <c r="J855" s="938" t="s">
        <v>1607</v>
      </c>
      <c r="K855" s="938" t="s">
        <v>1620</v>
      </c>
      <c r="L855" s="938" t="s">
        <v>1619</v>
      </c>
      <c r="M855" s="938" t="s">
        <v>1622</v>
      </c>
      <c r="N855" s="938" t="s">
        <v>1601</v>
      </c>
    </row>
    <row r="856" spans="1:14" ht="14.25" customHeight="1">
      <c r="B856" s="717" t="s">
        <v>2927</v>
      </c>
      <c r="C856" s="731">
        <v>177706983</v>
      </c>
      <c r="D856" s="717" t="s">
        <v>2928</v>
      </c>
      <c r="E856" s="717" t="s">
        <v>528</v>
      </c>
      <c r="F856" s="717" t="s">
        <v>1199</v>
      </c>
      <c r="G856" s="717" t="s">
        <v>509</v>
      </c>
      <c r="H856" s="717"/>
      <c r="I856" s="741" t="s">
        <v>2016</v>
      </c>
      <c r="J856" s="937" t="s">
        <v>1603</v>
      </c>
      <c r="K856" s="937" t="s">
        <v>1604</v>
      </c>
      <c r="L856" s="937" t="s">
        <v>1621</v>
      </c>
      <c r="M856" s="937" t="s">
        <v>1623</v>
      </c>
      <c r="N856" s="937" t="s">
        <v>1601</v>
      </c>
    </row>
    <row r="857" spans="1:14" s="773" customFormat="1" ht="14.25" customHeight="1">
      <c r="A857" s="754" t="s">
        <v>2929</v>
      </c>
      <c r="B857" s="725"/>
      <c r="C857" s="767" t="s">
        <v>1292</v>
      </c>
      <c r="D857" s="727" t="s">
        <v>1701</v>
      </c>
      <c r="E857" s="728"/>
      <c r="F857" s="729"/>
      <c r="G857" s="729"/>
      <c r="H857" s="729"/>
      <c r="I857" s="760"/>
      <c r="J857"/>
      <c r="K857"/>
      <c r="L857"/>
      <c r="M857"/>
      <c r="N857"/>
    </row>
    <row r="858" spans="1:14" ht="14.25" customHeight="1">
      <c r="A858" s="748" t="s">
        <v>1190</v>
      </c>
      <c r="B858" s="733" t="s">
        <v>1704</v>
      </c>
      <c r="C858" s="729" t="s">
        <v>1192</v>
      </c>
      <c r="D858" s="728" t="s">
        <v>1193</v>
      </c>
      <c r="E858" s="728" t="s">
        <v>498</v>
      </c>
      <c r="F858" s="729" t="s">
        <v>1194</v>
      </c>
      <c r="G858" s="729" t="s">
        <v>1195</v>
      </c>
      <c r="H858" s="729" t="s">
        <v>1702</v>
      </c>
      <c r="I858" s="760" t="s">
        <v>455</v>
      </c>
      <c r="J858" t="s">
        <v>1596</v>
      </c>
      <c r="K858" t="s">
        <v>1597</v>
      </c>
      <c r="L858" t="s">
        <v>1595</v>
      </c>
      <c r="M858" t="s">
        <v>1598</v>
      </c>
      <c r="N858" t="s">
        <v>1599</v>
      </c>
    </row>
    <row r="859" spans="1:14" ht="14.25" customHeight="1">
      <c r="A859" s="749"/>
      <c r="B859" s="662" t="s">
        <v>2179</v>
      </c>
      <c r="C859" s="662">
        <v>186680938</v>
      </c>
      <c r="D859" s="662">
        <v>3854235106</v>
      </c>
      <c r="E859" s="736" t="s">
        <v>552</v>
      </c>
      <c r="F859" s="717" t="s">
        <v>1199</v>
      </c>
      <c r="G859" s="717" t="s">
        <v>509</v>
      </c>
      <c r="H859" s="717" t="s">
        <v>509</v>
      </c>
      <c r="I859" s="741" t="s">
        <v>2500</v>
      </c>
      <c r="J859" s="937" t="s">
        <v>1603</v>
      </c>
      <c r="K859" s="937" t="s">
        <v>1604</v>
      </c>
      <c r="L859" s="937" t="s">
        <v>1614</v>
      </c>
      <c r="M859" s="937" t="s">
        <v>1613</v>
      </c>
      <c r="N859" s="937" t="s">
        <v>1601</v>
      </c>
    </row>
    <row r="860" spans="1:14" ht="14.25" customHeight="1">
      <c r="A860" s="749"/>
      <c r="B860" s="736" t="s">
        <v>2930</v>
      </c>
      <c r="C860" s="736">
        <v>215432364</v>
      </c>
      <c r="D860" s="736">
        <v>8019700368</v>
      </c>
      <c r="E860" s="736" t="s">
        <v>552</v>
      </c>
      <c r="F860" s="736" t="s">
        <v>1199</v>
      </c>
      <c r="G860" s="736" t="s">
        <v>509</v>
      </c>
      <c r="H860" s="736" t="s">
        <v>509</v>
      </c>
      <c r="I860" s="738" t="s">
        <v>2500</v>
      </c>
      <c r="J860" s="937" t="s">
        <v>1603</v>
      </c>
      <c r="K860" s="937" t="s">
        <v>1604</v>
      </c>
      <c r="L860" s="937" t="s">
        <v>1602</v>
      </c>
      <c r="M860" s="937" t="s">
        <v>1605</v>
      </c>
      <c r="N860" s="937" t="s">
        <v>1601</v>
      </c>
    </row>
    <row r="861" spans="1:14" ht="14.25" customHeight="1">
      <c r="A861" s="750" t="s">
        <v>2931</v>
      </c>
      <c r="B861" s="717" t="s">
        <v>2932</v>
      </c>
      <c r="C861" s="717">
        <v>191150745</v>
      </c>
      <c r="D861" s="717">
        <v>3344068019</v>
      </c>
      <c r="E861" s="736" t="s">
        <v>2472</v>
      </c>
      <c r="F861" s="717" t="s">
        <v>1199</v>
      </c>
      <c r="G861" s="717" t="s">
        <v>509</v>
      </c>
      <c r="H861" s="717" t="s">
        <v>509</v>
      </c>
      <c r="I861" s="741" t="s">
        <v>2500</v>
      </c>
      <c r="J861" s="938" t="s">
        <v>1607</v>
      </c>
      <c r="K861" s="938" t="s">
        <v>1620</v>
      </c>
      <c r="L861" s="938" t="s">
        <v>1624</v>
      </c>
      <c r="M861" s="938" t="s">
        <v>1625</v>
      </c>
      <c r="N861" s="938" t="s">
        <v>1601</v>
      </c>
    </row>
    <row r="862" spans="1:14" ht="14.25" customHeight="1">
      <c r="A862" s="749" t="s">
        <v>2933</v>
      </c>
      <c r="B862" s="736" t="s">
        <v>2934</v>
      </c>
      <c r="C862" s="736">
        <v>103847759</v>
      </c>
      <c r="D862" s="736">
        <v>3854368201</v>
      </c>
      <c r="E862" s="731" t="s">
        <v>2472</v>
      </c>
      <c r="F862" s="736" t="s">
        <v>1203</v>
      </c>
      <c r="G862" s="736" t="s">
        <v>509</v>
      </c>
      <c r="H862" s="736"/>
      <c r="I862" s="738" t="s">
        <v>2545</v>
      </c>
      <c r="J862" t="s">
        <v>1600</v>
      </c>
      <c r="K862"/>
      <c r="L862"/>
      <c r="M862"/>
      <c r="N862" t="s">
        <v>1601</v>
      </c>
    </row>
    <row r="863" spans="1:14" ht="14.25" customHeight="1">
      <c r="A863" s="750">
        <v>646760687</v>
      </c>
      <c r="B863" s="717" t="s">
        <v>2935</v>
      </c>
      <c r="C863" s="717">
        <v>122499361</v>
      </c>
      <c r="D863" s="717">
        <v>3854368200</v>
      </c>
      <c r="E863" s="717" t="s">
        <v>2472</v>
      </c>
      <c r="F863" s="717" t="s">
        <v>1203</v>
      </c>
      <c r="G863" s="717" t="s">
        <v>509</v>
      </c>
      <c r="H863" s="717"/>
      <c r="I863" s="741" t="s">
        <v>2016</v>
      </c>
      <c r="J863" t="s">
        <v>1600</v>
      </c>
      <c r="K863"/>
      <c r="L863"/>
      <c r="M863"/>
      <c r="N863" t="s">
        <v>1601</v>
      </c>
    </row>
    <row r="864" spans="1:14" ht="14.25" customHeight="1">
      <c r="A864" s="749" t="s">
        <v>2936</v>
      </c>
      <c r="B864" s="736" t="s">
        <v>2937</v>
      </c>
      <c r="C864" s="736">
        <v>95694548</v>
      </c>
      <c r="D864" s="736" t="s">
        <v>2938</v>
      </c>
      <c r="E864" s="736" t="s">
        <v>577</v>
      </c>
      <c r="F864" s="736" t="s">
        <v>1199</v>
      </c>
      <c r="G864" s="736" t="s">
        <v>509</v>
      </c>
      <c r="H864" s="736"/>
      <c r="I864" s="738" t="s">
        <v>2500</v>
      </c>
      <c r="J864" t="s">
        <v>1600</v>
      </c>
      <c r="K864"/>
      <c r="L864"/>
      <c r="M864"/>
      <c r="N864" t="s">
        <v>1601</v>
      </c>
    </row>
    <row r="865" spans="1:14" ht="14.25" customHeight="1">
      <c r="A865" s="750"/>
      <c r="B865" s="717" t="s">
        <v>2939</v>
      </c>
      <c r="C865" s="717">
        <v>214580678</v>
      </c>
      <c r="D865" s="717">
        <v>3856064499</v>
      </c>
      <c r="E865" s="717" t="s">
        <v>2656</v>
      </c>
      <c r="F865" s="717" t="s">
        <v>1199</v>
      </c>
      <c r="G865" s="717" t="s">
        <v>1221</v>
      </c>
      <c r="H865" s="717"/>
      <c r="I865" s="741" t="s">
        <v>2940</v>
      </c>
      <c r="J865" t="s">
        <v>1600</v>
      </c>
      <c r="K865"/>
      <c r="L865"/>
      <c r="M865"/>
      <c r="N865" t="s">
        <v>1601</v>
      </c>
    </row>
    <row r="866" spans="1:14" ht="14.25" customHeight="1">
      <c r="A866" s="749">
        <v>782306584</v>
      </c>
      <c r="B866" s="736" t="s">
        <v>2941</v>
      </c>
      <c r="C866" s="736">
        <v>201811549</v>
      </c>
      <c r="D866" s="736" t="s">
        <v>2942</v>
      </c>
      <c r="E866" s="736" t="s">
        <v>577</v>
      </c>
      <c r="F866" s="717" t="s">
        <v>1203</v>
      </c>
      <c r="G866" s="736" t="s">
        <v>509</v>
      </c>
      <c r="H866" s="736"/>
      <c r="I866" s="738" t="s">
        <v>2016</v>
      </c>
      <c r="J866" t="s">
        <v>1600</v>
      </c>
      <c r="K866"/>
      <c r="L866"/>
      <c r="M866"/>
      <c r="N866" t="s">
        <v>1601</v>
      </c>
    </row>
    <row r="867" spans="1:14" ht="14.25" customHeight="1">
      <c r="A867" s="750"/>
      <c r="B867" s="717" t="s">
        <v>2943</v>
      </c>
      <c r="C867" s="731">
        <v>215454414</v>
      </c>
      <c r="D867" s="717">
        <v>3852150238</v>
      </c>
      <c r="E867" s="717" t="s">
        <v>2656</v>
      </c>
      <c r="F867" s="717" t="s">
        <v>1199</v>
      </c>
      <c r="G867" s="717" t="s">
        <v>806</v>
      </c>
      <c r="H867" s="717"/>
      <c r="I867" s="741"/>
      <c r="J867" t="s">
        <v>1600</v>
      </c>
      <c r="K867"/>
      <c r="L867"/>
      <c r="M867"/>
      <c r="N867" t="s">
        <v>1601</v>
      </c>
    </row>
    <row r="868" spans="1:14" ht="14.25" customHeight="1">
      <c r="A868" s="749">
        <v>575794556</v>
      </c>
      <c r="B868" s="736" t="s">
        <v>2944</v>
      </c>
      <c r="C868" s="810">
        <v>215152469</v>
      </c>
      <c r="D868" s="736">
        <v>8083419989</v>
      </c>
      <c r="E868" s="736" t="s">
        <v>2656</v>
      </c>
      <c r="F868" s="736" t="s">
        <v>1203</v>
      </c>
      <c r="G868" s="736" t="s">
        <v>806</v>
      </c>
      <c r="H868" s="736"/>
      <c r="I868" s="738"/>
      <c r="J868" s="937" t="s">
        <v>1603</v>
      </c>
      <c r="K868" s="937" t="s">
        <v>1604</v>
      </c>
      <c r="L868" s="937" t="s">
        <v>1626</v>
      </c>
      <c r="M868" s="937" t="s">
        <v>1627</v>
      </c>
      <c r="N868" s="937" t="s">
        <v>1601</v>
      </c>
    </row>
    <row r="869" spans="1:14" ht="14.25" customHeight="1">
      <c r="A869" s="750">
        <v>751073060</v>
      </c>
      <c r="B869" s="717" t="s">
        <v>2945</v>
      </c>
      <c r="C869" s="717">
        <v>215150002</v>
      </c>
      <c r="D869" s="717">
        <v>8019703521</v>
      </c>
      <c r="E869" s="717" t="s">
        <v>2656</v>
      </c>
      <c r="F869" s="717" t="s">
        <v>1203</v>
      </c>
      <c r="G869" s="717" t="s">
        <v>806</v>
      </c>
      <c r="H869" s="717"/>
      <c r="I869" s="741"/>
      <c r="J869" t="s">
        <v>1600</v>
      </c>
      <c r="K869"/>
      <c r="L869"/>
      <c r="M869"/>
      <c r="N869" t="s">
        <v>1601</v>
      </c>
    </row>
    <row r="870" spans="1:14" ht="14.25" customHeight="1">
      <c r="A870" s="749" t="s">
        <v>2124</v>
      </c>
      <c r="B870" s="736" t="s">
        <v>2946</v>
      </c>
      <c r="C870" s="736">
        <v>198290493</v>
      </c>
      <c r="D870" s="736">
        <v>3854369608</v>
      </c>
      <c r="E870" s="736"/>
      <c r="F870" s="736" t="s">
        <v>1199</v>
      </c>
      <c r="G870" s="736" t="s">
        <v>806</v>
      </c>
      <c r="H870" s="736"/>
      <c r="I870" s="738"/>
      <c r="J870" t="s">
        <v>1600</v>
      </c>
      <c r="K870"/>
      <c r="L870"/>
      <c r="M870"/>
      <c r="N870" t="s">
        <v>1601</v>
      </c>
    </row>
    <row r="871" spans="1:14" ht="14.25" customHeight="1">
      <c r="A871" s="750" t="s">
        <v>2947</v>
      </c>
      <c r="B871" s="717" t="s">
        <v>2948</v>
      </c>
      <c r="C871" s="717">
        <v>153390664</v>
      </c>
      <c r="D871" s="736">
        <v>3852678416</v>
      </c>
      <c r="E871" s="717" t="s">
        <v>2656</v>
      </c>
      <c r="F871" s="717" t="s">
        <v>1199</v>
      </c>
      <c r="G871" s="717" t="s">
        <v>1221</v>
      </c>
      <c r="H871" s="717"/>
      <c r="I871" s="741" t="s">
        <v>2949</v>
      </c>
      <c r="J871" s="938" t="s">
        <v>1607</v>
      </c>
      <c r="K871" s="938" t="s">
        <v>1620</v>
      </c>
      <c r="L871" s="938" t="s">
        <v>1619</v>
      </c>
      <c r="M871" s="938" t="s">
        <v>1622</v>
      </c>
      <c r="N871" s="938" t="s">
        <v>1601</v>
      </c>
    </row>
    <row r="872" spans="1:14" ht="14.25" customHeight="1">
      <c r="A872" s="749" t="s">
        <v>2950</v>
      </c>
      <c r="B872" s="736" t="s">
        <v>2951</v>
      </c>
      <c r="C872" s="736">
        <v>206836499</v>
      </c>
      <c r="D872" s="736">
        <v>8019462333</v>
      </c>
      <c r="E872" s="736" t="s">
        <v>2656</v>
      </c>
      <c r="F872" s="736" t="s">
        <v>1203</v>
      </c>
      <c r="G872" s="736" t="s">
        <v>806</v>
      </c>
      <c r="H872" s="736"/>
      <c r="I872" s="738"/>
      <c r="J872" t="s">
        <v>1600</v>
      </c>
      <c r="K872"/>
      <c r="L872"/>
      <c r="M872"/>
      <c r="N872" t="s">
        <v>1601</v>
      </c>
    </row>
    <row r="873" spans="1:14" ht="14.25" customHeight="1">
      <c r="A873" s="750">
        <v>647922815</v>
      </c>
      <c r="B873" s="717" t="s">
        <v>2952</v>
      </c>
      <c r="C873" s="717">
        <v>205545920</v>
      </c>
      <c r="D873" s="717">
        <v>3852429736</v>
      </c>
      <c r="E873" s="717" t="s">
        <v>2656</v>
      </c>
      <c r="F873" s="717" t="s">
        <v>1199</v>
      </c>
      <c r="G873" s="717" t="s">
        <v>806</v>
      </c>
      <c r="H873" s="717"/>
      <c r="I873" s="741"/>
      <c r="J873" t="s">
        <v>1600</v>
      </c>
      <c r="K873"/>
      <c r="L873"/>
      <c r="M873"/>
      <c r="N873" t="s">
        <v>1601</v>
      </c>
    </row>
    <row r="874" spans="1:14" ht="14.25" customHeight="1">
      <c r="A874" s="749"/>
      <c r="B874" s="736" t="s">
        <v>2443</v>
      </c>
      <c r="C874" s="736">
        <v>151382284</v>
      </c>
      <c r="D874" s="736">
        <v>3852859700</v>
      </c>
      <c r="E874" s="736" t="s">
        <v>2656</v>
      </c>
      <c r="F874" s="736" t="s">
        <v>1199</v>
      </c>
      <c r="G874" s="736" t="s">
        <v>806</v>
      </c>
      <c r="H874" s="736"/>
      <c r="I874" s="738" t="s">
        <v>2953</v>
      </c>
      <c r="J874" t="s">
        <v>1600</v>
      </c>
      <c r="K874"/>
      <c r="L874"/>
      <c r="M874"/>
      <c r="N874" t="s">
        <v>1601</v>
      </c>
    </row>
    <row r="875" spans="1:14" ht="14.25" customHeight="1">
      <c r="A875" s="750" t="s">
        <v>2954</v>
      </c>
      <c r="B875" s="717" t="s">
        <v>2955</v>
      </c>
      <c r="C875" s="717">
        <v>215460869</v>
      </c>
      <c r="D875" s="717">
        <v>3372418949</v>
      </c>
      <c r="E875" s="717" t="s">
        <v>522</v>
      </c>
      <c r="F875" s="717" t="s">
        <v>1199</v>
      </c>
      <c r="G875" s="717" t="s">
        <v>806</v>
      </c>
      <c r="H875" s="717"/>
      <c r="I875" s="741"/>
      <c r="J875" s="937" t="s">
        <v>1603</v>
      </c>
      <c r="K875" s="937" t="s">
        <v>1604</v>
      </c>
      <c r="L875" s="937" t="s">
        <v>1614</v>
      </c>
      <c r="M875" s="937" t="s">
        <v>1613</v>
      </c>
      <c r="N875" s="937" t="s">
        <v>1601</v>
      </c>
    </row>
    <row r="876" spans="1:14" ht="14.25" customHeight="1">
      <c r="A876" s="749" t="s">
        <v>2849</v>
      </c>
      <c r="B876" s="736" t="s">
        <v>2850</v>
      </c>
      <c r="C876" s="753">
        <v>157837863</v>
      </c>
      <c r="D876" s="736">
        <v>3858319616</v>
      </c>
      <c r="E876" s="736" t="s">
        <v>522</v>
      </c>
      <c r="F876" s="736" t="s">
        <v>1203</v>
      </c>
      <c r="G876" s="717" t="s">
        <v>509</v>
      </c>
      <c r="H876" s="717" t="s">
        <v>509</v>
      </c>
      <c r="I876" s="741" t="s">
        <v>2500</v>
      </c>
      <c r="J876" t="s">
        <v>1600</v>
      </c>
      <c r="K876"/>
      <c r="L876"/>
      <c r="M876"/>
      <c r="N876" t="s">
        <v>1601</v>
      </c>
    </row>
    <row r="877" spans="1:14" ht="14.25" customHeight="1">
      <c r="A877" s="749" t="s">
        <v>2956</v>
      </c>
      <c r="B877" s="662" t="s">
        <v>2957</v>
      </c>
      <c r="C877" s="662">
        <v>133917840</v>
      </c>
      <c r="D877" s="662">
        <v>8015898314</v>
      </c>
      <c r="E877" s="736" t="s">
        <v>522</v>
      </c>
      <c r="F877" s="736" t="s">
        <v>1199</v>
      </c>
      <c r="G877" s="717" t="s">
        <v>509</v>
      </c>
      <c r="H877" s="717" t="s">
        <v>509</v>
      </c>
      <c r="I877" s="741" t="s">
        <v>2500</v>
      </c>
      <c r="J877" s="937" t="s">
        <v>1603</v>
      </c>
      <c r="K877" s="937" t="s">
        <v>1604</v>
      </c>
      <c r="L877" s="937" t="s">
        <v>1602</v>
      </c>
      <c r="M877" s="937" t="s">
        <v>1605</v>
      </c>
      <c r="N877" s="937" t="s">
        <v>1601</v>
      </c>
    </row>
    <row r="878" spans="1:14" ht="14.25" customHeight="1">
      <c r="A878" s="749"/>
      <c r="B878" s="736" t="s">
        <v>2958</v>
      </c>
      <c r="C878" s="736">
        <v>215458221</v>
      </c>
      <c r="D878" s="736">
        <v>3857770687</v>
      </c>
      <c r="E878" s="736" t="s">
        <v>2656</v>
      </c>
      <c r="F878" s="736" t="s">
        <v>1203</v>
      </c>
      <c r="G878" s="736" t="s">
        <v>509</v>
      </c>
      <c r="H878" s="736"/>
      <c r="I878" s="738" t="s">
        <v>2016</v>
      </c>
      <c r="J878" t="s">
        <v>1600</v>
      </c>
      <c r="K878"/>
      <c r="L878"/>
      <c r="M878"/>
      <c r="N878" t="s">
        <v>1601</v>
      </c>
    </row>
    <row r="879" spans="1:14" ht="14.25" customHeight="1">
      <c r="A879" s="750"/>
      <c r="B879" s="662" t="s">
        <v>2959</v>
      </c>
      <c r="C879" s="662">
        <v>216435285</v>
      </c>
      <c r="D879" s="662">
        <v>8016344513</v>
      </c>
      <c r="E879" s="717" t="s">
        <v>522</v>
      </c>
      <c r="F879" s="717" t="s">
        <v>1199</v>
      </c>
      <c r="G879" s="717" t="s">
        <v>509</v>
      </c>
      <c r="H879" s="717"/>
      <c r="I879" s="741" t="s">
        <v>2016</v>
      </c>
      <c r="J879" t="s">
        <v>1600</v>
      </c>
      <c r="K879"/>
      <c r="L879"/>
      <c r="M879"/>
      <c r="N879" t="s">
        <v>1601</v>
      </c>
    </row>
    <row r="880" spans="1:14" ht="14.25" customHeight="1">
      <c r="A880" s="750">
        <v>182094103</v>
      </c>
      <c r="B880" s="662" t="s">
        <v>2960</v>
      </c>
      <c r="C880" s="662">
        <v>182094103</v>
      </c>
      <c r="D880" s="662">
        <v>3854905939</v>
      </c>
      <c r="E880" s="717" t="s">
        <v>2472</v>
      </c>
      <c r="F880" s="717" t="s">
        <v>1203</v>
      </c>
      <c r="G880" s="752" t="s">
        <v>509</v>
      </c>
      <c r="H880" s="752"/>
      <c r="I880" s="752" t="s">
        <v>2961</v>
      </c>
      <c r="J880" t="s">
        <v>1600</v>
      </c>
      <c r="K880"/>
      <c r="L880"/>
      <c r="M880"/>
      <c r="N880" t="s">
        <v>1601</v>
      </c>
    </row>
    <row r="881" spans="1:14" ht="14.25" customHeight="1">
      <c r="A881" s="750"/>
      <c r="B881" s="661" t="s">
        <v>2962</v>
      </c>
      <c r="C881" s="661">
        <v>213660537</v>
      </c>
      <c r="D881" s="661" t="s">
        <v>2963</v>
      </c>
      <c r="E881" s="717" t="s">
        <v>506</v>
      </c>
      <c r="F881" s="717" t="s">
        <v>1203</v>
      </c>
      <c r="G881" s="752" t="s">
        <v>806</v>
      </c>
      <c r="H881" s="752"/>
      <c r="I881" s="752"/>
      <c r="J881" t="s">
        <v>1600</v>
      </c>
      <c r="K881"/>
      <c r="L881"/>
      <c r="M881"/>
      <c r="N881" t="s">
        <v>1601</v>
      </c>
    </row>
    <row r="882" spans="1:14" ht="14.25" customHeight="1">
      <c r="A882" s="750"/>
      <c r="B882" s="661" t="s">
        <v>2964</v>
      </c>
      <c r="C882" s="661">
        <v>216359636</v>
      </c>
      <c r="D882" s="661" t="s">
        <v>2965</v>
      </c>
      <c r="E882" s="717" t="s">
        <v>522</v>
      </c>
      <c r="F882" s="717" t="s">
        <v>1199</v>
      </c>
      <c r="G882" s="752" t="s">
        <v>806</v>
      </c>
      <c r="H882" s="752"/>
      <c r="I882" s="752"/>
      <c r="J882" t="s">
        <v>1600</v>
      </c>
      <c r="K882"/>
      <c r="L882"/>
      <c r="M882"/>
      <c r="N882" t="s">
        <v>1601</v>
      </c>
    </row>
    <row r="883" spans="1:14" ht="14.25" customHeight="1">
      <c r="A883" s="749"/>
      <c r="B883" s="662"/>
      <c r="C883" s="662"/>
      <c r="D883" s="662"/>
      <c r="E883" s="736"/>
      <c r="F883" s="717" t="s">
        <v>1203</v>
      </c>
      <c r="J883" s="939" t="s">
        <v>1628</v>
      </c>
      <c r="K883" s="939"/>
      <c r="L883" s="939"/>
      <c r="M883" s="939"/>
      <c r="N883" s="939" t="s">
        <v>1629</v>
      </c>
    </row>
    <row r="884" spans="1:14" ht="14.25" customHeight="1">
      <c r="A884" s="754" t="s">
        <v>2966</v>
      </c>
      <c r="B884" s="725"/>
      <c r="C884" s="726" t="s">
        <v>1188</v>
      </c>
      <c r="D884" s="727" t="s">
        <v>1701</v>
      </c>
      <c r="E884" s="728"/>
      <c r="F884" s="729"/>
      <c r="G884" s="729"/>
      <c r="H884" s="729"/>
      <c r="I884" s="760"/>
      <c r="J884"/>
      <c r="K884"/>
      <c r="L884"/>
      <c r="M884"/>
      <c r="N884"/>
    </row>
    <row r="885" spans="1:14" ht="14.25" customHeight="1">
      <c r="A885" s="748" t="s">
        <v>1190</v>
      </c>
      <c r="B885" s="733" t="s">
        <v>1704</v>
      </c>
      <c r="C885" s="729" t="s">
        <v>1192</v>
      </c>
      <c r="D885" s="728" t="s">
        <v>1193</v>
      </c>
      <c r="E885" s="728" t="s">
        <v>498</v>
      </c>
      <c r="F885" s="729" t="s">
        <v>1194</v>
      </c>
      <c r="G885" s="729" t="s">
        <v>1195</v>
      </c>
      <c r="H885" s="729" t="s">
        <v>1702</v>
      </c>
      <c r="I885" s="760" t="s">
        <v>455</v>
      </c>
      <c r="J885" t="s">
        <v>1596</v>
      </c>
      <c r="K885" t="s">
        <v>1597</v>
      </c>
      <c r="L885" t="s">
        <v>1595</v>
      </c>
      <c r="M885" t="s">
        <v>1598</v>
      </c>
      <c r="N885" t="s">
        <v>1599</v>
      </c>
    </row>
    <row r="886" spans="1:14" ht="14.25" customHeight="1">
      <c r="A886" s="749" t="s">
        <v>2967</v>
      </c>
      <c r="B886" s="662" t="s">
        <v>2968</v>
      </c>
      <c r="C886" s="662">
        <v>215282823</v>
      </c>
      <c r="D886" s="662">
        <v>3855514515</v>
      </c>
      <c r="E886" s="736" t="s">
        <v>522</v>
      </c>
      <c r="F886" s="717" t="s">
        <v>1199</v>
      </c>
      <c r="G886" s="717" t="s">
        <v>509</v>
      </c>
      <c r="H886" s="717"/>
      <c r="I886" s="741" t="s">
        <v>2016</v>
      </c>
      <c r="J886" s="937" t="s">
        <v>1603</v>
      </c>
      <c r="K886" s="937" t="s">
        <v>1604</v>
      </c>
      <c r="L886" s="937" t="s">
        <v>1630</v>
      </c>
      <c r="M886" s="937" t="s">
        <v>1632</v>
      </c>
      <c r="N886" s="937" t="s">
        <v>1601</v>
      </c>
    </row>
    <row r="887" spans="1:14" ht="14.25" customHeight="1">
      <c r="A887" s="749">
        <v>611590737</v>
      </c>
      <c r="B887" s="736" t="s">
        <v>2969</v>
      </c>
      <c r="C887" s="736">
        <v>189886109</v>
      </c>
      <c r="D887" s="736" t="s">
        <v>2970</v>
      </c>
      <c r="E887" s="736" t="s">
        <v>1780</v>
      </c>
      <c r="F887" s="736" t="s">
        <v>1199</v>
      </c>
      <c r="G887" s="736" t="s">
        <v>509</v>
      </c>
      <c r="H887" s="736"/>
      <c r="I887" s="738" t="s">
        <v>2016</v>
      </c>
      <c r="J887" s="937" t="s">
        <v>1603</v>
      </c>
      <c r="K887" s="937" t="s">
        <v>1604</v>
      </c>
      <c r="L887" s="937" t="s">
        <v>1631</v>
      </c>
      <c r="M887" s="937" t="s">
        <v>1633</v>
      </c>
      <c r="N887" s="937" t="s">
        <v>1601</v>
      </c>
    </row>
    <row r="888" spans="1:14" ht="14.25" customHeight="1">
      <c r="A888" s="750"/>
      <c r="B888" s="717" t="s">
        <v>2971</v>
      </c>
      <c r="C888" s="717">
        <v>95703544</v>
      </c>
      <c r="D888" s="717">
        <v>9546695896</v>
      </c>
      <c r="E888" s="717" t="s">
        <v>528</v>
      </c>
      <c r="F888" s="717" t="s">
        <v>1199</v>
      </c>
      <c r="G888" s="717" t="s">
        <v>509</v>
      </c>
      <c r="H888" s="717"/>
      <c r="I888" s="741" t="s">
        <v>2972</v>
      </c>
      <c r="J888" t="s">
        <v>1600</v>
      </c>
      <c r="K888"/>
      <c r="L888"/>
      <c r="M888"/>
      <c r="N888" t="s">
        <v>1601</v>
      </c>
    </row>
    <row r="889" spans="1:14" ht="14.25" customHeight="1">
      <c r="A889" s="749" t="s">
        <v>2973</v>
      </c>
      <c r="B889" s="736" t="s">
        <v>2974</v>
      </c>
      <c r="C889" s="736">
        <v>194658422</v>
      </c>
      <c r="D889" s="731">
        <v>3855567560</v>
      </c>
      <c r="E889" s="736" t="s">
        <v>506</v>
      </c>
      <c r="F889" s="736" t="s">
        <v>1199</v>
      </c>
      <c r="G889" s="736"/>
      <c r="H889" s="736"/>
      <c r="I889" s="738"/>
      <c r="J889" t="s">
        <v>1600</v>
      </c>
      <c r="K889"/>
      <c r="L889"/>
      <c r="M889"/>
      <c r="N889" t="s">
        <v>1601</v>
      </c>
    </row>
    <row r="890" spans="1:14" ht="14.25" customHeight="1">
      <c r="A890" s="750" t="s">
        <v>2975</v>
      </c>
      <c r="B890" s="717" t="s">
        <v>2976</v>
      </c>
      <c r="C890" s="717">
        <v>198461221</v>
      </c>
      <c r="D890" s="736">
        <v>8015123331</v>
      </c>
      <c r="E890" s="717" t="s">
        <v>513</v>
      </c>
      <c r="F890" s="717" t="s">
        <v>1199</v>
      </c>
      <c r="G890" s="717" t="s">
        <v>509</v>
      </c>
      <c r="H890" s="717"/>
      <c r="I890" s="741" t="s">
        <v>2977</v>
      </c>
      <c r="J890" t="s">
        <v>1600</v>
      </c>
      <c r="K890"/>
      <c r="L890"/>
      <c r="M890"/>
      <c r="N890" t="s">
        <v>1601</v>
      </c>
    </row>
    <row r="891" spans="1:14" ht="14.25" customHeight="1">
      <c r="A891" s="749" t="s">
        <v>2978</v>
      </c>
      <c r="B891" s="736" t="s">
        <v>2979</v>
      </c>
      <c r="C891" s="736">
        <v>209048022</v>
      </c>
      <c r="D891" s="736">
        <v>8013018996</v>
      </c>
      <c r="E891" s="736" t="s">
        <v>513</v>
      </c>
      <c r="F891" s="736" t="s">
        <v>1199</v>
      </c>
      <c r="G891" s="736" t="s">
        <v>509</v>
      </c>
      <c r="H891" s="736"/>
      <c r="I891" s="738" t="s">
        <v>2977</v>
      </c>
      <c r="J891" t="s">
        <v>1600</v>
      </c>
      <c r="K891"/>
      <c r="L891"/>
      <c r="M891"/>
      <c r="N891" t="s">
        <v>1601</v>
      </c>
    </row>
    <row r="892" spans="1:14" ht="14.25" customHeight="1">
      <c r="A892" s="750" t="s">
        <v>2980</v>
      </c>
      <c r="B892" s="717" t="s">
        <v>2981</v>
      </c>
      <c r="C892" s="717">
        <v>134680018</v>
      </c>
      <c r="D892" s="717">
        <v>7064123187</v>
      </c>
      <c r="E892" s="717" t="s">
        <v>522</v>
      </c>
      <c r="F892" s="717" t="s">
        <v>1203</v>
      </c>
      <c r="G892" s="717" t="s">
        <v>509</v>
      </c>
      <c r="H892" s="717"/>
      <c r="I892" s="741" t="s">
        <v>2016</v>
      </c>
      <c r="J892" t="s">
        <v>1600</v>
      </c>
      <c r="K892"/>
      <c r="L892"/>
      <c r="M892"/>
      <c r="N892" t="s">
        <v>1601</v>
      </c>
    </row>
    <row r="893" spans="1:14" ht="14.25" customHeight="1">
      <c r="A893" s="749" t="s">
        <v>2982</v>
      </c>
      <c r="B893" s="736" t="s">
        <v>2983</v>
      </c>
      <c r="C893" s="736">
        <v>164340892</v>
      </c>
      <c r="D893" s="736">
        <v>2404266282</v>
      </c>
      <c r="E893" s="736" t="s">
        <v>513</v>
      </c>
      <c r="F893" s="736" t="s">
        <v>1199</v>
      </c>
      <c r="G893" s="736" t="s">
        <v>509</v>
      </c>
      <c r="H893" s="736"/>
      <c r="I893" s="738" t="s">
        <v>2545</v>
      </c>
      <c r="J893" t="s">
        <v>1600</v>
      </c>
      <c r="K893"/>
      <c r="L893"/>
      <c r="M893"/>
      <c r="N893" t="s">
        <v>1601</v>
      </c>
    </row>
    <row r="894" spans="1:14" ht="14.25" customHeight="1">
      <c r="A894" s="750">
        <v>782563615</v>
      </c>
      <c r="B894" s="717" t="s">
        <v>2984</v>
      </c>
      <c r="C894" s="717">
        <v>136226151</v>
      </c>
      <c r="D894" s="717">
        <v>3853883668</v>
      </c>
      <c r="E894" s="717" t="s">
        <v>577</v>
      </c>
      <c r="F894" s="717" t="s">
        <v>1199</v>
      </c>
      <c r="G894" s="717" t="s">
        <v>1221</v>
      </c>
      <c r="H894" s="717"/>
      <c r="I894" s="741" t="s">
        <v>2985</v>
      </c>
      <c r="J894" t="s">
        <v>1600</v>
      </c>
      <c r="K894"/>
      <c r="L894"/>
      <c r="M894"/>
      <c r="N894" t="s">
        <v>1601</v>
      </c>
    </row>
    <row r="895" spans="1:14" ht="14.25" customHeight="1">
      <c r="A895" s="750" t="s">
        <v>2986</v>
      </c>
      <c r="B895" s="717" t="s">
        <v>2987</v>
      </c>
      <c r="C895" s="717">
        <v>215264926</v>
      </c>
      <c r="D895" s="717">
        <v>3852964331</v>
      </c>
      <c r="E895" s="717" t="s">
        <v>522</v>
      </c>
      <c r="F895" s="717" t="s">
        <v>1203</v>
      </c>
      <c r="G895" s="717" t="s">
        <v>509</v>
      </c>
      <c r="H895" s="717" t="s">
        <v>1446</v>
      </c>
      <c r="I895" s="741" t="s">
        <v>2016</v>
      </c>
      <c r="J895" t="s">
        <v>1600</v>
      </c>
      <c r="K895"/>
      <c r="L895"/>
      <c r="M895"/>
      <c r="N895" t="s">
        <v>1601</v>
      </c>
    </row>
    <row r="896" spans="1:14" ht="14.25" customHeight="1">
      <c r="A896" s="749" t="s">
        <v>2988</v>
      </c>
      <c r="B896" s="661" t="s">
        <v>2989</v>
      </c>
      <c r="C896" s="661">
        <v>155428690</v>
      </c>
      <c r="D896" s="661">
        <v>9515641868</v>
      </c>
      <c r="E896" s="736" t="s">
        <v>522</v>
      </c>
      <c r="F896" s="736" t="s">
        <v>1203</v>
      </c>
      <c r="G896" s="736"/>
      <c r="H896" s="736"/>
      <c r="I896" s="738"/>
      <c r="J896" t="s">
        <v>1600</v>
      </c>
      <c r="K896"/>
      <c r="L896"/>
      <c r="M896"/>
      <c r="N896" t="s">
        <v>1601</v>
      </c>
    </row>
    <row r="897" spans="1:14" ht="14.25" customHeight="1">
      <c r="A897" s="750" t="s">
        <v>2990</v>
      </c>
      <c r="B897" s="717" t="s">
        <v>2991</v>
      </c>
      <c r="C897" s="717">
        <v>215259809</v>
      </c>
      <c r="D897" s="717">
        <v>3855483017</v>
      </c>
      <c r="E897" s="717" t="s">
        <v>528</v>
      </c>
      <c r="F897" s="717" t="s">
        <v>1199</v>
      </c>
      <c r="G897" s="717" t="s">
        <v>509</v>
      </c>
      <c r="H897" s="717"/>
      <c r="I897" s="741" t="s">
        <v>2016</v>
      </c>
      <c r="J897" t="s">
        <v>1600</v>
      </c>
      <c r="K897"/>
      <c r="L897"/>
      <c r="M897"/>
      <c r="N897" t="s">
        <v>1601</v>
      </c>
    </row>
    <row r="898" spans="1:14" ht="14.25" customHeight="1">
      <c r="A898" s="749">
        <v>356476174</v>
      </c>
      <c r="B898" s="736" t="s">
        <v>2992</v>
      </c>
      <c r="C898" s="736">
        <v>215276496</v>
      </c>
      <c r="D898" s="736">
        <v>3855293334</v>
      </c>
      <c r="E898" s="736" t="s">
        <v>2472</v>
      </c>
      <c r="F898" s="736" t="s">
        <v>1203</v>
      </c>
      <c r="G898" s="736"/>
      <c r="H898" s="736"/>
      <c r="I898" s="738" t="s">
        <v>2016</v>
      </c>
      <c r="J898" t="s">
        <v>1600</v>
      </c>
      <c r="K898"/>
      <c r="L898"/>
      <c r="M898"/>
      <c r="N898" t="s">
        <v>1601</v>
      </c>
    </row>
    <row r="899" spans="1:14" ht="14.25" customHeight="1">
      <c r="A899" s="750" t="s">
        <v>2993</v>
      </c>
      <c r="B899" s="717" t="s">
        <v>2994</v>
      </c>
      <c r="C899" s="717">
        <v>215183668</v>
      </c>
      <c r="D899" s="717">
        <v>4079195168</v>
      </c>
      <c r="E899" s="717" t="s">
        <v>1260</v>
      </c>
      <c r="F899" s="717" t="s">
        <v>1203</v>
      </c>
      <c r="G899" s="717" t="s">
        <v>509</v>
      </c>
      <c r="H899" s="717"/>
      <c r="I899" s="741" t="s">
        <v>2995</v>
      </c>
      <c r="J899" s="937" t="s">
        <v>1603</v>
      </c>
      <c r="K899" s="937" t="s">
        <v>1604</v>
      </c>
      <c r="L899" s="937" t="s">
        <v>1634</v>
      </c>
      <c r="M899" s="937" t="s">
        <v>1635</v>
      </c>
      <c r="N899" s="937" t="s">
        <v>1601</v>
      </c>
    </row>
    <row r="900" spans="1:14" ht="14.25" customHeight="1">
      <c r="A900" s="749" t="s">
        <v>2996</v>
      </c>
      <c r="B900" s="736" t="s">
        <v>1866</v>
      </c>
      <c r="C900" s="736">
        <v>198193420</v>
      </c>
      <c r="D900" s="736">
        <v>3859557330</v>
      </c>
      <c r="E900" s="736" t="s">
        <v>513</v>
      </c>
      <c r="F900" s="736" t="s">
        <v>1199</v>
      </c>
      <c r="G900" s="736" t="s">
        <v>509</v>
      </c>
      <c r="H900" s="736" t="s">
        <v>509</v>
      </c>
      <c r="I900" s="738" t="s">
        <v>2016</v>
      </c>
      <c r="J900" s="937" t="s">
        <v>1603</v>
      </c>
      <c r="K900" s="937" t="s">
        <v>1604</v>
      </c>
      <c r="L900" s="937" t="s">
        <v>1614</v>
      </c>
      <c r="M900" s="937" t="s">
        <v>1613</v>
      </c>
      <c r="N900" s="937" t="s">
        <v>1601</v>
      </c>
    </row>
    <row r="901" spans="1:14" ht="14.25" customHeight="1">
      <c r="A901" s="750" t="s">
        <v>2997</v>
      </c>
      <c r="B901" s="662" t="s">
        <v>2998</v>
      </c>
      <c r="C901" s="662">
        <v>198482887</v>
      </c>
      <c r="D901" s="662">
        <v>3859559147</v>
      </c>
      <c r="E901" s="717" t="s">
        <v>522</v>
      </c>
      <c r="F901" s="717" t="s">
        <v>1203</v>
      </c>
      <c r="G901" s="717" t="s">
        <v>509</v>
      </c>
      <c r="H901" s="717" t="s">
        <v>509</v>
      </c>
      <c r="I901" s="741" t="s">
        <v>2545</v>
      </c>
      <c r="J901" t="s">
        <v>1600</v>
      </c>
      <c r="K901"/>
      <c r="L901"/>
      <c r="M901"/>
      <c r="N901" t="s">
        <v>1601</v>
      </c>
    </row>
    <row r="902" spans="1:14" ht="14.25" customHeight="1">
      <c r="A902" s="749" t="s">
        <v>2999</v>
      </c>
      <c r="B902" s="661" t="s">
        <v>3000</v>
      </c>
      <c r="C902" s="661">
        <v>215288205</v>
      </c>
      <c r="D902" s="661">
        <v>3854873146</v>
      </c>
      <c r="E902" s="736" t="s">
        <v>522</v>
      </c>
      <c r="F902" s="736" t="s">
        <v>1203</v>
      </c>
      <c r="G902" s="736"/>
      <c r="H902" s="736"/>
      <c r="I902" s="738"/>
      <c r="J902" t="s">
        <v>1600</v>
      </c>
      <c r="K902"/>
      <c r="L902"/>
      <c r="M902"/>
      <c r="N902" t="s">
        <v>1601</v>
      </c>
    </row>
    <row r="903" spans="1:14" ht="14.25" customHeight="1">
      <c r="A903" s="749"/>
      <c r="B903" s="736" t="s">
        <v>3001</v>
      </c>
      <c r="C903" s="736">
        <v>187283754</v>
      </c>
      <c r="D903" s="736">
        <v>3854018851</v>
      </c>
      <c r="E903" s="736" t="s">
        <v>528</v>
      </c>
      <c r="F903" s="736" t="s">
        <v>1199</v>
      </c>
      <c r="G903" s="736" t="s">
        <v>509</v>
      </c>
      <c r="H903" s="736"/>
      <c r="I903" s="738" t="s">
        <v>3002</v>
      </c>
      <c r="J903" s="937" t="s">
        <v>1603</v>
      </c>
      <c r="K903" s="937" t="s">
        <v>1604</v>
      </c>
      <c r="L903" s="937" t="s">
        <v>1630</v>
      </c>
      <c r="M903" s="937" t="s">
        <v>1632</v>
      </c>
      <c r="N903" s="937" t="s">
        <v>1601</v>
      </c>
    </row>
    <row r="904" spans="1:14" ht="14.25" customHeight="1">
      <c r="A904" s="750"/>
      <c r="B904" s="717" t="s">
        <v>3003</v>
      </c>
      <c r="C904" s="717">
        <v>190306193</v>
      </c>
      <c r="D904" s="717">
        <v>3854348070</v>
      </c>
      <c r="E904" s="717" t="s">
        <v>528</v>
      </c>
      <c r="F904" s="717" t="s">
        <v>1199</v>
      </c>
      <c r="G904" s="717" t="s">
        <v>509</v>
      </c>
      <c r="H904" s="717"/>
      <c r="I904" s="741" t="s">
        <v>3002</v>
      </c>
      <c r="J904" s="937" t="s">
        <v>1603</v>
      </c>
      <c r="K904" s="937" t="s">
        <v>1604</v>
      </c>
      <c r="L904" s="937" t="s">
        <v>1630</v>
      </c>
      <c r="M904" s="937" t="s">
        <v>1632</v>
      </c>
      <c r="N904" s="937" t="s">
        <v>1601</v>
      </c>
    </row>
    <row r="905" spans="1:14" ht="14.25" customHeight="1">
      <c r="A905" s="777"/>
      <c r="B905" s="661" t="s">
        <v>3004</v>
      </c>
      <c r="C905" s="661">
        <v>209875860</v>
      </c>
      <c r="D905" s="661">
        <v>3855072829</v>
      </c>
      <c r="E905" s="778" t="s">
        <v>522</v>
      </c>
      <c r="F905" s="778" t="s">
        <v>1199</v>
      </c>
      <c r="G905" s="778" t="s">
        <v>509</v>
      </c>
      <c r="H905" s="778"/>
      <c r="I905" s="779" t="s">
        <v>2016</v>
      </c>
      <c r="J905" t="s">
        <v>1600</v>
      </c>
      <c r="K905"/>
      <c r="L905"/>
      <c r="M905"/>
      <c r="N905" t="s">
        <v>1601</v>
      </c>
    </row>
    <row r="906" spans="1:14" ht="14.25" customHeight="1">
      <c r="A906" s="777" t="s">
        <v>3005</v>
      </c>
      <c r="B906" s="661" t="s">
        <v>3006</v>
      </c>
      <c r="C906" s="661">
        <v>185189753</v>
      </c>
      <c r="D906" s="661">
        <v>8014102119</v>
      </c>
      <c r="E906" s="778" t="s">
        <v>522</v>
      </c>
      <c r="F906" s="778" t="s">
        <v>1199</v>
      </c>
      <c r="G906" s="778" t="s">
        <v>509</v>
      </c>
      <c r="H906" s="778"/>
      <c r="I906" s="779"/>
      <c r="J906" s="937" t="s">
        <v>1603</v>
      </c>
      <c r="K906" s="937" t="s">
        <v>1604</v>
      </c>
      <c r="L906" s="937" t="s">
        <v>1636</v>
      </c>
      <c r="M906" s="937" t="s">
        <v>1637</v>
      </c>
      <c r="N906" s="937" t="s">
        <v>1601</v>
      </c>
    </row>
    <row r="907" spans="1:14" ht="14.25" customHeight="1">
      <c r="A907" s="777"/>
      <c r="B907" s="778" t="s">
        <v>3007</v>
      </c>
      <c r="C907" s="780">
        <v>164031948</v>
      </c>
      <c r="D907" s="778">
        <v>8018087683</v>
      </c>
      <c r="E907" s="778" t="s">
        <v>2472</v>
      </c>
      <c r="F907" s="778" t="s">
        <v>1199</v>
      </c>
      <c r="G907" s="778" t="s">
        <v>509</v>
      </c>
      <c r="H907" s="778"/>
      <c r="I907" s="779" t="s">
        <v>2016</v>
      </c>
      <c r="J907" t="s">
        <v>1600</v>
      </c>
      <c r="K907"/>
      <c r="L907"/>
      <c r="M907"/>
      <c r="N907" t="s">
        <v>1601</v>
      </c>
    </row>
    <row r="908" spans="1:14" ht="14.25" customHeight="1">
      <c r="A908" s="777"/>
      <c r="B908" s="662" t="s">
        <v>3008</v>
      </c>
      <c r="C908" s="662">
        <v>214497427</v>
      </c>
      <c r="D908" s="662">
        <v>3855607937</v>
      </c>
      <c r="E908" s="778" t="s">
        <v>522</v>
      </c>
      <c r="F908" s="778" t="s">
        <v>1203</v>
      </c>
      <c r="G908" s="778" t="s">
        <v>509</v>
      </c>
      <c r="H908" s="778" t="s">
        <v>509</v>
      </c>
      <c r="I908" s="779"/>
      <c r="J908" t="s">
        <v>1600</v>
      </c>
      <c r="K908"/>
      <c r="L908"/>
      <c r="M908"/>
      <c r="N908" t="s">
        <v>1601</v>
      </c>
    </row>
    <row r="909" spans="1:14" ht="14.25" customHeight="1">
      <c r="A909" s="777"/>
      <c r="B909" s="781" t="s">
        <v>2443</v>
      </c>
      <c r="C909" s="781">
        <v>151382284</v>
      </c>
      <c r="D909" s="781">
        <v>3852859700</v>
      </c>
      <c r="E909" s="781" t="s">
        <v>2656</v>
      </c>
      <c r="F909" s="781" t="s">
        <v>1199</v>
      </c>
      <c r="G909" s="778" t="s">
        <v>509</v>
      </c>
      <c r="H909" s="778" t="s">
        <v>509</v>
      </c>
      <c r="I909" s="779" t="s">
        <v>2500</v>
      </c>
      <c r="J909" t="s">
        <v>1600</v>
      </c>
      <c r="K909"/>
      <c r="L909"/>
      <c r="M909"/>
      <c r="N909" t="s">
        <v>1601</v>
      </c>
    </row>
    <row r="910" spans="1:14" ht="14.25" customHeight="1">
      <c r="B910" s="731" t="s">
        <v>3009</v>
      </c>
      <c r="C910" s="731">
        <v>215371793</v>
      </c>
      <c r="D910" s="731">
        <v>3128520401</v>
      </c>
      <c r="E910" s="731" t="s">
        <v>2472</v>
      </c>
      <c r="F910" s="731" t="s">
        <v>1199</v>
      </c>
      <c r="G910" s="731" t="s">
        <v>509</v>
      </c>
      <c r="I910" s="731" t="s">
        <v>2545</v>
      </c>
      <c r="J910" t="s">
        <v>1600</v>
      </c>
      <c r="K910"/>
      <c r="L910"/>
      <c r="M910"/>
      <c r="N910" t="s">
        <v>1601</v>
      </c>
    </row>
    <row r="911" spans="1:14" ht="14.25" customHeight="1">
      <c r="B911" s="731" t="s">
        <v>3010</v>
      </c>
      <c r="C911" s="731">
        <v>198172275</v>
      </c>
      <c r="D911" s="731">
        <v>8013008786</v>
      </c>
      <c r="E911" s="731" t="s">
        <v>522</v>
      </c>
      <c r="G911" s="731" t="s">
        <v>509</v>
      </c>
      <c r="H911" s="731" t="s">
        <v>509</v>
      </c>
      <c r="I911" s="731" t="s">
        <v>2016</v>
      </c>
      <c r="J911" t="s">
        <v>1600</v>
      </c>
      <c r="K911"/>
      <c r="L911"/>
      <c r="M911"/>
      <c r="N911" t="s">
        <v>1601</v>
      </c>
    </row>
    <row r="912" spans="1:14" ht="14.25" customHeight="1">
      <c r="B912" s="731" t="s">
        <v>3011</v>
      </c>
      <c r="C912" s="731">
        <v>213096672</v>
      </c>
      <c r="D912" s="753">
        <v>3853387356</v>
      </c>
      <c r="E912" s="731" t="s">
        <v>522</v>
      </c>
      <c r="G912" s="731" t="s">
        <v>509</v>
      </c>
      <c r="H912" s="731" t="s">
        <v>509</v>
      </c>
      <c r="J912" s="937" t="s">
        <v>1603</v>
      </c>
      <c r="K912" s="937" t="s">
        <v>1604</v>
      </c>
      <c r="L912" s="937" t="s">
        <v>1638</v>
      </c>
      <c r="M912" s="937" t="s">
        <v>1639</v>
      </c>
      <c r="N912" s="937" t="s">
        <v>1601</v>
      </c>
    </row>
    <row r="913" spans="1:14" ht="14.25" customHeight="1">
      <c r="A913" s="782" t="s">
        <v>3012</v>
      </c>
      <c r="B913" s="783"/>
      <c r="C913" s="784" t="s">
        <v>1188</v>
      </c>
      <c r="D913" s="785" t="s">
        <v>1701</v>
      </c>
      <c r="E913" s="786"/>
      <c r="F913" s="787"/>
      <c r="G913" s="787"/>
      <c r="H913" s="787"/>
      <c r="I913" s="788"/>
      <c r="J913"/>
      <c r="K913"/>
      <c r="L913"/>
      <c r="M913"/>
      <c r="N913"/>
    </row>
    <row r="914" spans="1:14" ht="14.25" customHeight="1">
      <c r="A914" s="748" t="s">
        <v>1190</v>
      </c>
      <c r="B914" s="733" t="s">
        <v>1704</v>
      </c>
      <c r="C914" s="729" t="s">
        <v>1192</v>
      </c>
      <c r="D914" s="728" t="s">
        <v>1193</v>
      </c>
      <c r="E914" s="728" t="s">
        <v>498</v>
      </c>
      <c r="F914" s="729" t="s">
        <v>1194</v>
      </c>
      <c r="G914" s="729" t="s">
        <v>1195</v>
      </c>
      <c r="H914" s="729" t="s">
        <v>1702</v>
      </c>
      <c r="I914" s="760" t="s">
        <v>455</v>
      </c>
      <c r="J914" t="s">
        <v>1596</v>
      </c>
      <c r="K914" t="s">
        <v>1597</v>
      </c>
      <c r="L914" t="s">
        <v>1595</v>
      </c>
      <c r="M914" t="s">
        <v>1598</v>
      </c>
      <c r="N914" t="s">
        <v>1599</v>
      </c>
    </row>
    <row r="915" spans="1:14" ht="15">
      <c r="A915" s="749" t="s">
        <v>2842</v>
      </c>
      <c r="B915" s="736" t="s">
        <v>2843</v>
      </c>
      <c r="C915" s="736">
        <v>198093871</v>
      </c>
      <c r="D915" s="736">
        <v>3852466475</v>
      </c>
      <c r="E915" s="736" t="s">
        <v>522</v>
      </c>
      <c r="F915" s="717" t="s">
        <v>1203</v>
      </c>
      <c r="G915" s="717" t="s">
        <v>806</v>
      </c>
      <c r="H915" s="717"/>
      <c r="I915" s="741"/>
      <c r="J915" t="s">
        <v>1600</v>
      </c>
      <c r="K915"/>
      <c r="L915"/>
      <c r="M915"/>
      <c r="N915" t="s">
        <v>1601</v>
      </c>
    </row>
    <row r="916" spans="1:14" ht="14.25" customHeight="1">
      <c r="A916" s="749"/>
      <c r="B916" s="661" t="s">
        <v>3013</v>
      </c>
      <c r="C916" s="661">
        <v>176968252</v>
      </c>
      <c r="D916" s="661">
        <v>3853433905</v>
      </c>
      <c r="E916" s="736" t="s">
        <v>528</v>
      </c>
      <c r="F916" s="736" t="s">
        <v>1203</v>
      </c>
      <c r="G916" s="736" t="s">
        <v>509</v>
      </c>
      <c r="H916" s="736"/>
      <c r="I916" s="738" t="s">
        <v>2715</v>
      </c>
      <c r="J916" s="937" t="s">
        <v>1603</v>
      </c>
      <c r="K916" s="937" t="s">
        <v>1604</v>
      </c>
      <c r="L916" s="937" t="s">
        <v>1640</v>
      </c>
      <c r="M916" s="937" t="s">
        <v>1632</v>
      </c>
      <c r="N916" s="937" t="s">
        <v>1601</v>
      </c>
    </row>
    <row r="917" spans="1:14" ht="14.25" customHeight="1">
      <c r="A917" s="750"/>
      <c r="B917" s="662" t="s">
        <v>3014</v>
      </c>
      <c r="C917" s="662">
        <v>176590999</v>
      </c>
      <c r="D917" s="662">
        <v>3854786995</v>
      </c>
      <c r="E917" s="717" t="s">
        <v>528</v>
      </c>
      <c r="F917" s="717" t="s">
        <v>1199</v>
      </c>
      <c r="G917" s="717" t="s">
        <v>509</v>
      </c>
      <c r="H917" s="717"/>
      <c r="I917" s="741" t="s">
        <v>3015</v>
      </c>
      <c r="J917" s="937" t="s">
        <v>1603</v>
      </c>
      <c r="K917" s="937" t="s">
        <v>1604</v>
      </c>
      <c r="L917" s="937" t="s">
        <v>1641</v>
      </c>
      <c r="M917" s="937" t="s">
        <v>1635</v>
      </c>
      <c r="N917" s="937" t="s">
        <v>1601</v>
      </c>
    </row>
    <row r="918" spans="1:14" ht="14.25" customHeight="1">
      <c r="A918" s="749"/>
      <c r="B918" s="661" t="s">
        <v>3016</v>
      </c>
      <c r="C918" s="661">
        <v>161451561</v>
      </c>
      <c r="D918" s="661" t="s">
        <v>3017</v>
      </c>
      <c r="E918" s="736" t="s">
        <v>528</v>
      </c>
      <c r="F918" s="736" t="s">
        <v>1203</v>
      </c>
      <c r="G918" s="736" t="s">
        <v>509</v>
      </c>
      <c r="H918" s="736"/>
      <c r="I918" s="738" t="s">
        <v>3002</v>
      </c>
      <c r="J918" s="937" t="s">
        <v>1603</v>
      </c>
      <c r="K918" s="937" t="s">
        <v>1604</v>
      </c>
      <c r="L918" s="937" t="s">
        <v>1640</v>
      </c>
      <c r="M918" s="937" t="s">
        <v>1632</v>
      </c>
      <c r="N918" s="937" t="s">
        <v>1601</v>
      </c>
    </row>
    <row r="919" spans="1:14" ht="14.25" customHeight="1">
      <c r="A919" s="750"/>
      <c r="B919" s="661" t="s">
        <v>3018</v>
      </c>
      <c r="C919" s="661">
        <v>165320383</v>
      </c>
      <c r="D919" s="661">
        <v>3855474353</v>
      </c>
      <c r="E919" s="717" t="s">
        <v>528</v>
      </c>
      <c r="F919" s="717" t="s">
        <v>1199</v>
      </c>
      <c r="G919" s="717" t="s">
        <v>509</v>
      </c>
      <c r="H919" s="717"/>
      <c r="I919" s="741" t="s">
        <v>2016</v>
      </c>
      <c r="J919" s="937" t="s">
        <v>1603</v>
      </c>
      <c r="K919" s="937" t="s">
        <v>1604</v>
      </c>
      <c r="L919" s="937" t="s">
        <v>1642</v>
      </c>
      <c r="M919" s="937" t="s">
        <v>1627</v>
      </c>
      <c r="N919" s="937" t="s">
        <v>1601</v>
      </c>
    </row>
    <row r="920" spans="1:14" ht="14.25" customHeight="1">
      <c r="A920" s="749">
        <v>596660591</v>
      </c>
      <c r="B920" s="736" t="s">
        <v>3019</v>
      </c>
      <c r="C920" s="736">
        <v>215416652</v>
      </c>
      <c r="D920" s="736">
        <v>9392029160</v>
      </c>
      <c r="E920" s="736" t="s">
        <v>2656</v>
      </c>
      <c r="F920" s="736" t="s">
        <v>1199</v>
      </c>
      <c r="G920" s="736" t="s">
        <v>509</v>
      </c>
      <c r="H920" s="736"/>
      <c r="I920" s="738" t="s">
        <v>2016</v>
      </c>
      <c r="J920" t="s">
        <v>1600</v>
      </c>
      <c r="K920"/>
      <c r="L920"/>
      <c r="M920"/>
      <c r="N920" t="s">
        <v>1601</v>
      </c>
    </row>
    <row r="921" spans="1:14" ht="14.25" customHeight="1">
      <c r="A921" s="750" t="s">
        <v>3020</v>
      </c>
      <c r="B921" s="662" t="s">
        <v>3021</v>
      </c>
      <c r="C921" s="662">
        <v>189705387</v>
      </c>
      <c r="D921" s="662">
        <v>3854367384</v>
      </c>
      <c r="E921" s="717" t="s">
        <v>522</v>
      </c>
      <c r="F921" s="717" t="s">
        <v>1199</v>
      </c>
      <c r="G921" s="717" t="s">
        <v>509</v>
      </c>
      <c r="H921" s="717"/>
      <c r="I921" s="741" t="s">
        <v>2016</v>
      </c>
      <c r="J921" t="s">
        <v>1600</v>
      </c>
      <c r="K921"/>
      <c r="L921"/>
      <c r="M921"/>
      <c r="N921" t="s">
        <v>1601</v>
      </c>
    </row>
    <row r="922" spans="1:14" ht="14.25" customHeight="1">
      <c r="A922" s="749"/>
      <c r="B922" s="662" t="s">
        <v>3022</v>
      </c>
      <c r="C922" s="662">
        <v>182864132</v>
      </c>
      <c r="D922" s="662">
        <v>3852326058</v>
      </c>
      <c r="E922" s="736" t="s">
        <v>522</v>
      </c>
      <c r="F922" s="736" t="s">
        <v>1199</v>
      </c>
      <c r="G922" s="736" t="s">
        <v>806</v>
      </c>
      <c r="H922" s="736"/>
      <c r="I922" s="738"/>
      <c r="J922" s="937" t="s">
        <v>1603</v>
      </c>
      <c r="K922" s="937" t="s">
        <v>1604</v>
      </c>
      <c r="L922" s="937" t="s">
        <v>1614</v>
      </c>
      <c r="M922" s="937" t="s">
        <v>1613</v>
      </c>
      <c r="N922" s="937" t="s">
        <v>1601</v>
      </c>
    </row>
    <row r="923" spans="1:14" ht="14.25" customHeight="1">
      <c r="A923" s="750"/>
      <c r="B923" s="661" t="s">
        <v>3023</v>
      </c>
      <c r="C923" s="661">
        <v>215378182</v>
      </c>
      <c r="D923" s="661">
        <v>6084445013</v>
      </c>
      <c r="E923" s="717" t="s">
        <v>522</v>
      </c>
      <c r="F923" s="717" t="s">
        <v>1199</v>
      </c>
      <c r="G923" s="717" t="s">
        <v>806</v>
      </c>
      <c r="H923" s="717"/>
      <c r="I923" s="741"/>
      <c r="J923" s="937" t="s">
        <v>1603</v>
      </c>
      <c r="K923" s="937" t="s">
        <v>1604</v>
      </c>
      <c r="L923" s="937" t="s">
        <v>1614</v>
      </c>
      <c r="M923" s="937" t="s">
        <v>1613</v>
      </c>
      <c r="N923" s="937" t="s">
        <v>1601</v>
      </c>
    </row>
    <row r="924" spans="1:14" ht="14.25" customHeight="1">
      <c r="A924" s="749" t="s">
        <v>3024</v>
      </c>
      <c r="B924" s="736" t="s">
        <v>3025</v>
      </c>
      <c r="C924" s="736">
        <v>215368929</v>
      </c>
      <c r="D924" s="736">
        <v>9419283192</v>
      </c>
      <c r="E924" s="736" t="s">
        <v>513</v>
      </c>
      <c r="F924" s="736" t="s">
        <v>1199</v>
      </c>
      <c r="G924" s="736" t="s">
        <v>806</v>
      </c>
      <c r="H924" s="736"/>
      <c r="I924" s="738"/>
      <c r="J924" t="s">
        <v>1600</v>
      </c>
      <c r="K924"/>
      <c r="L924"/>
      <c r="M924"/>
      <c r="N924" t="s">
        <v>1601</v>
      </c>
    </row>
    <row r="925" spans="1:14" ht="14.25" customHeight="1">
      <c r="A925" s="750" t="s">
        <v>3026</v>
      </c>
      <c r="B925" s="717" t="s">
        <v>3027</v>
      </c>
      <c r="C925" s="717">
        <v>182112598</v>
      </c>
      <c r="D925" s="731">
        <v>3855839283</v>
      </c>
      <c r="E925" s="717" t="s">
        <v>506</v>
      </c>
      <c r="F925" s="717" t="s">
        <v>1199</v>
      </c>
      <c r="G925" s="717" t="s">
        <v>806</v>
      </c>
      <c r="H925" s="717"/>
      <c r="I925" s="741"/>
      <c r="J925" t="s">
        <v>1600</v>
      </c>
      <c r="K925"/>
      <c r="L925"/>
      <c r="M925"/>
      <c r="N925" t="s">
        <v>1601</v>
      </c>
    </row>
    <row r="926" spans="1:14" ht="14.25" customHeight="1">
      <c r="A926" s="749" t="s">
        <v>486</v>
      </c>
      <c r="B926" s="662" t="s">
        <v>3028</v>
      </c>
      <c r="C926" s="662">
        <v>146360212</v>
      </c>
      <c r="D926" s="662">
        <v>3852270643</v>
      </c>
      <c r="E926" s="736" t="s">
        <v>522</v>
      </c>
      <c r="F926" s="736" t="s">
        <v>1199</v>
      </c>
      <c r="G926" s="736" t="s">
        <v>509</v>
      </c>
      <c r="H926" s="736"/>
      <c r="I926" s="738" t="s">
        <v>2016</v>
      </c>
      <c r="J926" t="s">
        <v>1600</v>
      </c>
      <c r="K926"/>
      <c r="L926"/>
      <c r="M926"/>
      <c r="N926" t="s">
        <v>1601</v>
      </c>
    </row>
    <row r="927" spans="1:14" ht="14.25" customHeight="1">
      <c r="A927" s="749" t="s">
        <v>2697</v>
      </c>
      <c r="B927" s="662" t="s">
        <v>3029</v>
      </c>
      <c r="C927" s="662">
        <v>161250911</v>
      </c>
      <c r="D927" s="662" t="s">
        <v>3030</v>
      </c>
      <c r="E927" s="736" t="s">
        <v>522</v>
      </c>
      <c r="F927" s="736" t="s">
        <v>1203</v>
      </c>
      <c r="G927" s="736" t="s">
        <v>806</v>
      </c>
      <c r="H927" s="736"/>
      <c r="I927" s="738"/>
      <c r="J927" t="s">
        <v>1600</v>
      </c>
      <c r="K927"/>
      <c r="L927"/>
      <c r="M927"/>
      <c r="N927" t="s">
        <v>1601</v>
      </c>
    </row>
    <row r="928" spans="1:14" ht="14.25" customHeight="1">
      <c r="A928" s="750" t="s">
        <v>3031</v>
      </c>
      <c r="B928" s="661" t="s">
        <v>3032</v>
      </c>
      <c r="C928" s="661">
        <v>205559179</v>
      </c>
      <c r="D928" s="661">
        <v>8187443026</v>
      </c>
      <c r="E928" s="717" t="s">
        <v>522</v>
      </c>
      <c r="F928" s="717" t="s">
        <v>1199</v>
      </c>
      <c r="G928" s="717" t="s">
        <v>509</v>
      </c>
      <c r="H928" s="717"/>
      <c r="I928" s="741" t="s">
        <v>2016</v>
      </c>
      <c r="J928" t="s">
        <v>1600</v>
      </c>
      <c r="K928"/>
      <c r="L928"/>
      <c r="M928"/>
      <c r="N928" t="s">
        <v>1601</v>
      </c>
    </row>
    <row r="929" spans="1:14" ht="14.25" customHeight="1">
      <c r="A929" s="749"/>
      <c r="B929" s="736" t="s">
        <v>3033</v>
      </c>
      <c r="C929" s="717">
        <v>191900159</v>
      </c>
      <c r="D929" s="736">
        <v>3852522378</v>
      </c>
      <c r="E929" s="736" t="s">
        <v>528</v>
      </c>
      <c r="F929" s="736" t="s">
        <v>1199</v>
      </c>
      <c r="G929" s="736" t="s">
        <v>806</v>
      </c>
      <c r="H929" s="736"/>
      <c r="I929" s="738"/>
      <c r="J929" t="s">
        <v>1600</v>
      </c>
      <c r="K929"/>
      <c r="L929"/>
      <c r="M929"/>
      <c r="N929" t="s">
        <v>1601</v>
      </c>
    </row>
    <row r="930" spans="1:14" ht="14.25" customHeight="1">
      <c r="A930" s="750"/>
      <c r="B930" s="717" t="s">
        <v>3034</v>
      </c>
      <c r="C930" s="717">
        <v>198147069</v>
      </c>
      <c r="D930" s="717"/>
      <c r="E930" s="717" t="s">
        <v>2472</v>
      </c>
      <c r="F930" s="717" t="s">
        <v>1199</v>
      </c>
      <c r="G930" s="717" t="s">
        <v>806</v>
      </c>
      <c r="H930" s="717"/>
      <c r="I930" s="741"/>
      <c r="J930" s="937" t="s">
        <v>1603</v>
      </c>
      <c r="K930" s="937" t="s">
        <v>1604</v>
      </c>
      <c r="L930" s="937" t="s">
        <v>1631</v>
      </c>
      <c r="M930" s="937" t="s">
        <v>1633</v>
      </c>
      <c r="N930" s="937" t="s">
        <v>1601</v>
      </c>
    </row>
    <row r="931" spans="1:14" ht="14.25" customHeight="1">
      <c r="A931" s="749"/>
      <c r="B931" s="736" t="s">
        <v>3035</v>
      </c>
      <c r="C931" s="736">
        <v>181406484</v>
      </c>
      <c r="D931" s="736"/>
      <c r="E931" s="736" t="s">
        <v>2472</v>
      </c>
      <c r="F931" s="736" t="s">
        <v>1199</v>
      </c>
      <c r="G931" s="736" t="s">
        <v>806</v>
      </c>
      <c r="H931" s="736"/>
      <c r="I931" s="738"/>
      <c r="J931" t="s">
        <v>1600</v>
      </c>
      <c r="K931"/>
      <c r="L931"/>
      <c r="M931"/>
      <c r="N931" t="s">
        <v>1601</v>
      </c>
    </row>
    <row r="932" spans="1:14" ht="14.25" customHeight="1">
      <c r="A932" s="750"/>
      <c r="B932" s="717" t="s">
        <v>3036</v>
      </c>
      <c r="C932" s="717">
        <v>129220996</v>
      </c>
      <c r="D932" s="717">
        <v>8014000201</v>
      </c>
      <c r="E932" s="717" t="s">
        <v>2472</v>
      </c>
      <c r="F932" s="717" t="s">
        <v>1199</v>
      </c>
      <c r="G932" s="717" t="s">
        <v>806</v>
      </c>
      <c r="H932" s="717"/>
      <c r="I932" s="741"/>
      <c r="J932" t="s">
        <v>1600</v>
      </c>
      <c r="K932"/>
      <c r="L932"/>
      <c r="M932"/>
      <c r="N932" t="s">
        <v>1601</v>
      </c>
    </row>
    <row r="933" spans="1:14" ht="14.25" customHeight="1">
      <c r="A933" s="749"/>
      <c r="B933" s="736" t="s">
        <v>3037</v>
      </c>
      <c r="C933" s="736">
        <v>103029231</v>
      </c>
      <c r="D933" s="736"/>
      <c r="E933" s="736" t="s">
        <v>2472</v>
      </c>
      <c r="F933" s="736" t="s">
        <v>1199</v>
      </c>
      <c r="G933" s="736" t="s">
        <v>806</v>
      </c>
      <c r="H933" s="736"/>
      <c r="I933" s="738"/>
      <c r="J933" t="s">
        <v>1600</v>
      </c>
      <c r="K933"/>
      <c r="L933"/>
      <c r="M933"/>
      <c r="N933" t="s">
        <v>1601</v>
      </c>
    </row>
    <row r="934" spans="1:14" ht="14.25" customHeight="1">
      <c r="A934" s="749" t="s">
        <v>3038</v>
      </c>
      <c r="B934" s="736" t="s">
        <v>3039</v>
      </c>
      <c r="C934" s="736">
        <v>215322397</v>
      </c>
      <c r="D934" s="736">
        <v>3855470152</v>
      </c>
      <c r="E934" s="736" t="s">
        <v>513</v>
      </c>
      <c r="F934" s="736" t="s">
        <v>1199</v>
      </c>
      <c r="G934" s="736" t="s">
        <v>509</v>
      </c>
      <c r="H934" s="736"/>
      <c r="I934" s="738" t="s">
        <v>2016</v>
      </c>
      <c r="J934" t="s">
        <v>1600</v>
      </c>
      <c r="K934"/>
      <c r="L934"/>
      <c r="M934"/>
      <c r="N934" t="s">
        <v>1601</v>
      </c>
    </row>
    <row r="935" spans="1:14" ht="14.25" customHeight="1">
      <c r="A935" s="749"/>
      <c r="B935" s="736" t="s">
        <v>3040</v>
      </c>
      <c r="C935" s="736">
        <v>215453871</v>
      </c>
      <c r="D935" s="736">
        <v>8013300349</v>
      </c>
      <c r="E935" s="736" t="s">
        <v>2472</v>
      </c>
      <c r="F935" s="736" t="s">
        <v>1199</v>
      </c>
      <c r="G935" s="736" t="s">
        <v>806</v>
      </c>
      <c r="H935" s="736"/>
      <c r="I935" s="738"/>
      <c r="J935" t="s">
        <v>1600</v>
      </c>
      <c r="K935"/>
      <c r="L935"/>
      <c r="M935"/>
      <c r="N935" t="s">
        <v>1601</v>
      </c>
    </row>
    <row r="936" spans="1:14" ht="14.25" customHeight="1">
      <c r="A936" s="749"/>
      <c r="B936" s="662" t="s">
        <v>3041</v>
      </c>
      <c r="C936" s="662">
        <v>169117152</v>
      </c>
      <c r="D936" s="662">
        <v>8013303044</v>
      </c>
      <c r="E936" s="736" t="s">
        <v>1379</v>
      </c>
      <c r="F936" s="736" t="s">
        <v>1199</v>
      </c>
      <c r="G936" s="736" t="s">
        <v>806</v>
      </c>
      <c r="H936" s="736"/>
      <c r="I936" s="738"/>
      <c r="J936" t="s">
        <v>1600</v>
      </c>
      <c r="K936"/>
      <c r="L936"/>
      <c r="M936"/>
      <c r="N936" t="s">
        <v>1601</v>
      </c>
    </row>
    <row r="937" spans="1:14" ht="14.25" customHeight="1">
      <c r="A937" s="750" t="s">
        <v>3042</v>
      </c>
      <c r="B937" s="661" t="s">
        <v>3043</v>
      </c>
      <c r="C937" s="661">
        <v>203423111</v>
      </c>
      <c r="D937" s="736" t="s">
        <v>3044</v>
      </c>
      <c r="E937" s="717" t="s">
        <v>506</v>
      </c>
      <c r="F937" s="717" t="s">
        <v>1199</v>
      </c>
      <c r="G937" s="717" t="s">
        <v>806</v>
      </c>
      <c r="H937" s="717"/>
      <c r="I937" s="741"/>
      <c r="J937" t="s">
        <v>1600</v>
      </c>
      <c r="K937"/>
      <c r="L937"/>
      <c r="M937"/>
      <c r="N937" t="s">
        <v>1601</v>
      </c>
    </row>
    <row r="938" spans="1:14" ht="14.25" customHeight="1">
      <c r="A938" s="754" t="s">
        <v>3045</v>
      </c>
      <c r="B938" s="725"/>
      <c r="C938" s="726" t="s">
        <v>1188</v>
      </c>
      <c r="D938" s="727" t="s">
        <v>1701</v>
      </c>
      <c r="E938" s="728"/>
      <c r="F938" s="729"/>
      <c r="G938" s="729"/>
      <c r="H938" s="729"/>
      <c r="I938" s="760"/>
      <c r="J938"/>
      <c r="K938"/>
      <c r="L938"/>
      <c r="M938"/>
      <c r="N938"/>
    </row>
    <row r="939" spans="1:14" ht="14.25" customHeight="1">
      <c r="A939" s="748" t="s">
        <v>1190</v>
      </c>
      <c r="B939" s="733" t="s">
        <v>1704</v>
      </c>
      <c r="C939" s="729" t="s">
        <v>1192</v>
      </c>
      <c r="D939" s="728" t="s">
        <v>1193</v>
      </c>
      <c r="E939" s="728" t="s">
        <v>498</v>
      </c>
      <c r="F939" s="729" t="s">
        <v>1194</v>
      </c>
      <c r="G939" s="729" t="s">
        <v>1195</v>
      </c>
      <c r="H939" s="729" t="s">
        <v>1702</v>
      </c>
      <c r="I939" s="760" t="s">
        <v>455</v>
      </c>
      <c r="J939" t="s">
        <v>1596</v>
      </c>
      <c r="K939" t="s">
        <v>1597</v>
      </c>
      <c r="L939" t="s">
        <v>1595</v>
      </c>
      <c r="M939" t="s">
        <v>1598</v>
      </c>
      <c r="N939" t="s">
        <v>1599</v>
      </c>
    </row>
    <row r="940" spans="1:14" ht="14.25" customHeight="1">
      <c r="A940" s="749"/>
      <c r="B940" s="662" t="s">
        <v>3046</v>
      </c>
      <c r="C940" s="662">
        <v>157155971</v>
      </c>
      <c r="D940" s="662" t="s">
        <v>3047</v>
      </c>
      <c r="E940" s="736" t="s">
        <v>554</v>
      </c>
      <c r="F940" s="736" t="s">
        <v>1199</v>
      </c>
      <c r="G940" s="736" t="s">
        <v>509</v>
      </c>
      <c r="H940" s="736"/>
      <c r="I940" s="738" t="s">
        <v>2016</v>
      </c>
      <c r="J940" t="s">
        <v>1600</v>
      </c>
      <c r="K940"/>
      <c r="L940"/>
      <c r="M940"/>
      <c r="N940" t="s">
        <v>1601</v>
      </c>
    </row>
    <row r="941" spans="1:14" ht="14.25" customHeight="1">
      <c r="A941" s="749" t="s">
        <v>3048</v>
      </c>
      <c r="B941" s="736" t="s">
        <v>3049</v>
      </c>
      <c r="C941" s="736">
        <v>206245582</v>
      </c>
      <c r="D941" s="736">
        <v>6292854112</v>
      </c>
      <c r="E941" s="736" t="s">
        <v>554</v>
      </c>
      <c r="F941" s="736" t="s">
        <v>1199</v>
      </c>
      <c r="G941" s="736" t="s">
        <v>509</v>
      </c>
      <c r="H941" s="736" t="s">
        <v>1446</v>
      </c>
      <c r="I941" s="738" t="s">
        <v>2016</v>
      </c>
      <c r="J941" s="937" t="s">
        <v>1603</v>
      </c>
      <c r="K941" s="937" t="s">
        <v>1604</v>
      </c>
      <c r="L941" s="937" t="s">
        <v>1614</v>
      </c>
      <c r="M941" s="937" t="s">
        <v>1613</v>
      </c>
      <c r="N941" s="937" t="s">
        <v>1601</v>
      </c>
    </row>
    <row r="942" spans="1:14" ht="14.25" customHeight="1">
      <c r="A942" s="749"/>
      <c r="B942" s="736" t="s">
        <v>857</v>
      </c>
      <c r="C942" s="736">
        <v>185189813</v>
      </c>
      <c r="D942" s="736">
        <v>8017084571</v>
      </c>
      <c r="E942" s="736" t="s">
        <v>528</v>
      </c>
      <c r="F942" s="736" t="s">
        <v>1199</v>
      </c>
      <c r="G942" s="717" t="s">
        <v>806</v>
      </c>
      <c r="H942" s="736"/>
      <c r="I942" s="738"/>
      <c r="J942" t="s">
        <v>1600</v>
      </c>
      <c r="K942"/>
      <c r="L942"/>
      <c r="M942"/>
      <c r="N942" t="s">
        <v>1601</v>
      </c>
    </row>
    <row r="943" spans="1:14" ht="14.25" customHeight="1">
      <c r="A943" s="749" t="s">
        <v>3050</v>
      </c>
      <c r="B943" s="736" t="s">
        <v>3051</v>
      </c>
      <c r="C943" s="736">
        <v>203096653</v>
      </c>
      <c r="D943" s="736">
        <v>3853136479</v>
      </c>
      <c r="E943" s="736" t="s">
        <v>513</v>
      </c>
      <c r="F943" s="736" t="s">
        <v>1203</v>
      </c>
      <c r="G943" s="717" t="s">
        <v>806</v>
      </c>
      <c r="H943" s="736"/>
      <c r="I943" s="738"/>
      <c r="J943" t="s">
        <v>1600</v>
      </c>
      <c r="K943"/>
      <c r="L943"/>
      <c r="M943"/>
      <c r="N943" t="s">
        <v>1601</v>
      </c>
    </row>
    <row r="944" spans="1:14" ht="14.25" customHeight="1">
      <c r="A944" s="749" t="s">
        <v>3052</v>
      </c>
      <c r="B944" s="736" t="s">
        <v>3053</v>
      </c>
      <c r="C944" s="736">
        <v>205052915</v>
      </c>
      <c r="D944" s="736">
        <v>7203382706</v>
      </c>
      <c r="E944" s="736" t="s">
        <v>513</v>
      </c>
      <c r="F944" s="736" t="s">
        <v>1203</v>
      </c>
      <c r="G944" s="717" t="s">
        <v>806</v>
      </c>
      <c r="H944" s="736"/>
      <c r="I944" s="738"/>
      <c r="J944" s="938" t="s">
        <v>1607</v>
      </c>
      <c r="K944" s="938" t="s">
        <v>1620</v>
      </c>
      <c r="L944" s="938" t="s">
        <v>1619</v>
      </c>
      <c r="M944" s="938" t="s">
        <v>1622</v>
      </c>
      <c r="N944" s="938" t="s">
        <v>1601</v>
      </c>
    </row>
    <row r="945" spans="1:14" ht="14.25" customHeight="1">
      <c r="A945" s="749" t="s">
        <v>3054</v>
      </c>
      <c r="B945" s="662" t="s">
        <v>3055</v>
      </c>
      <c r="C945" s="662">
        <v>215423126</v>
      </c>
      <c r="D945" s="662" t="s">
        <v>3056</v>
      </c>
      <c r="E945" s="736" t="s">
        <v>522</v>
      </c>
      <c r="F945" s="736" t="s">
        <v>1199</v>
      </c>
      <c r="G945" s="717" t="s">
        <v>806</v>
      </c>
      <c r="H945" s="736"/>
      <c r="I945" s="738"/>
      <c r="J945" t="s">
        <v>1600</v>
      </c>
      <c r="K945"/>
      <c r="L945"/>
      <c r="M945"/>
      <c r="N945" t="s">
        <v>1601</v>
      </c>
    </row>
    <row r="946" spans="1:14" ht="14.25" customHeight="1">
      <c r="A946" s="749"/>
      <c r="B946" s="736" t="s">
        <v>3057</v>
      </c>
      <c r="C946" s="736">
        <v>170051903</v>
      </c>
      <c r="D946" s="753">
        <v>3852868804</v>
      </c>
      <c r="E946" s="736" t="s">
        <v>528</v>
      </c>
      <c r="F946" s="736" t="s">
        <v>1203</v>
      </c>
      <c r="G946" s="736" t="s">
        <v>509</v>
      </c>
      <c r="H946" s="736"/>
      <c r="I946" s="738" t="s">
        <v>2016</v>
      </c>
      <c r="J946" s="938" t="s">
        <v>1607</v>
      </c>
      <c r="K946" s="938" t="s">
        <v>1644</v>
      </c>
      <c r="L946" s="938" t="s">
        <v>1643</v>
      </c>
      <c r="M946" s="938" t="s">
        <v>1645</v>
      </c>
      <c r="N946" s="938" t="s">
        <v>1601</v>
      </c>
    </row>
    <row r="947" spans="1:14" ht="14.25" customHeight="1">
      <c r="A947" s="749" t="s">
        <v>3058</v>
      </c>
      <c r="B947" s="736" t="s">
        <v>3059</v>
      </c>
      <c r="C947" s="736">
        <v>123831129</v>
      </c>
      <c r="D947" s="736" t="s">
        <v>3060</v>
      </c>
      <c r="E947" s="736" t="s">
        <v>2472</v>
      </c>
      <c r="F947" s="736" t="s">
        <v>1199</v>
      </c>
      <c r="G947" s="717" t="s">
        <v>806</v>
      </c>
      <c r="H947" s="736"/>
      <c r="I947" s="738"/>
      <c r="J947" t="s">
        <v>1600</v>
      </c>
      <c r="K947"/>
      <c r="L947"/>
      <c r="M947"/>
      <c r="N947" t="s">
        <v>1601</v>
      </c>
    </row>
    <row r="948" spans="1:14" ht="14.25" customHeight="1">
      <c r="A948" s="749" t="s">
        <v>3061</v>
      </c>
      <c r="B948" s="736" t="s">
        <v>3062</v>
      </c>
      <c r="C948" s="736">
        <v>215100728</v>
      </c>
      <c r="D948" s="736">
        <v>3855886056</v>
      </c>
      <c r="E948" s="736" t="s">
        <v>513</v>
      </c>
      <c r="F948" s="736" t="s">
        <v>1203</v>
      </c>
      <c r="G948" s="736" t="s">
        <v>509</v>
      </c>
      <c r="H948" s="736" t="s">
        <v>1446</v>
      </c>
      <c r="I948" s="738" t="s">
        <v>2016</v>
      </c>
      <c r="J948" t="s">
        <v>1600</v>
      </c>
      <c r="K948"/>
      <c r="L948"/>
      <c r="M948"/>
      <c r="N948" t="s">
        <v>1601</v>
      </c>
    </row>
    <row r="949" spans="1:14" ht="14.25" customHeight="1">
      <c r="A949" s="749" t="s">
        <v>3063</v>
      </c>
      <c r="B949" s="736" t="s">
        <v>3064</v>
      </c>
      <c r="C949" s="736">
        <v>133836166</v>
      </c>
      <c r="D949" s="736">
        <v>3852556511</v>
      </c>
      <c r="E949" s="736" t="s">
        <v>513</v>
      </c>
      <c r="F949" s="736" t="s">
        <v>1199</v>
      </c>
      <c r="G949" s="717" t="s">
        <v>806</v>
      </c>
      <c r="H949" s="736"/>
      <c r="I949" s="738"/>
      <c r="J949" t="s">
        <v>1600</v>
      </c>
      <c r="K949"/>
      <c r="L949"/>
      <c r="M949"/>
      <c r="N949" t="s">
        <v>1601</v>
      </c>
    </row>
    <row r="950" spans="1:14" ht="14.25" customHeight="1">
      <c r="A950" s="749"/>
      <c r="B950" s="736" t="s">
        <v>3065</v>
      </c>
      <c r="C950" s="736">
        <v>152115271</v>
      </c>
      <c r="D950" s="736">
        <v>8016669776</v>
      </c>
      <c r="E950" s="736" t="s">
        <v>2656</v>
      </c>
      <c r="F950" s="736" t="s">
        <v>1199</v>
      </c>
      <c r="G950" s="736" t="s">
        <v>509</v>
      </c>
      <c r="H950" s="736"/>
      <c r="I950" s="738" t="s">
        <v>3066</v>
      </c>
      <c r="J950" t="s">
        <v>1600</v>
      </c>
      <c r="K950"/>
      <c r="L950"/>
      <c r="M950"/>
      <c r="N950" t="s">
        <v>1601</v>
      </c>
    </row>
    <row r="951" spans="1:14" ht="14.25" customHeight="1">
      <c r="A951" s="749"/>
      <c r="B951" s="736" t="s">
        <v>3067</v>
      </c>
      <c r="C951" s="736">
        <v>151850752</v>
      </c>
      <c r="D951" s="736">
        <v>8018654335</v>
      </c>
      <c r="E951" s="736" t="s">
        <v>2656</v>
      </c>
      <c r="F951" s="736" t="s">
        <v>1199</v>
      </c>
      <c r="G951" s="736" t="s">
        <v>509</v>
      </c>
      <c r="H951" s="736" t="s">
        <v>1446</v>
      </c>
      <c r="I951" s="738" t="s">
        <v>2016</v>
      </c>
      <c r="J951" s="937" t="s">
        <v>1603</v>
      </c>
      <c r="K951" s="937" t="s">
        <v>1604</v>
      </c>
      <c r="L951" s="937" t="s">
        <v>1642</v>
      </c>
      <c r="M951" s="937" t="s">
        <v>1627</v>
      </c>
      <c r="N951" s="937" t="s">
        <v>1601</v>
      </c>
    </row>
    <row r="952" spans="1:14" ht="14.25" customHeight="1">
      <c r="A952" s="749" t="s">
        <v>3068</v>
      </c>
      <c r="B952" s="662" t="s">
        <v>3069</v>
      </c>
      <c r="C952" s="662">
        <v>215376223</v>
      </c>
      <c r="D952" s="662">
        <v>3855803652</v>
      </c>
      <c r="E952" s="736" t="s">
        <v>522</v>
      </c>
      <c r="F952" s="736" t="s">
        <v>1199</v>
      </c>
      <c r="G952" s="717" t="s">
        <v>806</v>
      </c>
      <c r="H952" s="736"/>
      <c r="I952" s="738"/>
      <c r="J952" t="s">
        <v>1600</v>
      </c>
      <c r="K952"/>
      <c r="L952"/>
      <c r="M952"/>
      <c r="N952" t="s">
        <v>1601</v>
      </c>
    </row>
    <row r="953" spans="1:14" ht="14.25" customHeight="1">
      <c r="A953" s="749"/>
      <c r="B953" s="736" t="s">
        <v>3070</v>
      </c>
      <c r="C953" s="736">
        <v>204987118</v>
      </c>
      <c r="D953" s="736">
        <v>8016711645</v>
      </c>
      <c r="E953" s="736" t="s">
        <v>522</v>
      </c>
      <c r="F953" s="736" t="s">
        <v>1203</v>
      </c>
      <c r="G953" s="717" t="s">
        <v>806</v>
      </c>
      <c r="H953" s="736"/>
      <c r="I953" s="738"/>
      <c r="J953" t="s">
        <v>1600</v>
      </c>
      <c r="K953"/>
      <c r="L953"/>
      <c r="M953"/>
      <c r="N953" t="s">
        <v>1601</v>
      </c>
    </row>
    <row r="954" spans="1:14" ht="14.25" customHeight="1">
      <c r="A954" s="749" t="s">
        <v>3071</v>
      </c>
      <c r="B954" s="736" t="s">
        <v>3072</v>
      </c>
      <c r="C954" s="736">
        <v>168468550</v>
      </c>
      <c r="D954" s="736">
        <v>8013015394</v>
      </c>
      <c r="E954" s="736" t="s">
        <v>506</v>
      </c>
      <c r="F954" s="736" t="s">
        <v>1203</v>
      </c>
      <c r="G954" s="736" t="s">
        <v>509</v>
      </c>
      <c r="H954" s="736"/>
      <c r="I954" s="738" t="s">
        <v>2016</v>
      </c>
      <c r="J954" s="938" t="s">
        <v>1607</v>
      </c>
      <c r="K954" s="938" t="s">
        <v>1620</v>
      </c>
      <c r="L954" s="938" t="s">
        <v>1619</v>
      </c>
      <c r="M954" s="938" t="s">
        <v>1646</v>
      </c>
      <c r="N954" s="938" t="s">
        <v>1601</v>
      </c>
    </row>
    <row r="955" spans="1:14" ht="14.25" customHeight="1">
      <c r="A955" s="749" t="s">
        <v>3073</v>
      </c>
      <c r="B955" s="736" t="s">
        <v>1873</v>
      </c>
      <c r="C955" s="810">
        <v>19465431719465</v>
      </c>
      <c r="D955" s="736">
        <v>3855709399</v>
      </c>
      <c r="E955" s="736" t="s">
        <v>2472</v>
      </c>
      <c r="F955" s="736" t="s">
        <v>1203</v>
      </c>
      <c r="G955" s="717" t="s">
        <v>806</v>
      </c>
      <c r="H955" s="736"/>
      <c r="I955" s="738"/>
      <c r="J955" t="s">
        <v>1600</v>
      </c>
      <c r="K955"/>
      <c r="L955"/>
      <c r="M955"/>
      <c r="N955" t="s">
        <v>1601</v>
      </c>
    </row>
    <row r="956" spans="1:14" ht="14.25" customHeight="1">
      <c r="A956" s="749" t="s">
        <v>3074</v>
      </c>
      <c r="B956" s="736" t="s">
        <v>3075</v>
      </c>
      <c r="C956" s="736">
        <v>199373605</v>
      </c>
      <c r="D956" s="736">
        <v>4699395187</v>
      </c>
      <c r="E956" s="736" t="s">
        <v>506</v>
      </c>
      <c r="F956" s="736" t="s">
        <v>1199</v>
      </c>
      <c r="G956" s="717" t="s">
        <v>806</v>
      </c>
      <c r="H956" s="736"/>
      <c r="I956" s="738"/>
      <c r="J956" t="s">
        <v>1600</v>
      </c>
      <c r="K956"/>
      <c r="L956"/>
      <c r="M956"/>
      <c r="N956" t="s">
        <v>1601</v>
      </c>
    </row>
    <row r="957" spans="1:14" ht="14.25" customHeight="1">
      <c r="A957" s="749" t="s">
        <v>3076</v>
      </c>
      <c r="B957" s="736" t="s">
        <v>3077</v>
      </c>
      <c r="C957" s="736">
        <v>213258870</v>
      </c>
      <c r="D957" s="736">
        <v>4357402895</v>
      </c>
      <c r="E957" s="736" t="s">
        <v>506</v>
      </c>
      <c r="F957" s="736" t="s">
        <v>1203</v>
      </c>
      <c r="G957" s="736" t="s">
        <v>509</v>
      </c>
      <c r="H957" s="736" t="s">
        <v>509</v>
      </c>
      <c r="I957" s="738" t="s">
        <v>2500</v>
      </c>
      <c r="J957" s="937" t="s">
        <v>1603</v>
      </c>
      <c r="K957" s="937" t="s">
        <v>1604</v>
      </c>
      <c r="L957" s="937" t="s">
        <v>1610</v>
      </c>
      <c r="M957" s="937" t="s">
        <v>1615</v>
      </c>
      <c r="N957" s="937" t="s">
        <v>1601</v>
      </c>
    </row>
    <row r="958" spans="1:14" ht="14.25" customHeight="1">
      <c r="A958" s="749" t="s">
        <v>3078</v>
      </c>
      <c r="B958" s="736" t="s">
        <v>1128</v>
      </c>
      <c r="C958" s="736">
        <v>215464966</v>
      </c>
      <c r="D958" s="736" t="s">
        <v>3079</v>
      </c>
      <c r="E958" s="736" t="s">
        <v>2472</v>
      </c>
      <c r="F958" s="736" t="s">
        <v>1199</v>
      </c>
      <c r="G958" s="736" t="s">
        <v>509</v>
      </c>
      <c r="H958" s="736"/>
      <c r="I958" s="738" t="s">
        <v>2715</v>
      </c>
      <c r="J958" t="s">
        <v>1600</v>
      </c>
      <c r="K958"/>
      <c r="L958"/>
      <c r="M958"/>
      <c r="N958" t="s">
        <v>1601</v>
      </c>
    </row>
    <row r="959" spans="1:14" ht="14.25" customHeight="1">
      <c r="A959" s="749" t="s">
        <v>3080</v>
      </c>
      <c r="B959" s="662" t="s">
        <v>3081</v>
      </c>
      <c r="C959" s="662">
        <v>122876288</v>
      </c>
      <c r="D959" s="662">
        <v>3854908954</v>
      </c>
      <c r="E959" s="736" t="s">
        <v>513</v>
      </c>
      <c r="F959" s="736" t="s">
        <v>1199</v>
      </c>
      <c r="G959" s="736" t="s">
        <v>509</v>
      </c>
      <c r="H959" s="736"/>
      <c r="I959" s="738" t="s">
        <v>2016</v>
      </c>
      <c r="J959" t="s">
        <v>1600</v>
      </c>
      <c r="K959"/>
      <c r="L959"/>
      <c r="M959"/>
      <c r="N959" t="s">
        <v>1601</v>
      </c>
    </row>
    <row r="960" spans="1:14" ht="14.25" customHeight="1">
      <c r="A960" s="724" t="s">
        <v>3082</v>
      </c>
      <c r="B960" s="731" t="s">
        <v>3083</v>
      </c>
      <c r="C960" s="731">
        <v>201735015</v>
      </c>
      <c r="D960" s="731">
        <v>4357206073</v>
      </c>
      <c r="E960" s="731" t="s">
        <v>522</v>
      </c>
      <c r="F960" s="731" t="s">
        <v>1199</v>
      </c>
      <c r="G960" s="731" t="s">
        <v>509</v>
      </c>
      <c r="I960" s="731" t="s">
        <v>2715</v>
      </c>
      <c r="J960" t="s">
        <v>1600</v>
      </c>
      <c r="K960"/>
      <c r="L960"/>
      <c r="M960"/>
      <c r="N960" t="s">
        <v>1601</v>
      </c>
    </row>
    <row r="961" spans="1:14" ht="14.25" customHeight="1">
      <c r="A961" s="724" t="s">
        <v>3084</v>
      </c>
      <c r="B961" s="662" t="s">
        <v>3085</v>
      </c>
      <c r="C961" s="662">
        <v>215462705</v>
      </c>
      <c r="D961" s="662">
        <v>3853713422</v>
      </c>
      <c r="E961" s="731" t="s">
        <v>522</v>
      </c>
      <c r="F961" s="731" t="s">
        <v>1199</v>
      </c>
      <c r="G961" s="731" t="s">
        <v>509</v>
      </c>
      <c r="I961" s="731" t="s">
        <v>2715</v>
      </c>
      <c r="J961" t="s">
        <v>1600</v>
      </c>
      <c r="K961"/>
      <c r="L961"/>
      <c r="M961"/>
      <c r="N961" t="s">
        <v>1601</v>
      </c>
    </row>
    <row r="962" spans="1:14" ht="14.25" customHeight="1">
      <c r="A962" s="724" t="s">
        <v>3086</v>
      </c>
      <c r="B962" s="731" t="s">
        <v>3087</v>
      </c>
      <c r="C962" s="731">
        <v>215376345</v>
      </c>
      <c r="D962" s="731">
        <v>8016610213</v>
      </c>
      <c r="E962" s="731" t="s">
        <v>513</v>
      </c>
      <c r="F962" s="731" t="s">
        <v>1199</v>
      </c>
      <c r="G962" s="731" t="s">
        <v>509</v>
      </c>
      <c r="I962" s="731" t="s">
        <v>2016</v>
      </c>
      <c r="J962" t="s">
        <v>1600</v>
      </c>
      <c r="K962"/>
      <c r="L962"/>
      <c r="M962"/>
      <c r="N962" t="s">
        <v>1601</v>
      </c>
    </row>
    <row r="963" spans="1:14" ht="14.25" customHeight="1">
      <c r="A963" s="754" t="s">
        <v>3088</v>
      </c>
      <c r="B963" s="725"/>
      <c r="C963" s="767" t="s">
        <v>1292</v>
      </c>
      <c r="D963" s="727" t="s">
        <v>1701</v>
      </c>
      <c r="E963" s="728"/>
      <c r="F963" s="729"/>
      <c r="G963" s="729"/>
      <c r="H963" s="729"/>
      <c r="I963" s="760"/>
      <c r="J963"/>
      <c r="K963"/>
      <c r="L963"/>
      <c r="M963"/>
      <c r="N963"/>
    </row>
    <row r="964" spans="1:14" ht="14.25" customHeight="1">
      <c r="A964" s="748" t="s">
        <v>1190</v>
      </c>
      <c r="B964" s="733" t="s">
        <v>1704</v>
      </c>
      <c r="C964" s="729" t="s">
        <v>1192</v>
      </c>
      <c r="D964" s="728" t="s">
        <v>1193</v>
      </c>
      <c r="E964" s="728" t="s">
        <v>498</v>
      </c>
      <c r="F964" s="729" t="s">
        <v>1194</v>
      </c>
      <c r="G964" s="729" t="s">
        <v>1195</v>
      </c>
      <c r="H964" s="729" t="s">
        <v>1702</v>
      </c>
      <c r="I964" s="760" t="s">
        <v>455</v>
      </c>
      <c r="J964" t="s">
        <v>1596</v>
      </c>
      <c r="K964" t="s">
        <v>1597</v>
      </c>
      <c r="L964" t="s">
        <v>1595</v>
      </c>
      <c r="M964" t="s">
        <v>1598</v>
      </c>
      <c r="N964" t="s">
        <v>1599</v>
      </c>
    </row>
    <row r="965" spans="1:14" ht="14.25" customHeight="1">
      <c r="A965" s="749"/>
      <c r="B965" s="736" t="s">
        <v>3089</v>
      </c>
      <c r="C965" s="736">
        <v>198023431</v>
      </c>
      <c r="D965" s="736">
        <v>3852352959</v>
      </c>
      <c r="E965" s="736" t="s">
        <v>528</v>
      </c>
      <c r="F965" s="736" t="s">
        <v>1199</v>
      </c>
      <c r="G965" s="736" t="s">
        <v>509</v>
      </c>
      <c r="H965" s="736"/>
      <c r="I965" s="738"/>
      <c r="J965" t="s">
        <v>1600</v>
      </c>
      <c r="K965"/>
      <c r="L965"/>
      <c r="M965"/>
      <c r="N965" t="s">
        <v>1601</v>
      </c>
    </row>
    <row r="966" spans="1:14" ht="14.25" customHeight="1">
      <c r="A966" s="749"/>
      <c r="B966" s="731" t="s">
        <v>3090</v>
      </c>
      <c r="C966" s="736">
        <v>146333889</v>
      </c>
      <c r="D966" s="736">
        <v>3853064740</v>
      </c>
      <c r="E966" s="736" t="s">
        <v>554</v>
      </c>
      <c r="F966" s="736" t="s">
        <v>1203</v>
      </c>
      <c r="G966" s="736" t="s">
        <v>509</v>
      </c>
      <c r="H966" s="736"/>
      <c r="I966" s="738"/>
      <c r="J966" t="s">
        <v>1600</v>
      </c>
      <c r="K966"/>
      <c r="L966"/>
      <c r="M966"/>
      <c r="N966" t="s">
        <v>1601</v>
      </c>
    </row>
    <row r="967" spans="1:14" ht="14.25" customHeight="1">
      <c r="A967" s="749"/>
      <c r="B967" s="736" t="s">
        <v>3091</v>
      </c>
      <c r="C967" s="736">
        <v>114266414</v>
      </c>
      <c r="D967" s="736">
        <v>3854590071</v>
      </c>
      <c r="E967" s="736" t="s">
        <v>554</v>
      </c>
      <c r="F967" s="736" t="s">
        <v>1203</v>
      </c>
      <c r="G967" s="736" t="s">
        <v>509</v>
      </c>
      <c r="H967" s="736"/>
      <c r="I967" s="738"/>
      <c r="J967" t="s">
        <v>1600</v>
      </c>
      <c r="K967"/>
      <c r="L967"/>
      <c r="M967"/>
      <c r="N967" t="s">
        <v>1601</v>
      </c>
    </row>
    <row r="968" spans="1:14" ht="14.25" customHeight="1">
      <c r="A968" s="749"/>
      <c r="B968" s="736" t="s">
        <v>3092</v>
      </c>
      <c r="C968" s="736">
        <v>215514613</v>
      </c>
      <c r="D968" s="736">
        <v>8016961189</v>
      </c>
      <c r="E968" s="736" t="s">
        <v>513</v>
      </c>
      <c r="F968" s="736" t="s">
        <v>1203</v>
      </c>
      <c r="G968" s="736"/>
      <c r="H968" s="736"/>
      <c r="I968" s="738"/>
      <c r="J968" t="s">
        <v>1600</v>
      </c>
      <c r="K968"/>
      <c r="L968"/>
      <c r="M968"/>
      <c r="N968" t="s">
        <v>1601</v>
      </c>
    </row>
    <row r="969" spans="1:14" ht="14.25" customHeight="1">
      <c r="A969" s="749"/>
      <c r="B969" s="736" t="s">
        <v>3093</v>
      </c>
      <c r="C969" s="736">
        <v>215521599</v>
      </c>
      <c r="D969" s="736">
        <v>3854659824</v>
      </c>
      <c r="E969" s="736" t="s">
        <v>2472</v>
      </c>
      <c r="F969" s="736" t="s">
        <v>1203</v>
      </c>
      <c r="G969" s="736" t="s">
        <v>509</v>
      </c>
      <c r="H969" s="736"/>
      <c r="I969" s="738"/>
      <c r="J969" t="s">
        <v>1600</v>
      </c>
      <c r="K969"/>
      <c r="L969"/>
      <c r="M969"/>
      <c r="N969" t="s">
        <v>1601</v>
      </c>
    </row>
    <row r="970" spans="1:14" ht="14.25" customHeight="1">
      <c r="A970" s="749"/>
      <c r="B970" s="736" t="s">
        <v>3094</v>
      </c>
      <c r="C970" s="736">
        <v>95652497</v>
      </c>
      <c r="D970" s="736">
        <v>3855579891</v>
      </c>
      <c r="E970" s="736" t="s">
        <v>2472</v>
      </c>
      <c r="F970" s="736" t="s">
        <v>1203</v>
      </c>
      <c r="G970" s="736"/>
      <c r="H970" s="736"/>
      <c r="I970" s="738"/>
      <c r="J970" t="s">
        <v>1600</v>
      </c>
      <c r="K970"/>
      <c r="L970"/>
      <c r="M970"/>
      <c r="N970" t="s">
        <v>1601</v>
      </c>
    </row>
    <row r="971" spans="1:14" ht="14.25" customHeight="1">
      <c r="A971" s="749"/>
      <c r="B971" s="736" t="s">
        <v>3095</v>
      </c>
      <c r="C971" s="736">
        <v>216360225</v>
      </c>
      <c r="D971" s="736">
        <v>8015509627</v>
      </c>
      <c r="E971" s="736" t="s">
        <v>2472</v>
      </c>
      <c r="F971" s="736" t="s">
        <v>1199</v>
      </c>
      <c r="G971" s="736"/>
      <c r="H971" s="736"/>
      <c r="I971" s="738"/>
      <c r="J971" t="s">
        <v>1600</v>
      </c>
      <c r="K971"/>
      <c r="L971"/>
      <c r="M971"/>
      <c r="N971" t="s">
        <v>1601</v>
      </c>
    </row>
    <row r="972" spans="1:14" ht="14.25" customHeight="1">
      <c r="A972" s="749" t="s">
        <v>3096</v>
      </c>
      <c r="B972" s="736" t="s">
        <v>3097</v>
      </c>
      <c r="C972" s="736">
        <v>95705864</v>
      </c>
      <c r="D972" s="736">
        <v>3856013185</v>
      </c>
      <c r="E972" s="736" t="s">
        <v>2472</v>
      </c>
      <c r="F972" s="736" t="s">
        <v>1199</v>
      </c>
      <c r="G972" s="736"/>
      <c r="H972" s="736"/>
      <c r="I972" s="738"/>
      <c r="J972" t="s">
        <v>1600</v>
      </c>
      <c r="K972"/>
      <c r="L972"/>
      <c r="M972"/>
      <c r="N972" t="s">
        <v>1601</v>
      </c>
    </row>
    <row r="973" spans="1:14" ht="14.25" customHeight="1">
      <c r="A973" s="749" t="s">
        <v>3098</v>
      </c>
      <c r="B973" s="736" t="s">
        <v>3099</v>
      </c>
      <c r="C973" s="736">
        <v>95710091</v>
      </c>
      <c r="D973" s="736">
        <v>4356317118</v>
      </c>
      <c r="E973" s="736" t="s">
        <v>552</v>
      </c>
      <c r="F973" s="736" t="s">
        <v>1199</v>
      </c>
      <c r="G973" s="736"/>
      <c r="H973" s="736"/>
      <c r="I973" s="738"/>
      <c r="J973" t="s">
        <v>1600</v>
      </c>
      <c r="K973"/>
      <c r="L973"/>
      <c r="M973"/>
      <c r="N973" t="s">
        <v>1601</v>
      </c>
    </row>
    <row r="974" spans="1:14" ht="14.25" customHeight="1">
      <c r="A974" s="749" t="s">
        <v>3100</v>
      </c>
      <c r="B974" s="736" t="s">
        <v>3101</v>
      </c>
      <c r="C974" s="736">
        <v>95696287</v>
      </c>
      <c r="D974" s="731">
        <v>3858818165</v>
      </c>
      <c r="E974" s="736" t="s">
        <v>577</v>
      </c>
      <c r="F974" s="736" t="s">
        <v>1203</v>
      </c>
      <c r="G974" s="736"/>
      <c r="H974" s="736"/>
      <c r="I974" s="738"/>
      <c r="J974" t="s">
        <v>1600</v>
      </c>
      <c r="K974"/>
      <c r="L974"/>
      <c r="M974"/>
      <c r="N974" t="s">
        <v>1601</v>
      </c>
    </row>
    <row r="975" spans="1:14" ht="14.25" customHeight="1">
      <c r="A975" s="749" t="s">
        <v>3102</v>
      </c>
      <c r="B975" s="736" t="s">
        <v>3103</v>
      </c>
      <c r="C975" s="736">
        <v>216396235</v>
      </c>
      <c r="D975" s="731">
        <v>8015772417</v>
      </c>
      <c r="E975" s="736" t="s">
        <v>552</v>
      </c>
      <c r="F975" s="736" t="s">
        <v>1203</v>
      </c>
      <c r="G975" s="736" t="s">
        <v>509</v>
      </c>
      <c r="H975" s="736" t="s">
        <v>509</v>
      </c>
      <c r="I975" s="738"/>
      <c r="J975" s="937" t="s">
        <v>1603</v>
      </c>
      <c r="K975" s="937" t="s">
        <v>1604</v>
      </c>
      <c r="L975" s="937" t="s">
        <v>1612</v>
      </c>
      <c r="M975" s="937" t="s">
        <v>1613</v>
      </c>
      <c r="N975" s="937" t="s">
        <v>1601</v>
      </c>
    </row>
    <row r="976" spans="1:14" ht="14.25" customHeight="1">
      <c r="A976" s="749" t="s">
        <v>3104</v>
      </c>
      <c r="B976" s="736" t="s">
        <v>3105</v>
      </c>
      <c r="C976" s="736">
        <v>187995786</v>
      </c>
      <c r="D976" s="736">
        <v>8019490037</v>
      </c>
      <c r="E976" s="736" t="s">
        <v>577</v>
      </c>
      <c r="F976" s="736" t="s">
        <v>1199</v>
      </c>
      <c r="G976" s="736"/>
      <c r="H976" s="736"/>
      <c r="I976" s="738"/>
      <c r="J976" t="s">
        <v>1600</v>
      </c>
      <c r="K976"/>
      <c r="L976"/>
      <c r="M976"/>
      <c r="N976" t="s">
        <v>1601</v>
      </c>
    </row>
    <row r="977" spans="1:14" ht="14.25" customHeight="1">
      <c r="A977" s="749">
        <v>575794556</v>
      </c>
      <c r="B977" s="736" t="s">
        <v>3106</v>
      </c>
      <c r="C977" s="736">
        <v>215152469</v>
      </c>
      <c r="D977" s="736">
        <v>8083419989</v>
      </c>
      <c r="E977" s="736" t="s">
        <v>2656</v>
      </c>
      <c r="F977" s="736" t="s">
        <v>1203</v>
      </c>
      <c r="G977" s="736" t="s">
        <v>509</v>
      </c>
      <c r="H977" s="736"/>
      <c r="I977" s="738"/>
      <c r="J977" s="937" t="s">
        <v>1603</v>
      </c>
      <c r="K977" s="937" t="s">
        <v>1604</v>
      </c>
      <c r="L977" s="937" t="s">
        <v>1626</v>
      </c>
      <c r="M977" s="937" t="s">
        <v>1627</v>
      </c>
      <c r="N977" s="937" t="s">
        <v>1601</v>
      </c>
    </row>
    <row r="978" spans="1:14" ht="14.25" customHeight="1">
      <c r="A978" s="749">
        <v>751073060</v>
      </c>
      <c r="B978" s="736" t="s">
        <v>3107</v>
      </c>
      <c r="C978" s="736">
        <v>215150002</v>
      </c>
      <c r="D978" s="736">
        <v>8019703521</v>
      </c>
      <c r="E978" s="736" t="s">
        <v>2656</v>
      </c>
      <c r="F978" s="736" t="s">
        <v>1203</v>
      </c>
      <c r="G978" s="736" t="s">
        <v>509</v>
      </c>
      <c r="H978" s="736" t="s">
        <v>1446</v>
      </c>
      <c r="I978" s="738"/>
      <c r="J978" t="s">
        <v>1600</v>
      </c>
      <c r="K978"/>
      <c r="L978"/>
      <c r="M978"/>
      <c r="N978" t="s">
        <v>1601</v>
      </c>
    </row>
    <row r="979" spans="1:14" ht="14.25" customHeight="1">
      <c r="A979" s="749" t="s">
        <v>3108</v>
      </c>
      <c r="B979" s="736" t="s">
        <v>3109</v>
      </c>
      <c r="C979" s="736">
        <v>167977535</v>
      </c>
      <c r="D979" s="736" t="s">
        <v>3110</v>
      </c>
      <c r="E979" s="736" t="s">
        <v>513</v>
      </c>
      <c r="F979" s="736" t="s">
        <v>1203</v>
      </c>
      <c r="G979" s="736" t="s">
        <v>509</v>
      </c>
      <c r="H979" s="736"/>
      <c r="I979" s="738"/>
      <c r="J979" s="937" t="s">
        <v>1603</v>
      </c>
      <c r="K979" s="937" t="s">
        <v>1604</v>
      </c>
      <c r="L979" s="937" t="s">
        <v>1612</v>
      </c>
      <c r="M979" s="937" t="s">
        <v>1613</v>
      </c>
      <c r="N979" s="937" t="s">
        <v>1601</v>
      </c>
    </row>
    <row r="980" spans="1:14" ht="14.25" customHeight="1">
      <c r="A980" s="749" t="s">
        <v>3111</v>
      </c>
      <c r="B980" s="736" t="s">
        <v>3112</v>
      </c>
      <c r="C980" s="661">
        <v>215491301</v>
      </c>
      <c r="D980" s="736">
        <v>8018304224</v>
      </c>
      <c r="E980" s="736" t="s">
        <v>577</v>
      </c>
      <c r="F980" s="736" t="s">
        <v>1203</v>
      </c>
      <c r="G980" s="736" t="s">
        <v>509</v>
      </c>
      <c r="H980" s="736"/>
      <c r="I980" s="738"/>
      <c r="J980" t="s">
        <v>1600</v>
      </c>
      <c r="K980"/>
      <c r="L980"/>
      <c r="M980"/>
      <c r="N980" t="s">
        <v>1601</v>
      </c>
    </row>
    <row r="981" spans="1:14" ht="14.25" customHeight="1">
      <c r="A981" s="749">
        <v>635097537</v>
      </c>
      <c r="B981" s="736" t="s">
        <v>3113</v>
      </c>
      <c r="C981" s="736"/>
      <c r="D981" s="736">
        <v>3853011768</v>
      </c>
      <c r="E981" s="736" t="s">
        <v>2656</v>
      </c>
      <c r="F981" s="736" t="s">
        <v>1199</v>
      </c>
      <c r="G981" s="736"/>
      <c r="H981" s="736"/>
      <c r="I981" s="738"/>
      <c r="J981" t="s">
        <v>1600</v>
      </c>
      <c r="K981"/>
      <c r="L981"/>
      <c r="M981"/>
      <c r="N981" t="s">
        <v>1647</v>
      </c>
    </row>
    <row r="982" spans="1:14" ht="14.25" customHeight="1">
      <c r="A982" s="749" t="s">
        <v>3114</v>
      </c>
      <c r="B982" s="736" t="s">
        <v>3115</v>
      </c>
      <c r="C982" s="736">
        <v>108692856</v>
      </c>
      <c r="D982" s="736" t="s">
        <v>3116</v>
      </c>
      <c r="E982" s="736" t="s">
        <v>506</v>
      </c>
      <c r="F982" s="736" t="s">
        <v>1203</v>
      </c>
      <c r="G982" s="736" t="s">
        <v>509</v>
      </c>
      <c r="H982" s="736"/>
      <c r="I982" s="738" t="s">
        <v>3117</v>
      </c>
      <c r="J982" t="s">
        <v>1600</v>
      </c>
      <c r="K982"/>
      <c r="L982"/>
      <c r="M982"/>
      <c r="N982" t="s">
        <v>1601</v>
      </c>
    </row>
    <row r="983" spans="1:14" ht="14.25" customHeight="1">
      <c r="J983"/>
      <c r="K983"/>
      <c r="L983"/>
      <c r="M983"/>
      <c r="N983"/>
    </row>
    <row r="984" spans="1:14" ht="14.25" customHeight="1">
      <c r="A984" s="754" t="s">
        <v>3118</v>
      </c>
      <c r="B984" s="725"/>
      <c r="C984" s="726" t="s">
        <v>1188</v>
      </c>
      <c r="D984" s="727" t="s">
        <v>1701</v>
      </c>
      <c r="E984" s="728"/>
      <c r="F984" s="729"/>
      <c r="G984" s="729"/>
      <c r="H984" s="729"/>
      <c r="I984" s="760"/>
      <c r="J984"/>
      <c r="K984"/>
      <c r="L984"/>
      <c r="M984"/>
      <c r="N984"/>
    </row>
    <row r="985" spans="1:14" ht="14.25" customHeight="1">
      <c r="A985" s="748" t="s">
        <v>1190</v>
      </c>
      <c r="B985" s="733" t="s">
        <v>1704</v>
      </c>
      <c r="C985" s="729" t="s">
        <v>1192</v>
      </c>
      <c r="D985" s="728" t="s">
        <v>1193</v>
      </c>
      <c r="E985" s="728" t="s">
        <v>498</v>
      </c>
      <c r="F985" s="729" t="s">
        <v>1194</v>
      </c>
      <c r="G985" s="729" t="s">
        <v>1195</v>
      </c>
      <c r="H985" s="729" t="s">
        <v>1702</v>
      </c>
      <c r="I985" s="760" t="s">
        <v>455</v>
      </c>
      <c r="J985" t="s">
        <v>1596</v>
      </c>
      <c r="K985" t="s">
        <v>1597</v>
      </c>
      <c r="L985" t="s">
        <v>1595</v>
      </c>
      <c r="M985" t="s">
        <v>1598</v>
      </c>
      <c r="N985" t="s">
        <v>1599</v>
      </c>
    </row>
    <row r="986" spans="1:14" ht="14.25" customHeight="1">
      <c r="A986" s="749"/>
      <c r="B986" s="736" t="s">
        <v>3119</v>
      </c>
      <c r="C986" s="736">
        <v>134435669</v>
      </c>
      <c r="D986" s="736">
        <v>8015020469</v>
      </c>
      <c r="E986" s="736" t="s">
        <v>513</v>
      </c>
      <c r="F986" s="736" t="s">
        <v>1199</v>
      </c>
      <c r="G986" s="736" t="s">
        <v>806</v>
      </c>
      <c r="H986" s="736"/>
      <c r="I986" s="738"/>
      <c r="J986" t="s">
        <v>1600</v>
      </c>
      <c r="K986"/>
      <c r="L986"/>
      <c r="M986"/>
      <c r="N986" t="s">
        <v>1601</v>
      </c>
    </row>
    <row r="987" spans="1:14" ht="14.25" customHeight="1">
      <c r="A987" s="749"/>
      <c r="B987" s="662" t="s">
        <v>3120</v>
      </c>
      <c r="C987" s="662">
        <v>215434837</v>
      </c>
      <c r="D987" s="662">
        <v>8015145115</v>
      </c>
      <c r="E987" s="736" t="s">
        <v>513</v>
      </c>
      <c r="F987" s="736" t="s">
        <v>1199</v>
      </c>
      <c r="G987" s="736" t="s">
        <v>509</v>
      </c>
      <c r="H987" s="736"/>
      <c r="I987" s="738" t="s">
        <v>2016</v>
      </c>
      <c r="J987" s="937" t="s">
        <v>1603</v>
      </c>
      <c r="K987" s="937" t="s">
        <v>1604</v>
      </c>
      <c r="L987" s="937" t="s">
        <v>1648</v>
      </c>
      <c r="M987" s="937" t="s">
        <v>1649</v>
      </c>
      <c r="N987" s="937" t="s">
        <v>1601</v>
      </c>
    </row>
    <row r="988" spans="1:14" ht="14.25" customHeight="1">
      <c r="A988" s="749"/>
      <c r="B988" s="736" t="s">
        <v>3121</v>
      </c>
      <c r="C988" s="736">
        <v>215416649</v>
      </c>
      <c r="D988" s="736">
        <v>8018310189</v>
      </c>
      <c r="E988" s="736" t="s">
        <v>513</v>
      </c>
      <c r="F988" s="736" t="s">
        <v>1203</v>
      </c>
      <c r="G988" s="736" t="s">
        <v>509</v>
      </c>
      <c r="H988" s="736"/>
      <c r="I988" s="738"/>
      <c r="J988" t="s">
        <v>1600</v>
      </c>
      <c r="K988"/>
      <c r="L988"/>
      <c r="M988"/>
      <c r="N988" t="s">
        <v>1601</v>
      </c>
    </row>
    <row r="989" spans="1:14" ht="14.25" customHeight="1">
      <c r="A989" s="749"/>
      <c r="B989" s="662" t="s">
        <v>3122</v>
      </c>
      <c r="C989" s="662">
        <v>164863287</v>
      </c>
      <c r="D989" s="662">
        <v>3854571156</v>
      </c>
      <c r="E989" s="736" t="s">
        <v>513</v>
      </c>
      <c r="F989" s="736" t="s">
        <v>1203</v>
      </c>
      <c r="G989" s="736" t="s">
        <v>509</v>
      </c>
      <c r="H989" s="736"/>
      <c r="I989" s="738" t="s">
        <v>2016</v>
      </c>
      <c r="J989" s="938" t="s">
        <v>1607</v>
      </c>
      <c r="K989" s="938" t="s">
        <v>1620</v>
      </c>
      <c r="L989" s="938" t="s">
        <v>1619</v>
      </c>
      <c r="M989" s="938" t="s">
        <v>1622</v>
      </c>
      <c r="N989" s="938" t="s">
        <v>1601</v>
      </c>
    </row>
    <row r="990" spans="1:14" ht="14.25" customHeight="1">
      <c r="A990" s="749"/>
      <c r="B990" s="736" t="s">
        <v>3123</v>
      </c>
      <c r="C990" s="736">
        <v>205379794</v>
      </c>
      <c r="D990" s="736">
        <v>8017554179</v>
      </c>
      <c r="E990" s="736" t="s">
        <v>2656</v>
      </c>
      <c r="F990" s="736" t="s">
        <v>1199</v>
      </c>
      <c r="G990" s="736" t="s">
        <v>806</v>
      </c>
      <c r="H990" s="736"/>
      <c r="I990" s="738"/>
      <c r="J990" t="s">
        <v>1600</v>
      </c>
      <c r="K990"/>
      <c r="L990"/>
      <c r="M990"/>
      <c r="N990" t="s">
        <v>1601</v>
      </c>
    </row>
    <row r="991" spans="1:14" ht="14.25" customHeight="1">
      <c r="A991" s="749"/>
      <c r="B991" s="662" t="s">
        <v>3124</v>
      </c>
      <c r="C991" s="662">
        <v>155189942</v>
      </c>
      <c r="D991" s="662" t="s">
        <v>3125</v>
      </c>
      <c r="E991" s="736" t="s">
        <v>513</v>
      </c>
      <c r="F991" s="736" t="s">
        <v>1199</v>
      </c>
      <c r="G991" s="736" t="s">
        <v>806</v>
      </c>
      <c r="H991" s="736"/>
      <c r="I991" s="738"/>
      <c r="J991" t="s">
        <v>1600</v>
      </c>
      <c r="K991"/>
      <c r="L991"/>
      <c r="M991"/>
      <c r="N991" t="s">
        <v>1601</v>
      </c>
    </row>
    <row r="992" spans="1:14" ht="14.25" customHeight="1">
      <c r="A992" s="749"/>
      <c r="B992" s="736" t="s">
        <v>3126</v>
      </c>
      <c r="C992" s="736">
        <v>215061635</v>
      </c>
      <c r="D992" s="736">
        <v>8015125763</v>
      </c>
      <c r="E992" s="736" t="s">
        <v>513</v>
      </c>
      <c r="F992" s="736" t="s">
        <v>1203</v>
      </c>
      <c r="G992" s="736" t="s">
        <v>509</v>
      </c>
      <c r="H992" s="736"/>
      <c r="I992" s="738" t="s">
        <v>2016</v>
      </c>
      <c r="J992" s="937" t="s">
        <v>1603</v>
      </c>
      <c r="K992" s="937" t="s">
        <v>1604</v>
      </c>
      <c r="L992" s="937" t="s">
        <v>1650</v>
      </c>
      <c r="M992" s="937" t="s">
        <v>1651</v>
      </c>
      <c r="N992" s="937" t="s">
        <v>1601</v>
      </c>
    </row>
    <row r="993" spans="1:14" ht="14.25" customHeight="1">
      <c r="A993" s="749"/>
      <c r="B993" s="662" t="s">
        <v>3127</v>
      </c>
      <c r="C993" s="662">
        <v>213279396</v>
      </c>
      <c r="D993" s="662">
        <v>4153143438</v>
      </c>
      <c r="E993" s="736" t="s">
        <v>513</v>
      </c>
      <c r="F993" s="736" t="s">
        <v>1199</v>
      </c>
      <c r="G993" s="736" t="s">
        <v>806</v>
      </c>
      <c r="H993" s="736"/>
      <c r="I993" s="738"/>
      <c r="J993" t="s">
        <v>1600</v>
      </c>
      <c r="K993"/>
      <c r="L993"/>
      <c r="M993"/>
      <c r="N993" t="s">
        <v>1601</v>
      </c>
    </row>
    <row r="994" spans="1:14" ht="14.25" customHeight="1">
      <c r="A994" s="749"/>
      <c r="B994" s="736" t="s">
        <v>3128</v>
      </c>
      <c r="C994" s="736">
        <v>215485389</v>
      </c>
      <c r="D994" s="736">
        <v>3853037788</v>
      </c>
      <c r="E994" s="736" t="s">
        <v>513</v>
      </c>
      <c r="F994" s="736" t="s">
        <v>1199</v>
      </c>
      <c r="G994" s="736" t="s">
        <v>806</v>
      </c>
      <c r="H994" s="736"/>
      <c r="I994" s="738"/>
      <c r="J994" t="s">
        <v>1600</v>
      </c>
      <c r="K994"/>
      <c r="L994"/>
      <c r="M994"/>
      <c r="N994" t="s">
        <v>1601</v>
      </c>
    </row>
    <row r="995" spans="1:14" ht="14.25" customHeight="1">
      <c r="A995" s="749"/>
      <c r="B995" s="662" t="s">
        <v>3129</v>
      </c>
      <c r="C995" s="662">
        <v>215483290</v>
      </c>
      <c r="D995" s="662">
        <v>3854873652</v>
      </c>
      <c r="E995" s="736" t="s">
        <v>522</v>
      </c>
      <c r="F995" s="736" t="s">
        <v>1199</v>
      </c>
      <c r="G995" s="736" t="s">
        <v>509</v>
      </c>
      <c r="H995" s="736"/>
      <c r="I995" s="738" t="s">
        <v>2016</v>
      </c>
      <c r="J995" t="s">
        <v>1600</v>
      </c>
      <c r="K995"/>
      <c r="L995"/>
      <c r="M995"/>
      <c r="N995" t="s">
        <v>1601</v>
      </c>
    </row>
    <row r="996" spans="1:14" ht="14.25" customHeight="1">
      <c r="A996" s="749"/>
      <c r="B996" s="662" t="s">
        <v>534</v>
      </c>
      <c r="C996" s="662">
        <v>155192157</v>
      </c>
      <c r="D996" s="662">
        <v>8018312018</v>
      </c>
      <c r="E996" s="736" t="s">
        <v>528</v>
      </c>
      <c r="F996" s="736" t="s">
        <v>1203</v>
      </c>
      <c r="G996" s="736" t="s">
        <v>806</v>
      </c>
      <c r="H996" s="736"/>
      <c r="I996" s="738"/>
      <c r="J996" t="s">
        <v>1600</v>
      </c>
      <c r="K996"/>
      <c r="L996"/>
      <c r="M996"/>
      <c r="N996" t="s">
        <v>1601</v>
      </c>
    </row>
    <row r="997" spans="1:14" ht="14.25" customHeight="1">
      <c r="A997" s="749"/>
      <c r="B997" s="662" t="s">
        <v>538</v>
      </c>
      <c r="C997" s="662">
        <v>215164885</v>
      </c>
      <c r="D997" s="662">
        <v>3854919576</v>
      </c>
      <c r="E997" s="736" t="s">
        <v>528</v>
      </c>
      <c r="F997" s="736" t="s">
        <v>1203</v>
      </c>
      <c r="G997" s="736" t="s">
        <v>806</v>
      </c>
      <c r="H997" s="736"/>
      <c r="I997" s="738"/>
      <c r="J997" s="938" t="s">
        <v>1607</v>
      </c>
      <c r="K997" s="938" t="s">
        <v>1653</v>
      </c>
      <c r="L997" s="938" t="s">
        <v>1652</v>
      </c>
      <c r="M997" s="938" t="s">
        <v>1649</v>
      </c>
      <c r="N997" s="938" t="s">
        <v>1601</v>
      </c>
    </row>
    <row r="998" spans="1:14" ht="14.25" customHeight="1">
      <c r="A998" s="749"/>
      <c r="B998" s="736" t="s">
        <v>2528</v>
      </c>
      <c r="C998" s="736">
        <v>213774002</v>
      </c>
      <c r="D998" s="736">
        <v>3853714067</v>
      </c>
      <c r="E998" s="736" t="s">
        <v>528</v>
      </c>
      <c r="F998" s="736" t="s">
        <v>1199</v>
      </c>
      <c r="G998" s="736" t="s">
        <v>806</v>
      </c>
      <c r="H998" s="736"/>
      <c r="I998" s="738"/>
      <c r="J998" t="s">
        <v>1600</v>
      </c>
      <c r="K998"/>
      <c r="L998"/>
      <c r="M998"/>
      <c r="N998" t="s">
        <v>1601</v>
      </c>
    </row>
    <row r="999" spans="1:14" ht="14.25" customHeight="1">
      <c r="A999" s="749"/>
      <c r="B999" s="736" t="s">
        <v>3130</v>
      </c>
      <c r="C999" s="736">
        <v>199226471</v>
      </c>
      <c r="D999" s="736" t="s">
        <v>3131</v>
      </c>
      <c r="E999" s="736" t="s">
        <v>506</v>
      </c>
      <c r="F999" s="736" t="s">
        <v>1199</v>
      </c>
      <c r="G999" s="736" t="s">
        <v>509</v>
      </c>
      <c r="H999" s="736"/>
      <c r="I999" s="738" t="s">
        <v>2016</v>
      </c>
      <c r="J999" t="s">
        <v>1600</v>
      </c>
      <c r="K999"/>
      <c r="L999"/>
      <c r="M999"/>
      <c r="N999" t="s">
        <v>1601</v>
      </c>
    </row>
    <row r="1000" spans="1:14" ht="14.25" customHeight="1">
      <c r="A1000" s="749"/>
      <c r="B1000" s="662" t="s">
        <v>3037</v>
      </c>
      <c r="C1000" s="662">
        <v>103029231</v>
      </c>
      <c r="D1000" s="662">
        <v>8016967375</v>
      </c>
      <c r="E1000" s="736" t="s">
        <v>2472</v>
      </c>
      <c r="F1000" s="736" t="s">
        <v>1199</v>
      </c>
      <c r="G1000" s="736" t="s">
        <v>806</v>
      </c>
      <c r="H1000" s="736"/>
      <c r="I1000" s="738"/>
      <c r="J1000" t="s">
        <v>1600</v>
      </c>
      <c r="K1000"/>
      <c r="L1000"/>
      <c r="M1000"/>
      <c r="N1000" t="s">
        <v>1601</v>
      </c>
    </row>
    <row r="1001" spans="1:14" ht="14.25" customHeight="1">
      <c r="A1001" s="749"/>
      <c r="B1001" s="662" t="s">
        <v>3132</v>
      </c>
      <c r="C1001" s="662">
        <v>187051792</v>
      </c>
      <c r="D1001" s="662">
        <v>3855989446</v>
      </c>
      <c r="E1001" s="736" t="s">
        <v>506</v>
      </c>
      <c r="F1001" s="736" t="s">
        <v>1199</v>
      </c>
      <c r="G1001" s="736" t="s">
        <v>509</v>
      </c>
      <c r="H1001" s="736"/>
      <c r="I1001" s="738" t="s">
        <v>2016</v>
      </c>
      <c r="J1001" t="s">
        <v>1600</v>
      </c>
      <c r="K1001"/>
      <c r="L1001"/>
      <c r="M1001"/>
      <c r="N1001" t="s">
        <v>1601</v>
      </c>
    </row>
    <row r="1002" spans="1:14" ht="14.25" customHeight="1">
      <c r="A1002" s="749"/>
      <c r="B1002" s="662" t="s">
        <v>3133</v>
      </c>
      <c r="C1002" s="662">
        <v>213307306</v>
      </c>
      <c r="D1002" s="662">
        <v>3855898402</v>
      </c>
      <c r="E1002" s="736" t="s">
        <v>506</v>
      </c>
      <c r="F1002" s="736" t="s">
        <v>1199</v>
      </c>
      <c r="G1002" s="736" t="s">
        <v>806</v>
      </c>
      <c r="H1002" s="736"/>
      <c r="I1002" s="738"/>
      <c r="J1002" t="s">
        <v>1600</v>
      </c>
      <c r="K1002"/>
      <c r="L1002"/>
      <c r="M1002"/>
      <c r="N1002" t="s">
        <v>1601</v>
      </c>
    </row>
    <row r="1003" spans="1:14" ht="14.25" customHeight="1">
      <c r="A1003" s="749" t="s">
        <v>3134</v>
      </c>
      <c r="B1003" s="662" t="s">
        <v>3135</v>
      </c>
      <c r="C1003" s="662">
        <v>189780976</v>
      </c>
      <c r="D1003" s="662">
        <v>3855478120</v>
      </c>
      <c r="E1003" s="736" t="s">
        <v>522</v>
      </c>
      <c r="F1003" s="736" t="s">
        <v>1199</v>
      </c>
      <c r="G1003" s="736" t="s">
        <v>509</v>
      </c>
      <c r="H1003" s="736"/>
      <c r="I1003" s="738" t="s">
        <v>2016</v>
      </c>
      <c r="J1003" s="937" t="s">
        <v>1603</v>
      </c>
      <c r="K1003" s="937" t="s">
        <v>1604</v>
      </c>
      <c r="L1003" s="937" t="s">
        <v>1648</v>
      </c>
      <c r="M1003" s="937" t="s">
        <v>1649</v>
      </c>
      <c r="N1003" s="937" t="s">
        <v>1601</v>
      </c>
    </row>
    <row r="1004" spans="1:14" ht="14.25" customHeight="1">
      <c r="A1004" s="749"/>
      <c r="B1004" s="662" t="s">
        <v>3136</v>
      </c>
      <c r="C1004" s="662">
        <v>208853735</v>
      </c>
      <c r="D1004" s="662">
        <v>8016883014</v>
      </c>
      <c r="E1004" s="736" t="s">
        <v>522</v>
      </c>
      <c r="F1004" s="736" t="s">
        <v>1199</v>
      </c>
      <c r="G1004" s="736" t="s">
        <v>806</v>
      </c>
      <c r="H1004" s="736"/>
      <c r="I1004" s="738"/>
      <c r="J1004" t="s">
        <v>1600</v>
      </c>
      <c r="K1004"/>
      <c r="L1004"/>
      <c r="M1004"/>
      <c r="N1004" t="s">
        <v>1601</v>
      </c>
    </row>
    <row r="1005" spans="1:14" ht="14.25" customHeight="1">
      <c r="A1005" s="749"/>
      <c r="B1005" s="662" t="s">
        <v>3137</v>
      </c>
      <c r="C1005" s="662">
        <v>215487449</v>
      </c>
      <c r="D1005" s="662">
        <v>4359015557</v>
      </c>
      <c r="E1005" s="736" t="s">
        <v>522</v>
      </c>
      <c r="F1005" s="736" t="s">
        <v>1199</v>
      </c>
      <c r="G1005" s="736" t="s">
        <v>806</v>
      </c>
      <c r="H1005" s="736"/>
      <c r="I1005" s="738"/>
      <c r="J1005" t="s">
        <v>1600</v>
      </c>
      <c r="K1005"/>
      <c r="L1005"/>
      <c r="M1005"/>
      <c r="N1005" t="s">
        <v>1601</v>
      </c>
    </row>
    <row r="1006" spans="1:14" ht="14.25" customHeight="1">
      <c r="A1006" s="749"/>
      <c r="B1006" s="662" t="s">
        <v>3138</v>
      </c>
      <c r="C1006" s="662">
        <v>215516140</v>
      </c>
      <c r="D1006" s="662">
        <v>3854369160</v>
      </c>
      <c r="E1006" s="736" t="s">
        <v>522</v>
      </c>
      <c r="F1006" s="736" t="s">
        <v>1199</v>
      </c>
      <c r="G1006" s="736" t="s">
        <v>509</v>
      </c>
      <c r="H1006" s="736"/>
      <c r="I1006" s="738" t="s">
        <v>2016</v>
      </c>
      <c r="J1006" t="s">
        <v>1600</v>
      </c>
      <c r="K1006"/>
      <c r="L1006"/>
      <c r="M1006"/>
      <c r="N1006" t="s">
        <v>1601</v>
      </c>
    </row>
    <row r="1007" spans="1:14" ht="14.25" customHeight="1">
      <c r="A1007" s="749"/>
      <c r="B1007" s="662" t="s">
        <v>3139</v>
      </c>
      <c r="C1007" s="662">
        <v>215522730</v>
      </c>
      <c r="D1007" s="662">
        <v>3853014907</v>
      </c>
      <c r="E1007" s="736" t="s">
        <v>522</v>
      </c>
      <c r="F1007" s="736" t="s">
        <v>1199</v>
      </c>
      <c r="G1007" s="736" t="s">
        <v>509</v>
      </c>
      <c r="H1007" s="736"/>
      <c r="I1007" s="738" t="s">
        <v>2016</v>
      </c>
      <c r="J1007" t="s">
        <v>1600</v>
      </c>
      <c r="K1007"/>
      <c r="L1007"/>
      <c r="M1007"/>
      <c r="N1007" t="s">
        <v>1601</v>
      </c>
    </row>
    <row r="1008" spans="1:14" ht="14.25" customHeight="1">
      <c r="A1008" s="749" t="s">
        <v>3140</v>
      </c>
      <c r="B1008" s="662" t="s">
        <v>2214</v>
      </c>
      <c r="C1008" s="662">
        <v>146774074</v>
      </c>
      <c r="D1008" s="662">
        <v>9548470390</v>
      </c>
      <c r="E1008" s="736" t="s">
        <v>522</v>
      </c>
      <c r="F1008" s="736" t="s">
        <v>1199</v>
      </c>
      <c r="G1008" s="736" t="s">
        <v>509</v>
      </c>
      <c r="H1008" s="736" t="s">
        <v>509</v>
      </c>
      <c r="I1008" s="738" t="s">
        <v>2016</v>
      </c>
      <c r="J1008" t="s">
        <v>1600</v>
      </c>
      <c r="K1008"/>
      <c r="L1008"/>
      <c r="M1008"/>
      <c r="N1008" t="s">
        <v>1601</v>
      </c>
    </row>
    <row r="1009" spans="1:14" ht="14.25" customHeight="1">
      <c r="A1009" s="749"/>
      <c r="B1009" s="662" t="s">
        <v>3141</v>
      </c>
      <c r="C1009" s="662">
        <v>199618787</v>
      </c>
      <c r="D1009" s="662">
        <v>3854363139</v>
      </c>
      <c r="E1009" s="736" t="s">
        <v>522</v>
      </c>
      <c r="F1009" s="736" t="s">
        <v>1199</v>
      </c>
      <c r="G1009" s="731" t="s">
        <v>509</v>
      </c>
      <c r="H1009" s="736"/>
      <c r="I1009" s="738" t="s">
        <v>2016</v>
      </c>
      <c r="J1009" t="s">
        <v>1600</v>
      </c>
      <c r="K1009"/>
      <c r="L1009"/>
      <c r="M1009"/>
      <c r="N1009" t="s">
        <v>1601</v>
      </c>
    </row>
    <row r="1010" spans="1:14" s="796" customFormat="1" ht="14.25" customHeight="1">
      <c r="A1010" s="789" t="s">
        <v>3142</v>
      </c>
      <c r="B1010" s="790" t="s">
        <v>3143</v>
      </c>
      <c r="C1010" s="791" t="s">
        <v>1292</v>
      </c>
      <c r="D1010" s="792" t="s">
        <v>1701</v>
      </c>
      <c r="E1010" s="793"/>
      <c r="F1010" s="794"/>
      <c r="G1010" s="794"/>
      <c r="H1010" s="794"/>
      <c r="I1010" s="795"/>
      <c r="J1010" s="939" t="s">
        <v>1628</v>
      </c>
      <c r="K1010" s="939"/>
      <c r="L1010" s="939"/>
      <c r="M1010" s="939"/>
      <c r="N1010" s="939" t="s">
        <v>1629</v>
      </c>
    </row>
    <row r="1011" spans="1:14" ht="14.25" customHeight="1">
      <c r="A1011" s="748" t="s">
        <v>1190</v>
      </c>
      <c r="B1011" s="733" t="s">
        <v>1704</v>
      </c>
      <c r="C1011" s="729" t="s">
        <v>1192</v>
      </c>
      <c r="D1011" s="728" t="s">
        <v>1193</v>
      </c>
      <c r="E1011" s="728" t="s">
        <v>498</v>
      </c>
      <c r="F1011" s="729" t="s">
        <v>1194</v>
      </c>
      <c r="G1011" s="729" t="s">
        <v>1195</v>
      </c>
      <c r="H1011" s="729" t="s">
        <v>1702</v>
      </c>
      <c r="I1011" s="760" t="s">
        <v>455</v>
      </c>
      <c r="J1011" t="s">
        <v>1596</v>
      </c>
      <c r="K1011" t="s">
        <v>1597</v>
      </c>
      <c r="L1011" t="s">
        <v>1595</v>
      </c>
      <c r="M1011" t="s">
        <v>1598</v>
      </c>
      <c r="N1011" t="s">
        <v>1599</v>
      </c>
    </row>
    <row r="1012" spans="1:14" ht="14.25" customHeight="1">
      <c r="A1012" s="749"/>
      <c r="B1012" s="736" t="s">
        <v>3144</v>
      </c>
      <c r="C1012" s="736">
        <v>216354531</v>
      </c>
      <c r="D1012" s="736">
        <v>8013477815</v>
      </c>
      <c r="E1012" s="736" t="s">
        <v>2472</v>
      </c>
      <c r="F1012" s="736" t="s">
        <v>1199</v>
      </c>
      <c r="G1012" s="736" t="s">
        <v>806</v>
      </c>
      <c r="H1012" s="736"/>
      <c r="I1012" s="738"/>
      <c r="J1012" t="s">
        <v>1600</v>
      </c>
      <c r="K1012"/>
      <c r="L1012"/>
      <c r="M1012"/>
      <c r="N1012" t="s">
        <v>1601</v>
      </c>
    </row>
    <row r="1013" spans="1:14" ht="14.25" customHeight="1">
      <c r="A1013" s="749"/>
      <c r="B1013" s="736" t="s">
        <v>3145</v>
      </c>
      <c r="C1013" s="736">
        <v>104613212</v>
      </c>
      <c r="D1013" s="736" t="s">
        <v>2826</v>
      </c>
      <c r="E1013" s="736" t="s">
        <v>513</v>
      </c>
      <c r="F1013" s="736" t="s">
        <v>1199</v>
      </c>
      <c r="G1013" s="736" t="s">
        <v>509</v>
      </c>
      <c r="H1013" s="736"/>
      <c r="I1013" s="738" t="s">
        <v>2016</v>
      </c>
      <c r="J1013" t="s">
        <v>1600</v>
      </c>
      <c r="K1013"/>
      <c r="L1013"/>
      <c r="M1013"/>
      <c r="N1013" t="s">
        <v>1601</v>
      </c>
    </row>
    <row r="1014" spans="1:14" ht="14.25" customHeight="1">
      <c r="A1014" s="750"/>
      <c r="B1014" s="717" t="s">
        <v>2939</v>
      </c>
      <c r="C1014" s="717">
        <v>214580678</v>
      </c>
      <c r="D1014" s="717">
        <v>3856064499</v>
      </c>
      <c r="E1014" s="717" t="s">
        <v>2656</v>
      </c>
      <c r="F1014" s="717" t="s">
        <v>1199</v>
      </c>
      <c r="G1014" s="736" t="s">
        <v>806</v>
      </c>
      <c r="H1014" s="736"/>
      <c r="I1014" s="738"/>
      <c r="J1014" t="s">
        <v>1600</v>
      </c>
      <c r="K1014"/>
      <c r="L1014"/>
      <c r="M1014"/>
      <c r="N1014" t="s">
        <v>1601</v>
      </c>
    </row>
    <row r="1015" spans="1:14" ht="14.25" customHeight="1">
      <c r="A1015" s="750" t="s">
        <v>2947</v>
      </c>
      <c r="B1015" s="717" t="s">
        <v>2948</v>
      </c>
      <c r="C1015" s="717">
        <v>153390664</v>
      </c>
      <c r="D1015" s="736">
        <v>3852678416</v>
      </c>
      <c r="E1015" s="717" t="s">
        <v>2656</v>
      </c>
      <c r="F1015" s="736" t="s">
        <v>1199</v>
      </c>
      <c r="G1015" s="736" t="s">
        <v>806</v>
      </c>
      <c r="H1015" s="736"/>
      <c r="I1015" s="738"/>
      <c r="J1015" s="938" t="s">
        <v>1607</v>
      </c>
      <c r="K1015" s="938" t="s">
        <v>1620</v>
      </c>
      <c r="L1015" s="938" t="s">
        <v>1619</v>
      </c>
      <c r="M1015" s="938" t="s">
        <v>1622</v>
      </c>
      <c r="N1015" s="938" t="s">
        <v>1601</v>
      </c>
    </row>
    <row r="1016" spans="1:14" ht="14.25" customHeight="1">
      <c r="A1016" s="749">
        <v>750100256</v>
      </c>
      <c r="B1016" s="736" t="s">
        <v>3146</v>
      </c>
      <c r="C1016" s="736">
        <v>202171643</v>
      </c>
      <c r="D1016" s="736">
        <v>3853959025</v>
      </c>
      <c r="E1016" s="736" t="s">
        <v>2656</v>
      </c>
      <c r="F1016" s="736" t="s">
        <v>1203</v>
      </c>
      <c r="G1016" s="736" t="s">
        <v>509</v>
      </c>
      <c r="H1016" s="736"/>
      <c r="I1016" s="738" t="s">
        <v>2016</v>
      </c>
      <c r="J1016" s="938" t="s">
        <v>1607</v>
      </c>
      <c r="K1016" s="938" t="s">
        <v>1620</v>
      </c>
      <c r="L1016" s="938" t="s">
        <v>1619</v>
      </c>
      <c r="M1016" s="938" t="s">
        <v>1654</v>
      </c>
      <c r="N1016" s="938" t="s">
        <v>1601</v>
      </c>
    </row>
    <row r="1017" spans="1:14" ht="14.25" customHeight="1">
      <c r="A1017" s="749">
        <v>892249589</v>
      </c>
      <c r="B1017" s="736" t="s">
        <v>3147</v>
      </c>
      <c r="C1017" s="736">
        <v>191899305</v>
      </c>
      <c r="D1017" s="736">
        <v>6892531648</v>
      </c>
      <c r="E1017" s="736" t="s">
        <v>2656</v>
      </c>
      <c r="F1017" s="736" t="s">
        <v>1199</v>
      </c>
      <c r="G1017" s="736" t="s">
        <v>509</v>
      </c>
      <c r="H1017" s="736"/>
      <c r="I1017" s="738" t="s">
        <v>2016</v>
      </c>
      <c r="J1017" t="s">
        <v>1600</v>
      </c>
      <c r="K1017"/>
      <c r="L1017"/>
      <c r="M1017"/>
      <c r="N1017" t="s">
        <v>1601</v>
      </c>
    </row>
    <row r="1018" spans="1:14" ht="14.25" customHeight="1">
      <c r="A1018" s="749"/>
      <c r="B1018" s="736" t="s">
        <v>3148</v>
      </c>
      <c r="C1018" s="736">
        <v>8018351526</v>
      </c>
      <c r="D1018" s="736">
        <v>8018351526</v>
      </c>
      <c r="E1018" s="736" t="s">
        <v>2656</v>
      </c>
      <c r="F1018" s="736" t="s">
        <v>1199</v>
      </c>
      <c r="G1018" s="736" t="s">
        <v>509</v>
      </c>
      <c r="H1018" s="736"/>
      <c r="I1018" s="738"/>
      <c r="J1018" t="s">
        <v>1600</v>
      </c>
      <c r="K1018"/>
      <c r="L1018"/>
      <c r="M1018"/>
      <c r="N1018" t="s">
        <v>1601</v>
      </c>
    </row>
    <row r="1019" spans="1:14" ht="14.25" customHeight="1">
      <c r="A1019" s="749"/>
      <c r="B1019" s="736" t="s">
        <v>2939</v>
      </c>
      <c r="C1019" s="753">
        <v>214580678</v>
      </c>
      <c r="D1019" s="753" t="s">
        <v>3149</v>
      </c>
      <c r="E1019" s="736" t="s">
        <v>2656</v>
      </c>
      <c r="F1019" s="736" t="s">
        <v>1199</v>
      </c>
      <c r="G1019" s="736" t="s">
        <v>806</v>
      </c>
      <c r="H1019" s="736"/>
      <c r="I1019" s="738"/>
      <c r="J1019" t="s">
        <v>1600</v>
      </c>
      <c r="K1019"/>
      <c r="L1019"/>
      <c r="M1019"/>
      <c r="N1019" t="s">
        <v>1601</v>
      </c>
    </row>
    <row r="1020" spans="1:14" ht="14.25" customHeight="1">
      <c r="A1020" s="749"/>
      <c r="B1020" s="736" t="s">
        <v>3150</v>
      </c>
      <c r="C1020" s="736">
        <v>119672926</v>
      </c>
      <c r="D1020" s="736">
        <v>3852949421</v>
      </c>
      <c r="E1020" s="736" t="s">
        <v>554</v>
      </c>
      <c r="F1020" s="736" t="s">
        <v>1199</v>
      </c>
      <c r="G1020" s="736" t="s">
        <v>806</v>
      </c>
      <c r="H1020" s="736"/>
      <c r="I1020" s="738"/>
      <c r="J1020" t="s">
        <v>1600</v>
      </c>
      <c r="K1020"/>
      <c r="L1020"/>
      <c r="M1020"/>
      <c r="N1020" t="s">
        <v>1601</v>
      </c>
    </row>
    <row r="1021" spans="1:14" ht="14.25" customHeight="1">
      <c r="A1021" s="750" t="s">
        <v>2954</v>
      </c>
      <c r="B1021" s="717" t="s">
        <v>2955</v>
      </c>
      <c r="C1021" s="717">
        <v>215460869</v>
      </c>
      <c r="D1021" s="717">
        <v>3372418949</v>
      </c>
      <c r="E1021" s="717" t="s">
        <v>522</v>
      </c>
      <c r="F1021" s="717" t="s">
        <v>1199</v>
      </c>
      <c r="G1021" s="717" t="s">
        <v>806</v>
      </c>
      <c r="H1021" s="717"/>
      <c r="I1021" s="741" t="s">
        <v>2016</v>
      </c>
      <c r="J1021" s="937" t="s">
        <v>1603</v>
      </c>
      <c r="K1021" s="937" t="s">
        <v>1604</v>
      </c>
      <c r="L1021" s="937" t="s">
        <v>1614</v>
      </c>
      <c r="M1021" s="937" t="s">
        <v>1613</v>
      </c>
      <c r="N1021" s="937" t="s">
        <v>1601</v>
      </c>
    </row>
    <row r="1022" spans="1:14" ht="14.25" customHeight="1">
      <c r="A1022" s="749"/>
      <c r="B1022" s="736" t="s">
        <v>3151</v>
      </c>
      <c r="C1022" s="736">
        <v>216600941</v>
      </c>
      <c r="D1022" s="736">
        <v>3857462736</v>
      </c>
      <c r="E1022" s="736" t="s">
        <v>2656</v>
      </c>
      <c r="F1022" s="736" t="s">
        <v>1203</v>
      </c>
      <c r="G1022" s="736" t="s">
        <v>806</v>
      </c>
      <c r="H1022" s="736"/>
      <c r="I1022" s="738"/>
      <c r="J1022" t="s">
        <v>1600</v>
      </c>
      <c r="K1022"/>
      <c r="L1022"/>
      <c r="M1022"/>
      <c r="N1022" t="s">
        <v>1601</v>
      </c>
    </row>
    <row r="1023" spans="1:14" ht="14.25" customHeight="1">
      <c r="A1023" s="749">
        <v>17612815</v>
      </c>
      <c r="B1023" s="736"/>
      <c r="C1023" s="736">
        <v>95664643</v>
      </c>
      <c r="D1023" s="736">
        <v>3855289930</v>
      </c>
      <c r="E1023" s="736" t="s">
        <v>2472</v>
      </c>
      <c r="F1023" s="736" t="s">
        <v>1203</v>
      </c>
      <c r="G1023" s="736" t="s">
        <v>509</v>
      </c>
      <c r="H1023" s="736"/>
      <c r="I1023" s="738" t="s">
        <v>3152</v>
      </c>
      <c r="J1023" t="s">
        <v>1600</v>
      </c>
      <c r="K1023"/>
      <c r="L1023"/>
      <c r="M1023"/>
      <c r="N1023" t="s">
        <v>1601</v>
      </c>
    </row>
    <row r="1024" spans="1:14" ht="14.25" customHeight="1">
      <c r="A1024" s="749"/>
      <c r="B1024" s="661" t="s">
        <v>3153</v>
      </c>
      <c r="C1024" s="661">
        <v>203105455</v>
      </c>
      <c r="D1024" s="661">
        <v>3852498455</v>
      </c>
      <c r="E1024" s="736" t="s">
        <v>522</v>
      </c>
      <c r="F1024" s="736" t="s">
        <v>1199</v>
      </c>
      <c r="G1024" s="736" t="s">
        <v>509</v>
      </c>
      <c r="H1024" s="736"/>
      <c r="I1024" s="738" t="s">
        <v>2016</v>
      </c>
      <c r="J1024" s="938" t="s">
        <v>1607</v>
      </c>
      <c r="K1024" s="938" t="s">
        <v>1620</v>
      </c>
      <c r="L1024" s="938" t="s">
        <v>1619</v>
      </c>
      <c r="M1024" s="938" t="s">
        <v>1654</v>
      </c>
      <c r="N1024" s="938" t="s">
        <v>1601</v>
      </c>
    </row>
    <row r="1025" spans="1:14" ht="14.25" customHeight="1">
      <c r="A1025" s="749" t="s">
        <v>3154</v>
      </c>
      <c r="B1025" s="736" t="s">
        <v>3155</v>
      </c>
      <c r="C1025" s="736">
        <v>216591750</v>
      </c>
      <c r="D1025" s="736">
        <v>3854369821</v>
      </c>
      <c r="E1025" s="736" t="s">
        <v>552</v>
      </c>
      <c r="F1025" s="736" t="s">
        <v>1203</v>
      </c>
      <c r="G1025" s="736" t="s">
        <v>509</v>
      </c>
      <c r="H1025" s="736" t="s">
        <v>509</v>
      </c>
      <c r="I1025" s="738" t="s">
        <v>2016</v>
      </c>
      <c r="J1025" s="937" t="s">
        <v>1603</v>
      </c>
      <c r="K1025" s="937" t="s">
        <v>1604</v>
      </c>
      <c r="L1025" s="937" t="s">
        <v>1612</v>
      </c>
      <c r="M1025" s="937" t="s">
        <v>1613</v>
      </c>
      <c r="N1025" s="937" t="s">
        <v>1601</v>
      </c>
    </row>
    <row r="1026" spans="1:14" ht="14.25" customHeight="1">
      <c r="A1026" s="749"/>
      <c r="B1026" s="197" t="s">
        <v>3124</v>
      </c>
      <c r="C1026" s="736">
        <v>216884301</v>
      </c>
      <c r="D1026" s="736">
        <v>3858558010</v>
      </c>
      <c r="E1026" s="736" t="s">
        <v>2656</v>
      </c>
      <c r="F1026" s="736" t="s">
        <v>1199</v>
      </c>
      <c r="G1026" s="736" t="s">
        <v>509</v>
      </c>
      <c r="H1026" s="736"/>
      <c r="I1026" s="738" t="s">
        <v>2016</v>
      </c>
      <c r="J1026" s="937" t="s">
        <v>1603</v>
      </c>
      <c r="K1026" s="937" t="s">
        <v>1604</v>
      </c>
      <c r="L1026" s="937" t="s">
        <v>1631</v>
      </c>
      <c r="M1026" s="937" t="s">
        <v>1633</v>
      </c>
      <c r="N1026" s="937" t="s">
        <v>1601</v>
      </c>
    </row>
    <row r="1027" spans="1:14" ht="14.25" customHeight="1">
      <c r="A1027" s="749">
        <v>785987508</v>
      </c>
      <c r="B1027" s="736" t="s">
        <v>3156</v>
      </c>
      <c r="C1027" s="736">
        <v>216598451</v>
      </c>
      <c r="D1027" s="736">
        <v>8062311294</v>
      </c>
      <c r="E1027" s="736" t="s">
        <v>2656</v>
      </c>
      <c r="F1027" s="736" t="s">
        <v>1203</v>
      </c>
      <c r="G1027" s="731" t="s">
        <v>806</v>
      </c>
      <c r="H1027" s="736"/>
      <c r="I1027" s="738"/>
      <c r="J1027" t="s">
        <v>1600</v>
      </c>
      <c r="K1027"/>
      <c r="L1027"/>
      <c r="M1027"/>
      <c r="N1027" t="s">
        <v>1601</v>
      </c>
    </row>
    <row r="1028" spans="1:14" ht="14.25" customHeight="1">
      <c r="A1028" s="749" t="s">
        <v>3157</v>
      </c>
      <c r="B1028" s="736" t="s">
        <v>3158</v>
      </c>
      <c r="C1028" s="736">
        <v>216554829</v>
      </c>
      <c r="D1028" s="736">
        <v>3472764174</v>
      </c>
      <c r="E1028" s="736" t="s">
        <v>552</v>
      </c>
      <c r="F1028" s="736" t="s">
        <v>1199</v>
      </c>
      <c r="G1028" s="736" t="s">
        <v>806</v>
      </c>
      <c r="H1028" s="736"/>
      <c r="I1028" s="738"/>
      <c r="J1028" t="s">
        <v>1600</v>
      </c>
      <c r="K1028"/>
      <c r="L1028"/>
      <c r="M1028"/>
      <c r="N1028" t="s">
        <v>1601</v>
      </c>
    </row>
    <row r="1029" spans="1:14" ht="14.25" customHeight="1">
      <c r="A1029" s="749"/>
      <c r="B1029" s="736" t="s">
        <v>3159</v>
      </c>
      <c r="C1029" s="736">
        <v>217225804</v>
      </c>
      <c r="D1029" s="736">
        <v>7034597955</v>
      </c>
      <c r="E1029" s="736" t="s">
        <v>522</v>
      </c>
      <c r="F1029" s="736" t="s">
        <v>1203</v>
      </c>
      <c r="G1029" s="736" t="s">
        <v>509</v>
      </c>
      <c r="H1029" s="736"/>
      <c r="I1029" s="738" t="s">
        <v>3152</v>
      </c>
      <c r="J1029" t="s">
        <v>1600</v>
      </c>
      <c r="K1029"/>
      <c r="L1029"/>
      <c r="M1029"/>
      <c r="N1029" t="s">
        <v>1601</v>
      </c>
    </row>
    <row r="1030" spans="1:14" ht="14.25" customHeight="1">
      <c r="A1030" s="749"/>
      <c r="B1030" s="736" t="s">
        <v>3160</v>
      </c>
      <c r="C1030" s="736">
        <v>151806776</v>
      </c>
      <c r="D1030" s="736">
        <v>3854056338</v>
      </c>
      <c r="E1030" s="736" t="s">
        <v>554</v>
      </c>
      <c r="F1030" s="736" t="s">
        <v>1203</v>
      </c>
      <c r="G1030" s="736" t="s">
        <v>509</v>
      </c>
      <c r="H1030" s="736"/>
      <c r="I1030" s="738" t="s">
        <v>2016</v>
      </c>
      <c r="J1030" t="s">
        <v>1600</v>
      </c>
      <c r="K1030"/>
      <c r="L1030"/>
      <c r="M1030"/>
      <c r="N1030" t="s">
        <v>1601</v>
      </c>
    </row>
    <row r="1031" spans="1:14" ht="14.25" customHeight="1">
      <c r="A1031" s="749"/>
      <c r="B1031" s="661" t="s">
        <v>3161</v>
      </c>
      <c r="C1031" s="661">
        <v>217225807</v>
      </c>
      <c r="D1031" s="661">
        <v>7033427435</v>
      </c>
      <c r="E1031" s="736" t="s">
        <v>522</v>
      </c>
      <c r="F1031" s="736" t="s">
        <v>1203</v>
      </c>
      <c r="G1031" s="736" t="s">
        <v>806</v>
      </c>
      <c r="H1031" s="736"/>
      <c r="I1031" s="738"/>
      <c r="J1031" t="s">
        <v>1600</v>
      </c>
      <c r="K1031"/>
      <c r="L1031"/>
      <c r="M1031"/>
      <c r="N1031" t="s">
        <v>1601</v>
      </c>
    </row>
    <row r="1032" spans="1:14" ht="14.25" customHeight="1">
      <c r="A1032" s="749"/>
      <c r="B1032" s="662" t="s">
        <v>3162</v>
      </c>
      <c r="C1032" s="662">
        <v>217477993</v>
      </c>
      <c r="D1032" s="662">
        <v>7865995713</v>
      </c>
      <c r="E1032" s="736" t="s">
        <v>522</v>
      </c>
      <c r="F1032" s="736" t="s">
        <v>1203</v>
      </c>
      <c r="G1032" s="736" t="s">
        <v>509</v>
      </c>
      <c r="H1032" s="736" t="s">
        <v>1446</v>
      </c>
      <c r="I1032" s="738" t="s">
        <v>3152</v>
      </c>
      <c r="J1032" s="937" t="s">
        <v>1603</v>
      </c>
      <c r="K1032" s="937" t="s">
        <v>1604</v>
      </c>
      <c r="L1032" s="937" t="s">
        <v>1634</v>
      </c>
      <c r="M1032" s="937" t="s">
        <v>1635</v>
      </c>
      <c r="N1032" s="937" t="s">
        <v>1601</v>
      </c>
    </row>
    <row r="1033" spans="1:14" ht="14.25" customHeight="1">
      <c r="A1033" s="749"/>
      <c r="B1033" s="736" t="s">
        <v>3163</v>
      </c>
      <c r="C1033" s="736">
        <v>114266422</v>
      </c>
      <c r="D1033" s="736">
        <v>3854598523</v>
      </c>
      <c r="E1033" s="736" t="s">
        <v>554</v>
      </c>
      <c r="F1033" s="736" t="s">
        <v>1203</v>
      </c>
      <c r="G1033" s="736" t="s">
        <v>509</v>
      </c>
      <c r="H1033" s="736"/>
      <c r="I1033" s="738" t="s">
        <v>2016</v>
      </c>
      <c r="J1033" s="938" t="s">
        <v>1607</v>
      </c>
      <c r="K1033" s="938" t="s">
        <v>1608</v>
      </c>
      <c r="L1033" s="938" t="s">
        <v>1655</v>
      </c>
      <c r="M1033" s="938" t="s">
        <v>1656</v>
      </c>
      <c r="N1033" s="938" t="s">
        <v>1601</v>
      </c>
    </row>
    <row r="1034" spans="1:14" ht="14.25" customHeight="1">
      <c r="A1034" s="754" t="s">
        <v>3164</v>
      </c>
      <c r="B1034" s="725" t="s">
        <v>3143</v>
      </c>
      <c r="C1034" s="726" t="s">
        <v>1188</v>
      </c>
      <c r="D1034" s="727" t="s">
        <v>1701</v>
      </c>
      <c r="E1034" s="728"/>
      <c r="F1034" s="729"/>
      <c r="G1034" s="729"/>
      <c r="H1034" s="729"/>
      <c r="I1034" s="760"/>
      <c r="J1034" s="939" t="s">
        <v>1628</v>
      </c>
      <c r="K1034" s="939"/>
      <c r="L1034" s="939"/>
      <c r="M1034" s="939"/>
      <c r="N1034" s="939" t="s">
        <v>1629</v>
      </c>
    </row>
    <row r="1035" spans="1:14" ht="14.25" customHeight="1">
      <c r="A1035" s="748" t="s">
        <v>1190</v>
      </c>
      <c r="B1035" s="733" t="s">
        <v>1704</v>
      </c>
      <c r="C1035" s="729" t="s">
        <v>1192</v>
      </c>
      <c r="D1035" s="728" t="s">
        <v>1193</v>
      </c>
      <c r="E1035" s="728" t="s">
        <v>498</v>
      </c>
      <c r="F1035" s="729" t="s">
        <v>1194</v>
      </c>
      <c r="G1035" s="729" t="s">
        <v>1195</v>
      </c>
      <c r="H1035" s="729" t="s">
        <v>1702</v>
      </c>
      <c r="I1035" s="760" t="s">
        <v>455</v>
      </c>
      <c r="J1035" t="s">
        <v>1596</v>
      </c>
      <c r="K1035" t="s">
        <v>1597</v>
      </c>
      <c r="L1035" t="s">
        <v>1595</v>
      </c>
      <c r="M1035" t="s">
        <v>1598</v>
      </c>
      <c r="N1035" t="s">
        <v>1599</v>
      </c>
    </row>
    <row r="1036" spans="1:14" s="930" customFormat="1" ht="14.25" customHeight="1">
      <c r="A1036" s="926"/>
      <c r="B1036" s="928" t="s">
        <v>514</v>
      </c>
      <c r="C1036" s="928">
        <v>148926496</v>
      </c>
      <c r="D1036" s="928">
        <v>8019185846</v>
      </c>
      <c r="E1036" s="928" t="s">
        <v>528</v>
      </c>
      <c r="F1036" s="928"/>
      <c r="G1036" s="928" t="s">
        <v>509</v>
      </c>
      <c r="H1036" s="928"/>
      <c r="I1036" s="929" t="s">
        <v>3165</v>
      </c>
      <c r="J1036" t="s">
        <v>1600</v>
      </c>
      <c r="K1036"/>
      <c r="L1036"/>
      <c r="M1036"/>
      <c r="N1036" t="s">
        <v>1601</v>
      </c>
    </row>
    <row r="1037" spans="1:14" ht="14.25" customHeight="1">
      <c r="A1037" s="749"/>
      <c r="B1037" s="662" t="s">
        <v>3166</v>
      </c>
      <c r="C1037" s="662">
        <v>217236360</v>
      </c>
      <c r="D1037" s="662">
        <v>4352288821</v>
      </c>
      <c r="E1037" s="736" t="s">
        <v>528</v>
      </c>
      <c r="F1037" s="736" t="s">
        <v>1199</v>
      </c>
      <c r="G1037" s="736" t="s">
        <v>509</v>
      </c>
      <c r="H1037" s="736"/>
      <c r="I1037" s="738"/>
      <c r="J1037" t="s">
        <v>1600</v>
      </c>
      <c r="K1037"/>
      <c r="L1037"/>
      <c r="M1037"/>
      <c r="N1037" t="s">
        <v>1601</v>
      </c>
    </row>
    <row r="1038" spans="1:14" ht="14.25" customHeight="1">
      <c r="A1038" s="749"/>
      <c r="B1038" s="736" t="s">
        <v>3167</v>
      </c>
      <c r="C1038" s="736">
        <v>213273316</v>
      </c>
      <c r="D1038" s="736">
        <v>3856302847</v>
      </c>
      <c r="E1038" s="736" t="s">
        <v>513</v>
      </c>
      <c r="F1038" s="736" t="s">
        <v>1199</v>
      </c>
      <c r="G1038" s="736" t="s">
        <v>509</v>
      </c>
      <c r="H1038" s="736"/>
      <c r="I1038" s="738"/>
      <c r="J1038" t="s">
        <v>1600</v>
      </c>
      <c r="K1038"/>
      <c r="L1038"/>
      <c r="M1038"/>
      <c r="N1038" t="s">
        <v>1601</v>
      </c>
    </row>
    <row r="1039" spans="1:14" ht="14.25" customHeight="1">
      <c r="A1039" s="749"/>
      <c r="B1039" s="662" t="s">
        <v>3168</v>
      </c>
      <c r="C1039" s="662">
        <v>215494379</v>
      </c>
      <c r="D1039" s="736">
        <v>8013309436</v>
      </c>
      <c r="E1039" s="736" t="s">
        <v>513</v>
      </c>
      <c r="F1039" s="736" t="s">
        <v>1199</v>
      </c>
      <c r="G1039" s="736" t="s">
        <v>509</v>
      </c>
      <c r="H1039" s="736"/>
      <c r="I1039" s="738"/>
      <c r="J1039" s="937" t="s">
        <v>1603</v>
      </c>
      <c r="K1039" s="937" t="s">
        <v>1604</v>
      </c>
      <c r="L1039" s="937" t="s">
        <v>1630</v>
      </c>
      <c r="M1039" s="937" t="s">
        <v>1632</v>
      </c>
      <c r="N1039" s="937" t="s">
        <v>1601</v>
      </c>
    </row>
    <row r="1040" spans="1:14" ht="14.25" customHeight="1">
      <c r="A1040" s="749"/>
      <c r="B1040" s="736" t="s">
        <v>3169</v>
      </c>
      <c r="C1040" s="736">
        <v>198558709</v>
      </c>
      <c r="D1040" s="736">
        <v>3854243299</v>
      </c>
      <c r="E1040" s="736" t="s">
        <v>528</v>
      </c>
      <c r="F1040" s="736" t="s">
        <v>1203</v>
      </c>
      <c r="G1040" s="736" t="s">
        <v>509</v>
      </c>
      <c r="H1040" s="736"/>
      <c r="I1040" s="738"/>
      <c r="J1040" s="938" t="s">
        <v>1607</v>
      </c>
      <c r="K1040" s="938" t="s">
        <v>1620</v>
      </c>
      <c r="L1040" s="938" t="s">
        <v>1619</v>
      </c>
      <c r="M1040" s="938" t="s">
        <v>1654</v>
      </c>
      <c r="N1040" s="938" t="s">
        <v>1601</v>
      </c>
    </row>
    <row r="1041" spans="1:14" ht="14.25" customHeight="1">
      <c r="A1041" s="749"/>
      <c r="B1041" s="662" t="s">
        <v>3170</v>
      </c>
      <c r="C1041" s="662">
        <v>198558701</v>
      </c>
      <c r="D1041" s="662">
        <v>6143277616</v>
      </c>
      <c r="E1041" s="736" t="s">
        <v>528</v>
      </c>
      <c r="F1041" s="736" t="s">
        <v>1203</v>
      </c>
      <c r="G1041" s="736" t="s">
        <v>509</v>
      </c>
      <c r="H1041" s="736"/>
      <c r="I1041" s="738" t="s">
        <v>2016</v>
      </c>
      <c r="J1041" s="938" t="s">
        <v>1607</v>
      </c>
      <c r="K1041" s="938" t="s">
        <v>1620</v>
      </c>
      <c r="L1041" s="938" t="s">
        <v>1619</v>
      </c>
      <c r="M1041" s="938" t="s">
        <v>1654</v>
      </c>
      <c r="N1041" s="938" t="s">
        <v>1601</v>
      </c>
    </row>
    <row r="1042" spans="1:14" ht="14.25" customHeight="1">
      <c r="A1042" s="749"/>
      <c r="B1042" s="736" t="s">
        <v>3171</v>
      </c>
      <c r="C1042" s="736">
        <v>181339836</v>
      </c>
      <c r="D1042" s="736">
        <v>3852677145</v>
      </c>
      <c r="E1042" s="736" t="s">
        <v>528</v>
      </c>
      <c r="F1042" s="736"/>
      <c r="G1042" s="736" t="s">
        <v>509</v>
      </c>
      <c r="H1042" s="736"/>
      <c r="I1042" s="738" t="s">
        <v>2016</v>
      </c>
      <c r="J1042" t="s">
        <v>1600</v>
      </c>
      <c r="K1042"/>
      <c r="L1042"/>
      <c r="M1042"/>
      <c r="N1042" t="s">
        <v>1601</v>
      </c>
    </row>
    <row r="1043" spans="1:14" ht="14.25" customHeight="1">
      <c r="A1043" s="749"/>
      <c r="B1043" s="661" t="s">
        <v>3172</v>
      </c>
      <c r="C1043" s="661">
        <v>180450479</v>
      </c>
      <c r="D1043" s="661">
        <v>3853710479</v>
      </c>
      <c r="E1043" s="736" t="s">
        <v>506</v>
      </c>
      <c r="F1043" s="736"/>
      <c r="G1043" s="736" t="s">
        <v>509</v>
      </c>
      <c r="H1043" s="736"/>
      <c r="I1043" s="738" t="s">
        <v>2016</v>
      </c>
      <c r="J1043" t="s">
        <v>1600</v>
      </c>
      <c r="K1043"/>
      <c r="L1043"/>
      <c r="M1043"/>
      <c r="N1043" t="s">
        <v>1601</v>
      </c>
    </row>
    <row r="1044" spans="1:14" ht="14.25" customHeight="1">
      <c r="A1044" s="749"/>
      <c r="B1044" s="736" t="s">
        <v>3173</v>
      </c>
      <c r="C1044" s="736">
        <v>199530211</v>
      </c>
      <c r="D1044" s="736">
        <v>9152840143</v>
      </c>
      <c r="E1044" s="736" t="s">
        <v>528</v>
      </c>
      <c r="F1044" s="736" t="s">
        <v>1203</v>
      </c>
      <c r="G1044" s="736"/>
      <c r="H1044" s="736"/>
      <c r="I1044" s="738"/>
      <c r="J1044" t="s">
        <v>1600</v>
      </c>
      <c r="K1044"/>
      <c r="L1044"/>
      <c r="M1044"/>
      <c r="N1044" t="s">
        <v>1601</v>
      </c>
    </row>
    <row r="1045" spans="1:14" ht="14.25" customHeight="1">
      <c r="A1045" s="749"/>
      <c r="B1045" s="662" t="s">
        <v>2461</v>
      </c>
      <c r="C1045" s="662">
        <v>193850499</v>
      </c>
      <c r="D1045" s="662">
        <v>8015028685</v>
      </c>
      <c r="E1045" s="736" t="s">
        <v>2472</v>
      </c>
      <c r="F1045" s="736"/>
      <c r="G1045" s="736" t="s">
        <v>509</v>
      </c>
      <c r="H1045" s="736"/>
      <c r="I1045" s="738" t="s">
        <v>2016</v>
      </c>
      <c r="J1045" s="937" t="s">
        <v>1603</v>
      </c>
      <c r="K1045" s="937" t="s">
        <v>1604</v>
      </c>
      <c r="L1045" s="937" t="s">
        <v>1657</v>
      </c>
      <c r="M1045" s="937" t="s">
        <v>1633</v>
      </c>
      <c r="N1045" s="937" t="s">
        <v>1601</v>
      </c>
    </row>
    <row r="1046" spans="1:14" ht="14.25" customHeight="1">
      <c r="A1046" s="749"/>
      <c r="B1046" s="736" t="s">
        <v>3174</v>
      </c>
      <c r="C1046" s="736">
        <v>152773540</v>
      </c>
      <c r="D1046" s="736">
        <v>3855516702</v>
      </c>
      <c r="E1046" s="736" t="s">
        <v>513</v>
      </c>
      <c r="F1046" s="736" t="s">
        <v>1199</v>
      </c>
      <c r="G1046" s="736" t="s">
        <v>1221</v>
      </c>
      <c r="H1046" s="736"/>
      <c r="I1046" s="738"/>
      <c r="J1046" t="s">
        <v>1600</v>
      </c>
      <c r="K1046"/>
      <c r="L1046"/>
      <c r="M1046"/>
      <c r="N1046" t="s">
        <v>1601</v>
      </c>
    </row>
    <row r="1047" spans="1:14" ht="14.25" customHeight="1">
      <c r="A1047" s="750">
        <v>691748336</v>
      </c>
      <c r="B1047" s="717" t="s">
        <v>2866</v>
      </c>
      <c r="C1047" s="717">
        <v>176121295</v>
      </c>
      <c r="D1047" s="717">
        <v>7079087652</v>
      </c>
      <c r="E1047" s="717" t="s">
        <v>2656</v>
      </c>
      <c r="F1047" s="717" t="s">
        <v>1203</v>
      </c>
      <c r="G1047" s="736"/>
      <c r="H1047" s="736"/>
      <c r="I1047" s="816">
        <v>199553163</v>
      </c>
      <c r="J1047" t="s">
        <v>1600</v>
      </c>
      <c r="K1047"/>
      <c r="L1047"/>
      <c r="M1047"/>
      <c r="N1047" t="s">
        <v>1601</v>
      </c>
    </row>
    <row r="1048" spans="1:14" ht="14.25" customHeight="1">
      <c r="A1048" s="749"/>
      <c r="B1048" s="717" t="s">
        <v>3175</v>
      </c>
      <c r="C1048" s="661">
        <v>215494003</v>
      </c>
      <c r="D1048" s="661">
        <v>8016787408</v>
      </c>
      <c r="E1048" s="736" t="s">
        <v>522</v>
      </c>
      <c r="F1048" s="736" t="s">
        <v>1199</v>
      </c>
      <c r="G1048" s="797" t="s">
        <v>509</v>
      </c>
      <c r="H1048" s="736"/>
      <c r="I1048" s="738" t="s">
        <v>2016</v>
      </c>
      <c r="J1048" t="s">
        <v>1600</v>
      </c>
      <c r="K1048"/>
      <c r="L1048"/>
      <c r="M1048"/>
      <c r="N1048" t="s">
        <v>1601</v>
      </c>
    </row>
    <row r="1049" spans="1:14" ht="14.25" customHeight="1">
      <c r="A1049" s="749"/>
      <c r="B1049" s="662" t="s">
        <v>3176</v>
      </c>
      <c r="C1049" s="662">
        <v>215494007</v>
      </c>
      <c r="D1049" s="662">
        <v>3853927207</v>
      </c>
      <c r="E1049" s="736" t="s">
        <v>522</v>
      </c>
      <c r="F1049" s="736" t="s">
        <v>1199</v>
      </c>
      <c r="G1049" s="797" t="s">
        <v>509</v>
      </c>
      <c r="H1049" s="736"/>
      <c r="I1049" s="738" t="s">
        <v>2016</v>
      </c>
      <c r="J1049" t="s">
        <v>1600</v>
      </c>
      <c r="K1049"/>
      <c r="L1049"/>
      <c r="M1049"/>
      <c r="N1049" t="s">
        <v>1601</v>
      </c>
    </row>
    <row r="1050" spans="1:14" ht="14.25" customHeight="1">
      <c r="A1050" s="749"/>
      <c r="B1050" s="717" t="s">
        <v>3177</v>
      </c>
      <c r="C1050" s="661">
        <v>215494067</v>
      </c>
      <c r="D1050" s="661">
        <v>3855105173</v>
      </c>
      <c r="E1050" s="736" t="s">
        <v>522</v>
      </c>
      <c r="F1050" s="736" t="s">
        <v>1199</v>
      </c>
      <c r="G1050" s="797" t="s">
        <v>509</v>
      </c>
      <c r="H1050" s="736"/>
      <c r="I1050" s="738" t="s">
        <v>2016</v>
      </c>
      <c r="J1050" t="s">
        <v>1600</v>
      </c>
      <c r="K1050"/>
      <c r="L1050"/>
      <c r="M1050"/>
      <c r="N1050" t="s">
        <v>1601</v>
      </c>
    </row>
    <row r="1051" spans="1:14" ht="14.25" customHeight="1">
      <c r="A1051" s="749"/>
      <c r="B1051" s="662" t="s">
        <v>3178</v>
      </c>
      <c r="C1051" s="662">
        <v>215494020</v>
      </c>
      <c r="D1051" s="662">
        <v>8016787411</v>
      </c>
      <c r="E1051" s="736" t="s">
        <v>522</v>
      </c>
      <c r="F1051" s="736" t="s">
        <v>1199</v>
      </c>
      <c r="G1051" s="797" t="s">
        <v>509</v>
      </c>
      <c r="H1051" s="736"/>
      <c r="I1051" s="738" t="s">
        <v>2016</v>
      </c>
      <c r="J1051" t="s">
        <v>1600</v>
      </c>
      <c r="K1051"/>
      <c r="L1051"/>
      <c r="M1051"/>
      <c r="N1051" t="s">
        <v>1601</v>
      </c>
    </row>
    <row r="1052" spans="1:14" ht="14.25" customHeight="1">
      <c r="A1052" s="749"/>
      <c r="B1052" s="736" t="s">
        <v>3179</v>
      </c>
      <c r="C1052" s="736">
        <v>215263590</v>
      </c>
      <c r="D1052" s="736">
        <v>8014007535</v>
      </c>
      <c r="E1052" s="736" t="s">
        <v>2472</v>
      </c>
      <c r="F1052" s="736" t="s">
        <v>1199</v>
      </c>
      <c r="G1052" s="736"/>
      <c r="H1052" s="736"/>
      <c r="I1052" s="738"/>
      <c r="J1052" t="s">
        <v>1600</v>
      </c>
      <c r="K1052"/>
      <c r="L1052"/>
      <c r="M1052"/>
      <c r="N1052" t="s">
        <v>1601</v>
      </c>
    </row>
    <row r="1053" spans="1:14" ht="14.25" customHeight="1">
      <c r="A1053" s="749"/>
      <c r="B1053" s="661" t="s">
        <v>566</v>
      </c>
      <c r="C1053" s="736">
        <v>216398708</v>
      </c>
      <c r="D1053" s="661">
        <v>5512025893</v>
      </c>
      <c r="E1053" s="717" t="s">
        <v>528</v>
      </c>
      <c r="F1053" s="717" t="s">
        <v>1199</v>
      </c>
      <c r="G1053" s="736"/>
      <c r="H1053" s="736"/>
      <c r="I1053" s="738"/>
      <c r="J1053" t="s">
        <v>1600</v>
      </c>
      <c r="K1053"/>
      <c r="L1053"/>
      <c r="M1053"/>
      <c r="N1053" t="s">
        <v>1601</v>
      </c>
    </row>
    <row r="1054" spans="1:14" ht="14.25" customHeight="1">
      <c r="A1054" s="749"/>
      <c r="B1054" s="662" t="s">
        <v>3180</v>
      </c>
      <c r="C1054" s="662">
        <v>176117367</v>
      </c>
      <c r="D1054" s="662">
        <v>8015031901</v>
      </c>
      <c r="E1054" s="717" t="s">
        <v>2472</v>
      </c>
      <c r="F1054" s="717" t="s">
        <v>1203</v>
      </c>
      <c r="H1054" s="736"/>
      <c r="I1054" s="738"/>
      <c r="J1054" t="s">
        <v>1600</v>
      </c>
      <c r="K1054"/>
      <c r="L1054"/>
      <c r="M1054"/>
      <c r="N1054" t="s">
        <v>1601</v>
      </c>
    </row>
    <row r="1055" spans="1:14" ht="14.25" customHeight="1">
      <c r="A1055" s="749"/>
      <c r="B1055" s="662" t="s">
        <v>540</v>
      </c>
      <c r="C1055" s="736">
        <v>167482313</v>
      </c>
      <c r="D1055" s="662">
        <v>8014036011</v>
      </c>
      <c r="E1055" s="736" t="s">
        <v>528</v>
      </c>
      <c r="F1055" s="717" t="s">
        <v>1199</v>
      </c>
      <c r="G1055" s="736" t="s">
        <v>806</v>
      </c>
      <c r="H1055" s="736"/>
      <c r="I1055" s="738" t="s">
        <v>3181</v>
      </c>
      <c r="J1055" t="s">
        <v>1600</v>
      </c>
      <c r="K1055"/>
      <c r="L1055"/>
      <c r="M1055"/>
      <c r="N1055" t="s">
        <v>1601</v>
      </c>
    </row>
    <row r="1056" spans="1:14" ht="14.25" customHeight="1">
      <c r="A1056" s="798"/>
      <c r="B1056" s="799" t="s">
        <v>3182</v>
      </c>
      <c r="C1056" s="799">
        <v>199451058</v>
      </c>
      <c r="D1056" s="799">
        <v>3856015652</v>
      </c>
      <c r="E1056" s="797"/>
      <c r="F1056" s="778" t="s">
        <v>1199</v>
      </c>
      <c r="G1056" s="797" t="s">
        <v>509</v>
      </c>
      <c r="H1056" s="797"/>
      <c r="I1056" s="800" t="s">
        <v>2016</v>
      </c>
      <c r="J1056" t="s">
        <v>1600</v>
      </c>
      <c r="K1056"/>
      <c r="L1056"/>
      <c r="M1056"/>
      <c r="N1056" t="s">
        <v>1601</v>
      </c>
    </row>
    <row r="1057" spans="1:14" ht="14.25" customHeight="1">
      <c r="A1057" s="798"/>
      <c r="B1057" s="799" t="s">
        <v>1239</v>
      </c>
      <c r="C1057" s="799"/>
      <c r="D1057" s="799"/>
      <c r="E1057" s="797"/>
      <c r="F1057" s="778"/>
      <c r="G1057" s="797"/>
      <c r="H1057" s="797"/>
      <c r="I1057" s="800"/>
      <c r="J1057" s="939" t="s">
        <v>1628</v>
      </c>
      <c r="K1057" s="939"/>
      <c r="L1057" s="939"/>
      <c r="M1057" s="939"/>
      <c r="N1057" s="939" t="s">
        <v>1629</v>
      </c>
    </row>
    <row r="1058" spans="1:14" s="804" customFormat="1" ht="14.25" customHeight="1">
      <c r="A1058" s="801"/>
      <c r="B1058" s="664" t="s">
        <v>3183</v>
      </c>
      <c r="C1058" s="664">
        <v>215492751</v>
      </c>
      <c r="D1058" s="664">
        <v>8548328467</v>
      </c>
      <c r="E1058" s="802" t="s">
        <v>522</v>
      </c>
      <c r="F1058" s="802" t="s">
        <v>1199</v>
      </c>
      <c r="G1058" s="802" t="s">
        <v>509</v>
      </c>
      <c r="H1058" s="802"/>
      <c r="I1058" s="803" t="s">
        <v>2016</v>
      </c>
      <c r="J1058" t="s">
        <v>1600</v>
      </c>
      <c r="K1058"/>
      <c r="L1058"/>
      <c r="M1058"/>
      <c r="N1058" t="s">
        <v>1601</v>
      </c>
    </row>
    <row r="1059" spans="1:14" ht="14.25" customHeight="1">
      <c r="A1059" s="754" t="s">
        <v>3184</v>
      </c>
      <c r="B1059" s="725" t="s">
        <v>3143</v>
      </c>
      <c r="C1059" s="726" t="s">
        <v>1188</v>
      </c>
      <c r="D1059" s="727" t="s">
        <v>1701</v>
      </c>
      <c r="E1059" s="728"/>
      <c r="F1059" s="729"/>
      <c r="G1059" s="729"/>
      <c r="H1059" s="729"/>
      <c r="I1059" s="760"/>
      <c r="J1059" s="939" t="s">
        <v>1628</v>
      </c>
      <c r="K1059" s="939"/>
      <c r="L1059" s="939"/>
      <c r="M1059" s="939"/>
      <c r="N1059" s="939" t="s">
        <v>1629</v>
      </c>
    </row>
    <row r="1060" spans="1:14" ht="14.25" customHeight="1">
      <c r="A1060" s="748" t="s">
        <v>1190</v>
      </c>
      <c r="B1060" s="733" t="s">
        <v>1704</v>
      </c>
      <c r="C1060" s="729" t="s">
        <v>1192</v>
      </c>
      <c r="D1060" s="728" t="s">
        <v>1193</v>
      </c>
      <c r="E1060" s="728" t="s">
        <v>498</v>
      </c>
      <c r="F1060" s="729" t="s">
        <v>1194</v>
      </c>
      <c r="G1060" s="729" t="s">
        <v>1195</v>
      </c>
      <c r="H1060" s="729" t="s">
        <v>1702</v>
      </c>
      <c r="I1060" s="760" t="s">
        <v>455</v>
      </c>
      <c r="J1060" t="s">
        <v>1596</v>
      </c>
      <c r="K1060" t="s">
        <v>1597</v>
      </c>
      <c r="L1060" t="s">
        <v>1595</v>
      </c>
      <c r="M1060" t="s">
        <v>1598</v>
      </c>
      <c r="N1060" t="s">
        <v>1599</v>
      </c>
    </row>
    <row r="1061" spans="1:14" ht="14.25" customHeight="1">
      <c r="A1061" s="749"/>
      <c r="B1061" s="736" t="s">
        <v>3185</v>
      </c>
      <c r="C1061" s="812">
        <v>199409840</v>
      </c>
      <c r="D1061" s="736">
        <v>8018237366</v>
      </c>
      <c r="E1061" s="736" t="s">
        <v>2472</v>
      </c>
      <c r="F1061" s="736" t="s">
        <v>1199</v>
      </c>
      <c r="G1061" s="736" t="s">
        <v>509</v>
      </c>
      <c r="H1061" s="736"/>
      <c r="I1061" s="738"/>
      <c r="J1061" t="s">
        <v>1600</v>
      </c>
      <c r="K1061"/>
      <c r="L1061"/>
      <c r="M1061"/>
      <c r="N1061" t="s">
        <v>1601</v>
      </c>
    </row>
    <row r="1062" spans="1:14" ht="14.25" customHeight="1">
      <c r="A1062" s="749">
        <v>652064420</v>
      </c>
      <c r="B1062" s="662" t="s">
        <v>3186</v>
      </c>
      <c r="C1062" s="662">
        <v>201845924</v>
      </c>
      <c r="D1062" s="662">
        <v>8573897802</v>
      </c>
      <c r="E1062" s="736" t="s">
        <v>2472</v>
      </c>
      <c r="F1062" s="736" t="s">
        <v>1199</v>
      </c>
      <c r="G1062" s="736" t="s">
        <v>509</v>
      </c>
      <c r="H1062" s="736" t="s">
        <v>509</v>
      </c>
      <c r="I1062" s="738" t="s">
        <v>3187</v>
      </c>
      <c r="J1062" s="937" t="s">
        <v>1603</v>
      </c>
      <c r="K1062" s="937" t="s">
        <v>1604</v>
      </c>
      <c r="L1062" s="937" t="s">
        <v>1631</v>
      </c>
      <c r="M1062" s="937" t="s">
        <v>1633</v>
      </c>
      <c r="N1062" s="937" t="s">
        <v>1601</v>
      </c>
    </row>
    <row r="1063" spans="1:14" ht="14.25" customHeight="1">
      <c r="A1063" s="749"/>
      <c r="B1063" s="736" t="s">
        <v>3188</v>
      </c>
      <c r="C1063" s="736">
        <v>121281781</v>
      </c>
      <c r="D1063" s="736">
        <v>8019351614</v>
      </c>
      <c r="E1063" s="736" t="s">
        <v>513</v>
      </c>
      <c r="F1063" s="736" t="s">
        <v>1203</v>
      </c>
      <c r="G1063" s="736" t="s">
        <v>509</v>
      </c>
      <c r="H1063" s="736"/>
      <c r="I1063" s="738"/>
      <c r="J1063" t="s">
        <v>1600</v>
      </c>
      <c r="K1063"/>
      <c r="L1063"/>
      <c r="M1063"/>
      <c r="N1063" t="s">
        <v>1601</v>
      </c>
    </row>
    <row r="1064" spans="1:14" ht="14.25" customHeight="1">
      <c r="A1064" s="749"/>
      <c r="B1064" s="662" t="s">
        <v>3189</v>
      </c>
      <c r="C1064" s="662"/>
      <c r="D1064" s="736">
        <v>3857857509</v>
      </c>
      <c r="E1064" s="736" t="s">
        <v>2656</v>
      </c>
      <c r="F1064" s="736" t="s">
        <v>1199</v>
      </c>
      <c r="G1064" s="736" t="s">
        <v>509</v>
      </c>
      <c r="H1064" s="736"/>
      <c r="I1064" s="738"/>
      <c r="J1064" s="939" t="s">
        <v>1628</v>
      </c>
      <c r="K1064" s="939"/>
      <c r="L1064" s="939"/>
      <c r="M1064" s="939"/>
      <c r="N1064" s="939" t="s">
        <v>1629</v>
      </c>
    </row>
    <row r="1065" spans="1:14" ht="14.25" customHeight="1">
      <c r="A1065" s="749"/>
      <c r="B1065" s="662" t="s">
        <v>565</v>
      </c>
      <c r="C1065" s="662">
        <v>177942733</v>
      </c>
      <c r="D1065" s="662">
        <v>8015849797</v>
      </c>
      <c r="E1065" s="736" t="s">
        <v>528</v>
      </c>
      <c r="F1065" s="736" t="s">
        <v>1199</v>
      </c>
      <c r="G1065" s="736" t="s">
        <v>806</v>
      </c>
      <c r="H1065" s="736"/>
      <c r="I1065" s="738"/>
      <c r="J1065" t="s">
        <v>1600</v>
      </c>
      <c r="K1065"/>
      <c r="L1065"/>
      <c r="M1065"/>
      <c r="N1065" t="s">
        <v>1601</v>
      </c>
    </row>
    <row r="1066" spans="1:14" ht="14.25" customHeight="1">
      <c r="A1066" s="749"/>
      <c r="B1066" s="662" t="s">
        <v>539</v>
      </c>
      <c r="C1066" s="662">
        <v>216395703</v>
      </c>
      <c r="D1066" s="662">
        <v>3852964862</v>
      </c>
      <c r="E1066" s="736" t="s">
        <v>528</v>
      </c>
      <c r="F1066" s="736" t="s">
        <v>1199</v>
      </c>
      <c r="G1066" s="736" t="s">
        <v>806</v>
      </c>
      <c r="H1066" s="736"/>
      <c r="I1066" s="738"/>
      <c r="J1066" t="s">
        <v>1600</v>
      </c>
      <c r="K1066"/>
      <c r="L1066"/>
      <c r="M1066"/>
      <c r="N1066" t="s">
        <v>1601</v>
      </c>
    </row>
    <row r="1067" spans="1:14" ht="14.25" customHeight="1">
      <c r="A1067" s="749"/>
      <c r="B1067" s="662" t="s">
        <v>541</v>
      </c>
      <c r="C1067" s="662">
        <v>216398767</v>
      </c>
      <c r="D1067" s="662">
        <v>8016001096</v>
      </c>
      <c r="E1067" s="736" t="s">
        <v>528</v>
      </c>
      <c r="F1067" s="736" t="s">
        <v>1199</v>
      </c>
      <c r="G1067" s="736" t="s">
        <v>806</v>
      </c>
      <c r="H1067" s="736"/>
      <c r="I1067" s="738"/>
      <c r="J1067" t="s">
        <v>1600</v>
      </c>
      <c r="K1067"/>
      <c r="L1067"/>
      <c r="M1067"/>
      <c r="N1067" t="s">
        <v>1601</v>
      </c>
    </row>
    <row r="1068" spans="1:14" ht="14.25" customHeight="1">
      <c r="A1068" s="749">
        <v>314530337</v>
      </c>
      <c r="B1068" s="662" t="s">
        <v>3190</v>
      </c>
      <c r="C1068" s="662">
        <v>95686556</v>
      </c>
      <c r="D1068" s="662">
        <v>8017021146</v>
      </c>
      <c r="E1068" s="736" t="s">
        <v>2472</v>
      </c>
      <c r="F1068" s="736" t="s">
        <v>1199</v>
      </c>
      <c r="G1068" s="736" t="s">
        <v>806</v>
      </c>
      <c r="H1068" s="736"/>
      <c r="I1068" s="738"/>
      <c r="J1068" t="s">
        <v>1600</v>
      </c>
      <c r="K1068"/>
      <c r="L1068"/>
      <c r="M1068"/>
      <c r="N1068" t="s">
        <v>1601</v>
      </c>
    </row>
    <row r="1069" spans="1:14" ht="14.25" customHeight="1">
      <c r="A1069" s="749"/>
      <c r="B1069" s="661" t="s">
        <v>3191</v>
      </c>
      <c r="C1069" s="661">
        <v>213663977</v>
      </c>
      <c r="D1069" s="661">
        <v>3854344656</v>
      </c>
      <c r="E1069" s="736" t="s">
        <v>522</v>
      </c>
      <c r="F1069" s="736" t="s">
        <v>1199</v>
      </c>
      <c r="G1069" s="736" t="s">
        <v>806</v>
      </c>
      <c r="J1069" s="937" t="s">
        <v>1603</v>
      </c>
      <c r="K1069" s="937" t="s">
        <v>1604</v>
      </c>
      <c r="L1069" s="937" t="s">
        <v>1641</v>
      </c>
      <c r="M1069" s="937" t="s">
        <v>1635</v>
      </c>
      <c r="N1069" s="937" t="s">
        <v>1601</v>
      </c>
    </row>
    <row r="1070" spans="1:14" ht="14.25" customHeight="1">
      <c r="A1070" s="749"/>
      <c r="B1070" s="662" t="s">
        <v>3192</v>
      </c>
      <c r="C1070" s="662">
        <v>215454961</v>
      </c>
      <c r="D1070" s="662">
        <v>3856309462</v>
      </c>
      <c r="E1070" s="736" t="s">
        <v>522</v>
      </c>
      <c r="F1070" s="736" t="s">
        <v>1199</v>
      </c>
      <c r="G1070" s="736" t="s">
        <v>806</v>
      </c>
      <c r="J1070" t="s">
        <v>1600</v>
      </c>
      <c r="K1070"/>
      <c r="L1070"/>
      <c r="M1070"/>
      <c r="N1070" t="s">
        <v>1601</v>
      </c>
    </row>
    <row r="1071" spans="1:14" ht="14.25" customHeight="1">
      <c r="A1071" s="749"/>
      <c r="B1071" s="662" t="s">
        <v>3193</v>
      </c>
      <c r="C1071" s="662">
        <v>139351187</v>
      </c>
      <c r="D1071" s="662">
        <v>3852749693</v>
      </c>
      <c r="E1071" s="736" t="s">
        <v>522</v>
      </c>
      <c r="F1071" s="738"/>
      <c r="G1071" s="736" t="s">
        <v>806</v>
      </c>
      <c r="J1071" t="s">
        <v>1600</v>
      </c>
      <c r="K1071"/>
      <c r="L1071"/>
      <c r="M1071"/>
      <c r="N1071" t="s">
        <v>1601</v>
      </c>
    </row>
    <row r="1072" spans="1:14" ht="14.25" customHeight="1">
      <c r="A1072" s="749"/>
      <c r="B1072" s="662" t="s">
        <v>3194</v>
      </c>
      <c r="C1072" s="662">
        <v>151371374</v>
      </c>
      <c r="D1072" s="662" t="s">
        <v>3195</v>
      </c>
      <c r="E1072" s="736" t="s">
        <v>522</v>
      </c>
      <c r="F1072" s="736" t="s">
        <v>1203</v>
      </c>
      <c r="G1072" s="731" t="s">
        <v>1446</v>
      </c>
      <c r="J1072" t="s">
        <v>1600</v>
      </c>
      <c r="K1072"/>
      <c r="L1072"/>
      <c r="M1072"/>
      <c r="N1072" t="s">
        <v>1601</v>
      </c>
    </row>
    <row r="1073" spans="1:14" ht="14.25" customHeight="1">
      <c r="A1073" s="749">
        <v>646464291</v>
      </c>
      <c r="B1073" s="736" t="s">
        <v>3196</v>
      </c>
      <c r="C1073" s="662">
        <v>187278163</v>
      </c>
      <c r="D1073" s="662">
        <v>3852228263</v>
      </c>
      <c r="E1073" s="736" t="s">
        <v>2472</v>
      </c>
      <c r="F1073" s="736" t="s">
        <v>1199</v>
      </c>
      <c r="G1073" s="736" t="s">
        <v>806</v>
      </c>
      <c r="H1073" s="736"/>
      <c r="I1073" s="738"/>
      <c r="J1073" t="s">
        <v>1600</v>
      </c>
      <c r="K1073"/>
      <c r="L1073"/>
      <c r="M1073"/>
      <c r="N1073" t="s">
        <v>1601</v>
      </c>
    </row>
    <row r="1074" spans="1:14" ht="14.25" customHeight="1">
      <c r="A1074" s="749">
        <v>424898479</v>
      </c>
      <c r="B1074" s="662" t="s">
        <v>3197</v>
      </c>
      <c r="C1074" s="662">
        <v>213185511</v>
      </c>
      <c r="D1074" s="662">
        <v>38547881225</v>
      </c>
      <c r="E1074" s="736" t="s">
        <v>2472</v>
      </c>
      <c r="F1074" s="736" t="s">
        <v>1203</v>
      </c>
      <c r="G1074" s="736" t="s">
        <v>806</v>
      </c>
      <c r="H1074" s="736"/>
      <c r="I1074" s="738" t="s">
        <v>3198</v>
      </c>
      <c r="J1074" t="s">
        <v>1600</v>
      </c>
      <c r="K1074"/>
      <c r="L1074"/>
      <c r="M1074"/>
      <c r="N1074" t="s">
        <v>1601</v>
      </c>
    </row>
    <row r="1075" spans="1:14" ht="14.25" customHeight="1">
      <c r="A1075" s="777" t="s">
        <v>3199</v>
      </c>
      <c r="B1075" s="661" t="s">
        <v>3200</v>
      </c>
      <c r="C1075" s="776">
        <v>95704667</v>
      </c>
      <c r="D1075" s="661">
        <v>3852999196</v>
      </c>
      <c r="E1075" s="778" t="s">
        <v>522</v>
      </c>
      <c r="F1075" s="778" t="s">
        <v>1199</v>
      </c>
      <c r="G1075" s="736" t="s">
        <v>509</v>
      </c>
      <c r="H1075" s="736"/>
      <c r="I1075" s="738"/>
      <c r="J1075" t="s">
        <v>1600</v>
      </c>
      <c r="K1075"/>
      <c r="L1075"/>
      <c r="M1075"/>
      <c r="N1075" t="s">
        <v>1601</v>
      </c>
    </row>
    <row r="1076" spans="1:14" ht="14.25" customHeight="1">
      <c r="A1076" s="749"/>
      <c r="B1076" s="662" t="s">
        <v>3201</v>
      </c>
      <c r="C1076" s="662">
        <v>142382758</v>
      </c>
      <c r="D1076" s="662">
        <v>3855607900</v>
      </c>
      <c r="E1076" s="736" t="s">
        <v>506</v>
      </c>
      <c r="F1076" s="736" t="s">
        <v>1199</v>
      </c>
      <c r="G1076" s="736" t="s">
        <v>806</v>
      </c>
      <c r="H1076" s="736"/>
      <c r="I1076" s="738"/>
      <c r="J1076" s="938" t="s">
        <v>1607</v>
      </c>
      <c r="K1076" s="938" t="s">
        <v>1659</v>
      </c>
      <c r="L1076" s="938" t="s">
        <v>1658</v>
      </c>
      <c r="M1076" s="938" t="s">
        <v>1660</v>
      </c>
      <c r="N1076" s="938" t="s">
        <v>1601</v>
      </c>
    </row>
    <row r="1077" spans="1:14" ht="14.25" customHeight="1">
      <c r="A1077" s="749"/>
      <c r="B1077" s="736" t="s">
        <v>2893</v>
      </c>
      <c r="C1077" s="736">
        <v>122421197</v>
      </c>
      <c r="D1077" s="736">
        <v>3854006274</v>
      </c>
      <c r="E1077" s="736" t="s">
        <v>513</v>
      </c>
      <c r="F1077" s="736" t="s">
        <v>1199</v>
      </c>
      <c r="G1077" s="736" t="s">
        <v>509</v>
      </c>
      <c r="H1077" s="736"/>
      <c r="I1077" s="738"/>
      <c r="J1077" t="s">
        <v>1600</v>
      </c>
      <c r="K1077"/>
      <c r="L1077"/>
      <c r="M1077"/>
      <c r="N1077" t="s">
        <v>1601</v>
      </c>
    </row>
    <row r="1078" spans="1:14" ht="14.25" customHeight="1">
      <c r="A1078" s="749"/>
      <c r="B1078" s="662" t="s">
        <v>2894</v>
      </c>
      <c r="C1078" s="662">
        <v>215263808</v>
      </c>
      <c r="D1078" s="662">
        <v>3854006274</v>
      </c>
      <c r="E1078" s="736" t="s">
        <v>513</v>
      </c>
      <c r="F1078" s="736" t="s">
        <v>1199</v>
      </c>
      <c r="G1078" s="736" t="s">
        <v>509</v>
      </c>
      <c r="H1078" s="736"/>
      <c r="I1078" s="738"/>
      <c r="J1078" s="937" t="s">
        <v>1603</v>
      </c>
      <c r="K1078" s="937" t="s">
        <v>1604</v>
      </c>
      <c r="L1078" s="937" t="s">
        <v>1641</v>
      </c>
      <c r="M1078" s="937" t="s">
        <v>1635</v>
      </c>
      <c r="N1078" s="937" t="s">
        <v>1601</v>
      </c>
    </row>
    <row r="1079" spans="1:14" ht="14.25" customHeight="1">
      <c r="A1079" s="749"/>
      <c r="B1079" s="662" t="s">
        <v>3202</v>
      </c>
      <c r="C1079" s="662">
        <v>199219797</v>
      </c>
      <c r="D1079" s="662">
        <v>8016349048</v>
      </c>
      <c r="E1079" s="736" t="s">
        <v>522</v>
      </c>
      <c r="F1079" s="736" t="s">
        <v>1203</v>
      </c>
      <c r="G1079" s="736" t="s">
        <v>509</v>
      </c>
      <c r="H1079" s="736" t="s">
        <v>509</v>
      </c>
      <c r="I1079" s="738" t="s">
        <v>2016</v>
      </c>
      <c r="J1079" s="937" t="s">
        <v>1603</v>
      </c>
      <c r="K1079" s="937" t="s">
        <v>1604</v>
      </c>
      <c r="L1079" s="937" t="s">
        <v>1661</v>
      </c>
      <c r="M1079" s="937" t="s">
        <v>1623</v>
      </c>
      <c r="N1079" s="937" t="s">
        <v>1601</v>
      </c>
    </row>
    <row r="1080" spans="1:14" ht="14.25" customHeight="1">
      <c r="A1080" s="749"/>
      <c r="B1080" s="662" t="s">
        <v>3203</v>
      </c>
      <c r="C1080" s="662">
        <v>194664196</v>
      </c>
      <c r="D1080" s="662">
        <v>3853011688</v>
      </c>
      <c r="E1080" s="736" t="s">
        <v>522</v>
      </c>
      <c r="F1080" s="736" t="s">
        <v>1199</v>
      </c>
      <c r="G1080" s="736" t="s">
        <v>509</v>
      </c>
      <c r="H1080" s="736"/>
      <c r="I1080" s="738"/>
      <c r="J1080" t="s">
        <v>1600</v>
      </c>
      <c r="K1080"/>
      <c r="L1080"/>
      <c r="M1080"/>
      <c r="N1080" t="s">
        <v>1601</v>
      </c>
    </row>
    <row r="1081" spans="1:14" ht="14.25" customHeight="1">
      <c r="A1081" s="749"/>
      <c r="B1081" s="662" t="s">
        <v>3204</v>
      </c>
      <c r="C1081" s="662">
        <v>208925124</v>
      </c>
      <c r="D1081" s="662">
        <v>5092981370</v>
      </c>
      <c r="E1081" s="736" t="s">
        <v>506</v>
      </c>
      <c r="F1081" s="736" t="s">
        <v>1203</v>
      </c>
      <c r="G1081" s="736" t="s">
        <v>806</v>
      </c>
      <c r="H1081" s="736"/>
      <c r="I1081" s="738"/>
      <c r="J1081" t="s">
        <v>1600</v>
      </c>
      <c r="K1081"/>
      <c r="L1081"/>
      <c r="M1081"/>
      <c r="N1081" t="s">
        <v>1601</v>
      </c>
    </row>
    <row r="1082" spans="1:14" ht="14.25" customHeight="1">
      <c r="A1082" s="789" t="s">
        <v>3205</v>
      </c>
      <c r="B1082" s="790" t="s">
        <v>3143</v>
      </c>
      <c r="C1082" s="791" t="s">
        <v>1292</v>
      </c>
      <c r="D1082" s="792" t="s">
        <v>1701</v>
      </c>
      <c r="E1082" s="793"/>
      <c r="F1082" s="794"/>
      <c r="G1082" s="794"/>
      <c r="H1082" s="794"/>
      <c r="I1082" s="795"/>
      <c r="J1082" s="939" t="s">
        <v>1628</v>
      </c>
      <c r="K1082" s="939"/>
      <c r="L1082" s="939"/>
      <c r="M1082" s="939"/>
      <c r="N1082" s="939" t="s">
        <v>1629</v>
      </c>
    </row>
    <row r="1083" spans="1:14" ht="14.25" customHeight="1">
      <c r="A1083" s="748" t="s">
        <v>1190</v>
      </c>
      <c r="B1083" s="733" t="s">
        <v>1704</v>
      </c>
      <c r="C1083" s="729" t="s">
        <v>1192</v>
      </c>
      <c r="D1083" s="728" t="s">
        <v>1193</v>
      </c>
      <c r="E1083" s="728" t="s">
        <v>498</v>
      </c>
      <c r="F1083" s="729" t="s">
        <v>1194</v>
      </c>
      <c r="G1083" s="729" t="s">
        <v>1195</v>
      </c>
      <c r="H1083" s="729" t="s">
        <v>1702</v>
      </c>
      <c r="I1083" s="760" t="s">
        <v>455</v>
      </c>
      <c r="J1083" t="s">
        <v>1596</v>
      </c>
      <c r="K1083" t="s">
        <v>1597</v>
      </c>
      <c r="L1083" t="s">
        <v>1595</v>
      </c>
      <c r="M1083" t="s">
        <v>1598</v>
      </c>
      <c r="N1083" t="s">
        <v>1599</v>
      </c>
    </row>
    <row r="1084" spans="1:14" ht="14.25" customHeight="1">
      <c r="A1084" s="749" t="s">
        <v>2177</v>
      </c>
      <c r="B1084" s="736" t="s">
        <v>3206</v>
      </c>
      <c r="C1084" s="736">
        <v>199233701</v>
      </c>
      <c r="D1084" s="736">
        <v>3853889988</v>
      </c>
      <c r="E1084" s="736" t="s">
        <v>506</v>
      </c>
      <c r="F1084" s="736" t="s">
        <v>1199</v>
      </c>
      <c r="G1084" s="736" t="s">
        <v>509</v>
      </c>
      <c r="H1084" s="736"/>
      <c r="I1084" s="738"/>
      <c r="J1084" t="s">
        <v>1600</v>
      </c>
      <c r="K1084"/>
      <c r="L1084"/>
      <c r="M1084"/>
      <c r="N1084" t="s">
        <v>1601</v>
      </c>
    </row>
    <row r="1085" spans="1:14" ht="14.25" customHeight="1">
      <c r="A1085" s="749" t="s">
        <v>3207</v>
      </c>
      <c r="B1085" s="736" t="s">
        <v>3208</v>
      </c>
      <c r="C1085" s="736">
        <v>216555991</v>
      </c>
      <c r="D1085" s="736">
        <v>3852423170</v>
      </c>
      <c r="E1085" s="736" t="s">
        <v>2472</v>
      </c>
      <c r="F1085" s="736" t="s">
        <v>1199</v>
      </c>
      <c r="G1085" s="736" t="s">
        <v>509</v>
      </c>
      <c r="H1085" s="736"/>
      <c r="I1085" s="738"/>
      <c r="J1085" t="s">
        <v>1600</v>
      </c>
      <c r="K1085"/>
      <c r="L1085"/>
      <c r="M1085"/>
      <c r="N1085" t="s">
        <v>1601</v>
      </c>
    </row>
    <row r="1086" spans="1:14" ht="14.25" customHeight="1">
      <c r="A1086" s="749" t="s">
        <v>3209</v>
      </c>
      <c r="B1086" s="736" t="s">
        <v>3210</v>
      </c>
      <c r="C1086" s="736">
        <v>215116657</v>
      </c>
      <c r="D1086" s="736">
        <v>9298414463</v>
      </c>
      <c r="E1086" s="736" t="s">
        <v>2472</v>
      </c>
      <c r="F1086" s="736" t="s">
        <v>1203</v>
      </c>
      <c r="G1086" s="736" t="s">
        <v>509</v>
      </c>
      <c r="H1086" s="736"/>
      <c r="I1086" s="738" t="s">
        <v>2016</v>
      </c>
      <c r="J1086" s="937" t="s">
        <v>1603</v>
      </c>
      <c r="K1086" s="937" t="s">
        <v>1604</v>
      </c>
      <c r="L1086" s="937" t="s">
        <v>1634</v>
      </c>
      <c r="M1086" s="937" t="s">
        <v>1635</v>
      </c>
      <c r="N1086" s="937" t="s">
        <v>1601</v>
      </c>
    </row>
    <row r="1087" spans="1:14" ht="14.25" customHeight="1">
      <c r="A1087" s="749"/>
      <c r="B1087" s="662" t="s">
        <v>3211</v>
      </c>
      <c r="C1087" s="662">
        <v>133430239</v>
      </c>
      <c r="D1087" s="736">
        <v>3855072401</v>
      </c>
      <c r="E1087" s="736" t="s">
        <v>522</v>
      </c>
      <c r="F1087" s="736" t="s">
        <v>1199</v>
      </c>
      <c r="G1087" s="736" t="s">
        <v>509</v>
      </c>
      <c r="H1087" s="736" t="s">
        <v>509</v>
      </c>
      <c r="I1087" s="738" t="s">
        <v>3212</v>
      </c>
      <c r="J1087" s="937" t="s">
        <v>1603</v>
      </c>
      <c r="K1087" s="937" t="s">
        <v>1604</v>
      </c>
      <c r="L1087" s="937" t="s">
        <v>1662</v>
      </c>
      <c r="M1087" s="937" t="s">
        <v>1663</v>
      </c>
      <c r="N1087" s="937" t="s">
        <v>1601</v>
      </c>
    </row>
    <row r="1088" spans="1:14" ht="14.25" customHeight="1">
      <c r="A1088" s="749"/>
      <c r="B1088" s="736" t="s">
        <v>3213</v>
      </c>
      <c r="C1088" s="736">
        <v>217220013</v>
      </c>
      <c r="D1088" s="736">
        <v>3853189983</v>
      </c>
      <c r="E1088" s="736" t="s">
        <v>528</v>
      </c>
      <c r="F1088" s="736" t="s">
        <v>1203</v>
      </c>
      <c r="G1088" s="736"/>
      <c r="H1088" s="736"/>
      <c r="I1088" s="738"/>
      <c r="J1088" t="s">
        <v>1600</v>
      </c>
      <c r="K1088"/>
      <c r="L1088"/>
      <c r="M1088"/>
      <c r="N1088" t="s">
        <v>1601</v>
      </c>
    </row>
    <row r="1089" spans="1:14" ht="14.25" customHeight="1">
      <c r="A1089" s="749" t="s">
        <v>3214</v>
      </c>
      <c r="B1089" s="736" t="s">
        <v>3215</v>
      </c>
      <c r="C1089" s="736">
        <v>199205347</v>
      </c>
      <c r="D1089" s="736">
        <v>3854618196</v>
      </c>
      <c r="E1089" s="736" t="s">
        <v>513</v>
      </c>
      <c r="F1089" s="736" t="s">
        <v>1203</v>
      </c>
      <c r="G1089" s="736" t="s">
        <v>509</v>
      </c>
      <c r="H1089" s="736"/>
      <c r="I1089" s="738" t="s">
        <v>2016</v>
      </c>
      <c r="J1089" t="s">
        <v>1600</v>
      </c>
      <c r="K1089"/>
      <c r="L1089"/>
      <c r="M1089"/>
      <c r="N1089" t="s">
        <v>1601</v>
      </c>
    </row>
    <row r="1090" spans="1:14" ht="14.25" customHeight="1">
      <c r="A1090" s="749">
        <v>274910919</v>
      </c>
      <c r="B1090" s="736" t="s">
        <v>3216</v>
      </c>
      <c r="C1090" s="736">
        <v>95692003</v>
      </c>
      <c r="D1090" s="736">
        <v>3854309555</v>
      </c>
      <c r="E1090" s="736" t="s">
        <v>2472</v>
      </c>
      <c r="F1090" s="736" t="s">
        <v>1199</v>
      </c>
      <c r="G1090" s="736"/>
      <c r="H1090" s="736"/>
      <c r="I1090" s="738"/>
      <c r="J1090" t="s">
        <v>1600</v>
      </c>
      <c r="K1090"/>
      <c r="L1090"/>
      <c r="M1090"/>
      <c r="N1090" t="s">
        <v>1601</v>
      </c>
    </row>
    <row r="1091" spans="1:14" ht="14.25" customHeight="1">
      <c r="A1091" s="749" t="s">
        <v>3217</v>
      </c>
      <c r="B1091" s="736" t="s">
        <v>3218</v>
      </c>
      <c r="C1091" s="736">
        <v>216392466</v>
      </c>
      <c r="D1091" s="736">
        <v>7252007307</v>
      </c>
      <c r="E1091" s="736" t="s">
        <v>513</v>
      </c>
      <c r="F1091" s="736" t="s">
        <v>1199</v>
      </c>
      <c r="G1091" s="736" t="s">
        <v>509</v>
      </c>
      <c r="H1091" s="736"/>
      <c r="I1091" s="738"/>
      <c r="J1091" t="s">
        <v>1600</v>
      </c>
      <c r="K1091"/>
      <c r="L1091"/>
      <c r="M1091"/>
      <c r="N1091" t="s">
        <v>1601</v>
      </c>
    </row>
    <row r="1092" spans="1:14" ht="14.25" customHeight="1">
      <c r="A1092" s="749" t="s">
        <v>3219</v>
      </c>
      <c r="B1092" s="736" t="s">
        <v>3220</v>
      </c>
      <c r="C1092" s="736">
        <v>216589882</v>
      </c>
      <c r="D1092" s="736">
        <v>3855517133</v>
      </c>
      <c r="E1092" s="736" t="s">
        <v>513</v>
      </c>
      <c r="F1092" s="736" t="s">
        <v>1203</v>
      </c>
      <c r="G1092" s="736"/>
      <c r="H1092" s="736"/>
      <c r="I1092" s="738"/>
      <c r="J1092" t="s">
        <v>1600</v>
      </c>
      <c r="K1092"/>
      <c r="L1092"/>
      <c r="M1092"/>
      <c r="N1092" t="s">
        <v>1601</v>
      </c>
    </row>
    <row r="1093" spans="1:14" ht="14.25" customHeight="1">
      <c r="A1093" s="749">
        <v>646543234</v>
      </c>
      <c r="B1093" s="736" t="s">
        <v>3221</v>
      </c>
      <c r="C1093" s="736">
        <v>95623500</v>
      </c>
      <c r="D1093" s="736">
        <v>3853266219</v>
      </c>
      <c r="E1093" s="736" t="s">
        <v>2656</v>
      </c>
      <c r="F1093" s="736" t="s">
        <v>1199</v>
      </c>
      <c r="G1093" s="736" t="s">
        <v>509</v>
      </c>
      <c r="H1093" s="736"/>
      <c r="I1093" s="738" t="s">
        <v>3222</v>
      </c>
      <c r="J1093" t="s">
        <v>1600</v>
      </c>
      <c r="K1093"/>
      <c r="L1093"/>
      <c r="M1093"/>
      <c r="N1093" t="s">
        <v>1601</v>
      </c>
    </row>
    <row r="1094" spans="1:14" ht="14.25" customHeight="1">
      <c r="A1094" s="749"/>
      <c r="B1094" s="662" t="s">
        <v>3223</v>
      </c>
      <c r="C1094" s="662">
        <v>216600348</v>
      </c>
      <c r="D1094" s="662" t="s">
        <v>3224</v>
      </c>
      <c r="E1094" s="736" t="s">
        <v>522</v>
      </c>
      <c r="F1094" s="736" t="s">
        <v>1203</v>
      </c>
      <c r="G1094" s="736" t="s">
        <v>509</v>
      </c>
      <c r="H1094" s="736"/>
      <c r="I1094" s="738" t="s">
        <v>2016</v>
      </c>
      <c r="J1094" s="937" t="s">
        <v>1603</v>
      </c>
      <c r="K1094" s="937" t="s">
        <v>1604</v>
      </c>
      <c r="L1094" s="937" t="s">
        <v>1664</v>
      </c>
      <c r="M1094" s="937" t="s">
        <v>1663</v>
      </c>
      <c r="N1094" s="937" t="s">
        <v>1601</v>
      </c>
    </row>
    <row r="1095" spans="1:14" ht="14.25" customHeight="1">
      <c r="A1095" s="749">
        <v>647667968</v>
      </c>
      <c r="B1095" s="736" t="s">
        <v>3225</v>
      </c>
      <c r="C1095" s="736">
        <v>95613436</v>
      </c>
      <c r="D1095" s="736">
        <v>3852855414</v>
      </c>
      <c r="E1095" s="736" t="s">
        <v>2656</v>
      </c>
      <c r="F1095" s="736" t="s">
        <v>1203</v>
      </c>
      <c r="G1095" s="736"/>
      <c r="H1095" s="736"/>
      <c r="I1095" s="738"/>
      <c r="J1095" t="s">
        <v>1600</v>
      </c>
      <c r="K1095"/>
      <c r="L1095"/>
      <c r="M1095"/>
      <c r="N1095" t="s">
        <v>1601</v>
      </c>
    </row>
    <row r="1096" spans="1:14" ht="14.25" customHeight="1">
      <c r="A1096" s="749">
        <v>370259271</v>
      </c>
      <c r="B1096" s="736" t="s">
        <v>3226</v>
      </c>
      <c r="C1096" s="736">
        <v>216388298</v>
      </c>
      <c r="D1096" s="736">
        <v>4355998216</v>
      </c>
      <c r="E1096" s="736" t="s">
        <v>2656</v>
      </c>
      <c r="F1096" s="736" t="s">
        <v>1203</v>
      </c>
      <c r="G1096" s="736"/>
      <c r="H1096" s="736"/>
      <c r="I1096" s="738" t="s">
        <v>3227</v>
      </c>
      <c r="J1096" t="s">
        <v>1600</v>
      </c>
      <c r="K1096"/>
      <c r="L1096"/>
      <c r="M1096"/>
      <c r="N1096" t="s">
        <v>1601</v>
      </c>
    </row>
    <row r="1097" spans="1:14" ht="14.25" customHeight="1">
      <c r="A1097" s="749">
        <v>334960480</v>
      </c>
      <c r="B1097" s="736" t="s">
        <v>3228</v>
      </c>
      <c r="C1097" s="736">
        <v>209193672</v>
      </c>
      <c r="D1097" s="736">
        <v>8013864009</v>
      </c>
      <c r="E1097" s="736" t="s">
        <v>2472</v>
      </c>
      <c r="F1097" s="736" t="s">
        <v>1203</v>
      </c>
      <c r="G1097" s="736" t="s">
        <v>509</v>
      </c>
      <c r="H1097" s="736"/>
      <c r="I1097" s="738"/>
      <c r="J1097" t="s">
        <v>1600</v>
      </c>
      <c r="K1097"/>
      <c r="L1097"/>
      <c r="M1097"/>
      <c r="N1097" t="s">
        <v>1601</v>
      </c>
    </row>
    <row r="1098" spans="1:14" ht="14.25" customHeight="1">
      <c r="A1098" s="749" t="s">
        <v>3229</v>
      </c>
      <c r="B1098" s="736" t="s">
        <v>3230</v>
      </c>
      <c r="C1098" s="736">
        <v>95672386</v>
      </c>
      <c r="D1098" s="736">
        <v>8016610033</v>
      </c>
      <c r="E1098" s="736" t="s">
        <v>513</v>
      </c>
      <c r="F1098" s="736" t="s">
        <v>1203</v>
      </c>
      <c r="G1098" s="736" t="s">
        <v>509</v>
      </c>
      <c r="H1098" s="736"/>
      <c r="I1098" s="738"/>
      <c r="J1098" t="s">
        <v>1600</v>
      </c>
      <c r="K1098"/>
      <c r="L1098"/>
      <c r="M1098"/>
      <c r="N1098" t="s">
        <v>1601</v>
      </c>
    </row>
    <row r="1099" spans="1:14" ht="14.25" customHeight="1">
      <c r="A1099" s="749"/>
      <c r="B1099" s="662" t="s">
        <v>3231</v>
      </c>
      <c r="C1099" s="662">
        <v>217475486</v>
      </c>
      <c r="D1099" s="662">
        <v>3855602501</v>
      </c>
      <c r="E1099" s="736" t="s">
        <v>522</v>
      </c>
      <c r="F1099" s="736" t="s">
        <v>1203</v>
      </c>
      <c r="G1099" s="736"/>
      <c r="H1099" s="736"/>
      <c r="I1099" s="738"/>
      <c r="J1099" t="s">
        <v>1600</v>
      </c>
      <c r="K1099"/>
      <c r="L1099"/>
      <c r="M1099"/>
      <c r="N1099" t="s">
        <v>1601</v>
      </c>
    </row>
    <row r="1100" spans="1:14" ht="14.25" customHeight="1">
      <c r="A1100" s="749"/>
      <c r="B1100" s="662" t="s">
        <v>3232</v>
      </c>
      <c r="C1100" s="662">
        <v>190310017</v>
      </c>
      <c r="D1100" s="662">
        <v>3855019806</v>
      </c>
      <c r="E1100" s="736" t="s">
        <v>522</v>
      </c>
      <c r="F1100" s="736" t="s">
        <v>1203</v>
      </c>
      <c r="G1100" s="736" t="s">
        <v>509</v>
      </c>
      <c r="H1100" s="736"/>
      <c r="I1100" s="738"/>
      <c r="J1100" t="s">
        <v>1600</v>
      </c>
      <c r="K1100"/>
      <c r="L1100"/>
      <c r="M1100"/>
      <c r="N1100" t="s">
        <v>1601</v>
      </c>
    </row>
    <row r="1101" spans="1:14" ht="14.25" customHeight="1">
      <c r="A1101" s="749"/>
      <c r="B1101" s="662" t="s">
        <v>3233</v>
      </c>
      <c r="C1101" s="662">
        <v>134338574</v>
      </c>
      <c r="D1101" s="662">
        <v>3854562449</v>
      </c>
      <c r="E1101" s="736" t="s">
        <v>522</v>
      </c>
      <c r="F1101" s="736" t="s">
        <v>1199</v>
      </c>
      <c r="G1101" s="736" t="s">
        <v>509</v>
      </c>
      <c r="H1101" s="736"/>
      <c r="I1101" s="738" t="s">
        <v>3234</v>
      </c>
      <c r="J1101" s="937" t="s">
        <v>1603</v>
      </c>
      <c r="K1101" s="937" t="s">
        <v>1604</v>
      </c>
      <c r="L1101" s="937" t="s">
        <v>1630</v>
      </c>
      <c r="M1101" s="937" t="s">
        <v>1632</v>
      </c>
      <c r="N1101" s="937" t="s">
        <v>1601</v>
      </c>
    </row>
    <row r="1102" spans="1:14" ht="14.25" customHeight="1">
      <c r="A1102" s="749"/>
      <c r="B1102" s="662" t="s">
        <v>3235</v>
      </c>
      <c r="C1102" s="662">
        <v>217980070</v>
      </c>
      <c r="D1102" s="662">
        <v>3852286246</v>
      </c>
      <c r="E1102" s="736" t="s">
        <v>522</v>
      </c>
      <c r="F1102" s="736" t="s">
        <v>1199</v>
      </c>
      <c r="G1102" s="736" t="s">
        <v>509</v>
      </c>
      <c r="H1102" s="736"/>
      <c r="I1102" s="738" t="s">
        <v>3236</v>
      </c>
      <c r="J1102" t="s">
        <v>1600</v>
      </c>
      <c r="K1102"/>
      <c r="L1102"/>
      <c r="M1102"/>
      <c r="N1102" t="s">
        <v>1601</v>
      </c>
    </row>
    <row r="1103" spans="1:14" ht="14.25" customHeight="1">
      <c r="A1103" s="749" t="s">
        <v>3237</v>
      </c>
      <c r="B1103" s="662" t="s">
        <v>3238</v>
      </c>
      <c r="C1103" s="662">
        <v>217571502</v>
      </c>
      <c r="D1103" s="662" t="s">
        <v>3239</v>
      </c>
      <c r="E1103" s="736" t="s">
        <v>513</v>
      </c>
      <c r="F1103" s="736" t="s">
        <v>1199</v>
      </c>
      <c r="G1103" s="736"/>
      <c r="H1103" s="736"/>
      <c r="I1103" s="738"/>
      <c r="J1103" t="s">
        <v>1600</v>
      </c>
      <c r="K1103"/>
      <c r="L1103"/>
      <c r="M1103"/>
      <c r="N1103" t="s">
        <v>1601</v>
      </c>
    </row>
    <row r="1104" spans="1:14" ht="14.25" customHeight="1">
      <c r="A1104" s="754" t="s">
        <v>3240</v>
      </c>
      <c r="B1104" s="725" t="s">
        <v>3143</v>
      </c>
      <c r="C1104" s="726" t="s">
        <v>1188</v>
      </c>
      <c r="D1104" s="727" t="s">
        <v>1701</v>
      </c>
      <c r="E1104" s="728"/>
      <c r="F1104" s="729"/>
      <c r="G1104" s="729"/>
      <c r="H1104" s="729"/>
      <c r="I1104" s="760"/>
      <c r="J1104" s="939" t="s">
        <v>1628</v>
      </c>
      <c r="K1104" s="939"/>
      <c r="L1104" s="939"/>
      <c r="M1104" s="939"/>
      <c r="N1104" s="939" t="s">
        <v>1629</v>
      </c>
    </row>
    <row r="1105" spans="1:14" ht="14.25" customHeight="1">
      <c r="A1105" s="748" t="s">
        <v>1190</v>
      </c>
      <c r="B1105" s="733" t="s">
        <v>1704</v>
      </c>
      <c r="C1105" s="729" t="s">
        <v>1192</v>
      </c>
      <c r="D1105" s="728" t="s">
        <v>1193</v>
      </c>
      <c r="E1105" s="728" t="s">
        <v>498</v>
      </c>
      <c r="F1105" s="729" t="s">
        <v>1194</v>
      </c>
      <c r="G1105" s="729" t="s">
        <v>1195</v>
      </c>
      <c r="H1105" s="729" t="s">
        <v>1702</v>
      </c>
      <c r="I1105" s="760" t="s">
        <v>455</v>
      </c>
      <c r="J1105" t="s">
        <v>1596</v>
      </c>
      <c r="K1105" t="s">
        <v>1597</v>
      </c>
      <c r="L1105" t="s">
        <v>1595</v>
      </c>
      <c r="M1105" t="s">
        <v>1598</v>
      </c>
      <c r="N1105" t="s">
        <v>1599</v>
      </c>
    </row>
    <row r="1106" spans="1:14" ht="14.25" customHeight="1">
      <c r="A1106" s="749">
        <v>61912666</v>
      </c>
      <c r="B1106" s="736" t="s">
        <v>3241</v>
      </c>
      <c r="C1106" s="810">
        <v>155</v>
      </c>
      <c r="D1106" s="736">
        <v>3854445944</v>
      </c>
      <c r="E1106" s="736" t="s">
        <v>2472</v>
      </c>
      <c r="F1106" s="736" t="s">
        <v>1199</v>
      </c>
      <c r="G1106" s="736" t="s">
        <v>509</v>
      </c>
      <c r="H1106" s="736"/>
      <c r="I1106" s="738"/>
      <c r="J1106" t="s">
        <v>1600</v>
      </c>
      <c r="K1106"/>
      <c r="L1106"/>
      <c r="M1106"/>
      <c r="N1106" t="s">
        <v>1601</v>
      </c>
    </row>
    <row r="1107" spans="1:14" ht="14.25" customHeight="1">
      <c r="A1107" s="749" t="s">
        <v>3242</v>
      </c>
      <c r="B1107" s="662" t="s">
        <v>3243</v>
      </c>
      <c r="C1107" s="662">
        <v>199409840</v>
      </c>
      <c r="D1107" s="662">
        <v>3855907370</v>
      </c>
      <c r="E1107" s="736" t="s">
        <v>2472</v>
      </c>
      <c r="F1107" s="736" t="s">
        <v>1199</v>
      </c>
      <c r="G1107" s="736" t="s">
        <v>509</v>
      </c>
      <c r="H1107" s="736"/>
      <c r="I1107" s="738"/>
      <c r="J1107" t="s">
        <v>1600</v>
      </c>
      <c r="K1107"/>
      <c r="L1107"/>
      <c r="M1107"/>
      <c r="N1107" t="s">
        <v>1601</v>
      </c>
    </row>
    <row r="1108" spans="1:14" ht="14.25" customHeight="1">
      <c r="A1108" s="749">
        <v>848114575</v>
      </c>
      <c r="B1108" s="736" t="s">
        <v>3244</v>
      </c>
      <c r="C1108" s="736">
        <v>216559414</v>
      </c>
      <c r="D1108" s="736" t="s">
        <v>3245</v>
      </c>
      <c r="E1108" s="736" t="s">
        <v>2472</v>
      </c>
      <c r="F1108" s="736" t="s">
        <v>1203</v>
      </c>
      <c r="G1108" s="736" t="s">
        <v>509</v>
      </c>
      <c r="H1108" s="736"/>
      <c r="I1108" s="738"/>
      <c r="J1108" t="s">
        <v>1600</v>
      </c>
      <c r="K1108"/>
      <c r="L1108"/>
      <c r="M1108"/>
      <c r="N1108" t="s">
        <v>1601</v>
      </c>
    </row>
    <row r="1109" spans="1:14" ht="14.25" customHeight="1">
      <c r="A1109" s="749"/>
      <c r="B1109" s="662" t="s">
        <v>3246</v>
      </c>
      <c r="C1109" s="662">
        <v>209157931</v>
      </c>
      <c r="D1109" s="662">
        <v>4809607230</v>
      </c>
      <c r="E1109" s="736" t="s">
        <v>522</v>
      </c>
      <c r="F1109" s="736" t="s">
        <v>1199</v>
      </c>
      <c r="G1109" s="736" t="s">
        <v>509</v>
      </c>
      <c r="H1109" s="736"/>
      <c r="I1109" s="738"/>
      <c r="J1109" t="s">
        <v>1600</v>
      </c>
      <c r="K1109"/>
      <c r="L1109"/>
      <c r="M1109"/>
      <c r="N1109" t="s">
        <v>1601</v>
      </c>
    </row>
    <row r="1110" spans="1:14" ht="14.25" customHeight="1">
      <c r="A1110" s="749">
        <v>626604572</v>
      </c>
      <c r="B1110" s="736" t="s">
        <v>3247</v>
      </c>
      <c r="C1110" s="736">
        <v>21652248</v>
      </c>
      <c r="D1110" s="736">
        <v>8018390065</v>
      </c>
      <c r="E1110" s="736" t="s">
        <v>1260</v>
      </c>
      <c r="F1110" s="736" t="s">
        <v>1199</v>
      </c>
      <c r="G1110" s="736" t="s">
        <v>509</v>
      </c>
      <c r="H1110" s="736"/>
      <c r="I1110" s="738"/>
      <c r="J1110" t="s">
        <v>1600</v>
      </c>
      <c r="K1110"/>
      <c r="L1110"/>
      <c r="M1110"/>
      <c r="N1110" t="s">
        <v>1601</v>
      </c>
    </row>
    <row r="1111" spans="1:14" ht="14.25" customHeight="1">
      <c r="A1111" s="749" t="s">
        <v>3248</v>
      </c>
      <c r="B1111" s="662" t="s">
        <v>3249</v>
      </c>
      <c r="C1111" s="662">
        <v>801835166</v>
      </c>
      <c r="D1111" s="662">
        <v>8018351676</v>
      </c>
      <c r="E1111" s="736" t="s">
        <v>2472</v>
      </c>
      <c r="F1111" s="736" t="s">
        <v>1199</v>
      </c>
      <c r="G1111" s="736"/>
      <c r="H1111" s="736"/>
      <c r="I1111" s="738"/>
      <c r="J1111" t="s">
        <v>1600</v>
      </c>
      <c r="K1111"/>
      <c r="L1111"/>
      <c r="M1111"/>
      <c r="N1111" t="s">
        <v>1601</v>
      </c>
    </row>
    <row r="1112" spans="1:14" ht="14.25" customHeight="1">
      <c r="A1112" s="749" t="s">
        <v>3250</v>
      </c>
      <c r="B1112" s="736" t="s">
        <v>3251</v>
      </c>
      <c r="C1112" s="736">
        <v>215488918</v>
      </c>
      <c r="D1112" s="736">
        <v>9039342581</v>
      </c>
      <c r="E1112" s="736" t="s">
        <v>513</v>
      </c>
      <c r="F1112" s="736" t="s">
        <v>1199</v>
      </c>
      <c r="G1112" s="736" t="s">
        <v>509</v>
      </c>
      <c r="H1112" s="736"/>
      <c r="I1112" s="738"/>
      <c r="J1112" t="s">
        <v>1600</v>
      </c>
      <c r="K1112"/>
      <c r="L1112"/>
      <c r="M1112"/>
      <c r="N1112" t="s">
        <v>1601</v>
      </c>
    </row>
    <row r="1113" spans="1:14" ht="14.25" customHeight="1">
      <c r="A1113" s="749"/>
      <c r="B1113" s="662" t="s">
        <v>3252</v>
      </c>
      <c r="C1113" s="731">
        <v>133415351</v>
      </c>
      <c r="D1113" s="662">
        <v>3858673161</v>
      </c>
      <c r="E1113" s="736" t="s">
        <v>554</v>
      </c>
      <c r="F1113" s="736" t="s">
        <v>1199</v>
      </c>
      <c r="G1113" s="736" t="s">
        <v>509</v>
      </c>
      <c r="H1113" s="736"/>
      <c r="I1113" s="738"/>
      <c r="J1113" t="s">
        <v>1600</v>
      </c>
      <c r="K1113"/>
      <c r="L1113"/>
      <c r="M1113"/>
      <c r="N1113" t="s">
        <v>1601</v>
      </c>
    </row>
    <row r="1114" spans="1:14" ht="14.25" customHeight="1">
      <c r="A1114" s="749"/>
      <c r="B1114" s="736" t="s">
        <v>3253</v>
      </c>
      <c r="C1114" s="736">
        <v>216594261</v>
      </c>
      <c r="D1114" s="736">
        <v>2402342870</v>
      </c>
      <c r="E1114" s="736" t="s">
        <v>2472</v>
      </c>
      <c r="F1114" s="736" t="s">
        <v>1199</v>
      </c>
      <c r="G1114" s="736"/>
      <c r="H1114" s="736"/>
      <c r="I1114" s="738" t="s">
        <v>486</v>
      </c>
      <c r="J1114" t="s">
        <v>1600</v>
      </c>
      <c r="K1114"/>
      <c r="L1114"/>
      <c r="M1114"/>
      <c r="N1114" t="s">
        <v>1601</v>
      </c>
    </row>
    <row r="1115" spans="1:14" ht="14.25" customHeight="1">
      <c r="A1115" s="749"/>
      <c r="B1115" s="736" t="s">
        <v>3254</v>
      </c>
      <c r="C1115" s="662">
        <v>115643902</v>
      </c>
      <c r="D1115" s="662" t="s">
        <v>3255</v>
      </c>
      <c r="E1115" s="736" t="s">
        <v>554</v>
      </c>
      <c r="F1115" s="736" t="s">
        <v>1199</v>
      </c>
      <c r="G1115" s="736"/>
      <c r="H1115" s="736"/>
      <c r="I1115" s="738"/>
      <c r="J1115" t="s">
        <v>1600</v>
      </c>
      <c r="K1115"/>
      <c r="L1115"/>
      <c r="M1115"/>
      <c r="N1115" t="s">
        <v>1601</v>
      </c>
    </row>
    <row r="1116" spans="1:14" ht="14.25" customHeight="1">
      <c r="A1116" s="749">
        <v>656651125</v>
      </c>
      <c r="B1116" s="736" t="s">
        <v>3256</v>
      </c>
      <c r="C1116" s="736">
        <v>152541302</v>
      </c>
      <c r="D1116" s="736">
        <v>9546487784</v>
      </c>
      <c r="E1116" s="736" t="s">
        <v>2472</v>
      </c>
      <c r="F1116" s="736" t="s">
        <v>1199</v>
      </c>
      <c r="G1116" s="736" t="s">
        <v>509</v>
      </c>
      <c r="H1116" s="736"/>
      <c r="I1116" s="738"/>
      <c r="J1116" t="s">
        <v>1600</v>
      </c>
      <c r="K1116"/>
      <c r="L1116"/>
      <c r="M1116"/>
      <c r="N1116" t="s">
        <v>1601</v>
      </c>
    </row>
    <row r="1117" spans="1:14" ht="14.25" customHeight="1">
      <c r="A1117" s="749">
        <v>684671059</v>
      </c>
      <c r="B1117" s="736" t="s">
        <v>2895</v>
      </c>
      <c r="C1117" s="736">
        <v>194797325</v>
      </c>
      <c r="D1117" s="736">
        <v>2019486807</v>
      </c>
      <c r="E1117" s="736" t="s">
        <v>1260</v>
      </c>
      <c r="F1117" s="736" t="s">
        <v>1203</v>
      </c>
      <c r="G1117" s="736" t="s">
        <v>509</v>
      </c>
      <c r="H1117" s="736"/>
      <c r="I1117" s="738"/>
      <c r="J1117" t="s">
        <v>1600</v>
      </c>
      <c r="K1117"/>
      <c r="L1117"/>
      <c r="M1117"/>
      <c r="N1117" t="s">
        <v>1601</v>
      </c>
    </row>
    <row r="1118" spans="1:14" ht="14.25" customHeight="1">
      <c r="A1118" s="749"/>
      <c r="B1118" s="736" t="s">
        <v>3257</v>
      </c>
      <c r="C1118" s="662">
        <v>157189673</v>
      </c>
      <c r="D1118" s="662">
        <v>4356958649</v>
      </c>
      <c r="E1118" s="736" t="s">
        <v>528</v>
      </c>
      <c r="F1118" s="736" t="s">
        <v>1203</v>
      </c>
      <c r="G1118" s="736" t="s">
        <v>509</v>
      </c>
      <c r="H1118" s="736"/>
      <c r="I1118" s="738" t="s">
        <v>3258</v>
      </c>
      <c r="J1118" s="937" t="s">
        <v>1603</v>
      </c>
      <c r="K1118" s="937" t="s">
        <v>1604</v>
      </c>
      <c r="L1118" s="937" t="s">
        <v>1665</v>
      </c>
      <c r="M1118" s="937" t="s">
        <v>1635</v>
      </c>
      <c r="N1118" s="937" t="s">
        <v>1601</v>
      </c>
    </row>
    <row r="1119" spans="1:14" ht="14.25" customHeight="1">
      <c r="A1119" s="749"/>
      <c r="B1119" s="736" t="s">
        <v>2984</v>
      </c>
      <c r="C1119" s="736">
        <v>136226151</v>
      </c>
      <c r="D1119" s="736">
        <v>3853883668</v>
      </c>
      <c r="E1119" s="736" t="s">
        <v>577</v>
      </c>
      <c r="F1119" s="717" t="s">
        <v>1199</v>
      </c>
      <c r="G1119" s="736"/>
      <c r="H1119" s="736"/>
      <c r="I1119" s="738"/>
      <c r="J1119" t="s">
        <v>1600</v>
      </c>
      <c r="K1119"/>
      <c r="L1119"/>
      <c r="M1119"/>
      <c r="N1119" t="s">
        <v>1601</v>
      </c>
    </row>
    <row r="1120" spans="1:14" ht="14.25" customHeight="1">
      <c r="A1120" s="749"/>
      <c r="B1120" s="736" t="s">
        <v>3259</v>
      </c>
      <c r="C1120" s="662">
        <v>215424188</v>
      </c>
      <c r="D1120" s="662">
        <v>3855980057</v>
      </c>
      <c r="E1120" s="736" t="s">
        <v>506</v>
      </c>
      <c r="F1120" s="736" t="s">
        <v>1203</v>
      </c>
      <c r="G1120" s="736"/>
      <c r="H1120" s="736"/>
      <c r="I1120" s="738"/>
      <c r="J1120" t="s">
        <v>1600</v>
      </c>
      <c r="K1120"/>
      <c r="L1120"/>
      <c r="M1120"/>
      <c r="N1120" t="s">
        <v>1601</v>
      </c>
    </row>
    <row r="1121" spans="1:14" ht="14.25" customHeight="1">
      <c r="A1121" s="749"/>
      <c r="B1121" s="662" t="s">
        <v>3260</v>
      </c>
      <c r="C1121" s="662">
        <v>216358462</v>
      </c>
      <c r="D1121" s="662">
        <v>2149687308</v>
      </c>
      <c r="E1121" s="736" t="s">
        <v>513</v>
      </c>
      <c r="F1121" s="736" t="s">
        <v>1199</v>
      </c>
      <c r="G1121" s="736" t="s">
        <v>509</v>
      </c>
      <c r="H1121" s="736"/>
      <c r="I1121" s="738"/>
      <c r="J1121" t="s">
        <v>1600</v>
      </c>
      <c r="K1121"/>
      <c r="L1121"/>
      <c r="M1121"/>
      <c r="N1121" t="s">
        <v>1601</v>
      </c>
    </row>
    <row r="1122" spans="1:14" ht="14.25" customHeight="1">
      <c r="A1122" s="749"/>
      <c r="B1122" s="736" t="s">
        <v>3261</v>
      </c>
      <c r="C1122" s="736">
        <v>208877930</v>
      </c>
      <c r="D1122" s="736">
        <v>3857759242</v>
      </c>
      <c r="E1122" s="736" t="s">
        <v>554</v>
      </c>
      <c r="F1122" s="736" t="s">
        <v>1203</v>
      </c>
      <c r="G1122" s="736" t="s">
        <v>509</v>
      </c>
      <c r="H1122" s="736"/>
      <c r="I1122" s="738"/>
      <c r="J1122" s="937" t="s">
        <v>1603</v>
      </c>
      <c r="K1122" s="937" t="s">
        <v>1604</v>
      </c>
      <c r="L1122" s="937" t="s">
        <v>1631</v>
      </c>
      <c r="M1122" s="937" t="s">
        <v>1633</v>
      </c>
      <c r="N1122" s="937" t="s">
        <v>1601</v>
      </c>
    </row>
    <row r="1123" spans="1:14" ht="14.25" customHeight="1">
      <c r="A1123" s="749"/>
      <c r="B1123" s="662" t="s">
        <v>3262</v>
      </c>
      <c r="C1123" s="662">
        <v>177275093</v>
      </c>
      <c r="D1123" s="662">
        <v>2016286375</v>
      </c>
      <c r="E1123" s="736" t="s">
        <v>513</v>
      </c>
      <c r="F1123" s="736" t="s">
        <v>1203</v>
      </c>
      <c r="G1123" s="736" t="s">
        <v>509</v>
      </c>
      <c r="H1123" s="736"/>
      <c r="I1123" s="738"/>
      <c r="J1123" t="s">
        <v>1600</v>
      </c>
      <c r="K1123"/>
      <c r="L1123"/>
      <c r="M1123"/>
      <c r="N1123" t="s">
        <v>1601</v>
      </c>
    </row>
    <row r="1124" spans="1:14" ht="14.25" customHeight="1">
      <c r="A1124" s="749"/>
      <c r="B1124" s="662" t="s">
        <v>3263</v>
      </c>
      <c r="C1124" s="662">
        <v>198457558</v>
      </c>
      <c r="D1124" s="662">
        <v>4352240169</v>
      </c>
      <c r="E1124" s="736" t="s">
        <v>522</v>
      </c>
      <c r="F1124" s="736" t="s">
        <v>1203</v>
      </c>
      <c r="G1124" s="736" t="s">
        <v>509</v>
      </c>
      <c r="H1124" s="736" t="s">
        <v>509</v>
      </c>
      <c r="I1124" s="738"/>
      <c r="J1124" s="937" t="s">
        <v>1603</v>
      </c>
      <c r="K1124" s="937" t="s">
        <v>1604</v>
      </c>
      <c r="L1124" s="937" t="s">
        <v>1665</v>
      </c>
      <c r="M1124" s="937" t="s">
        <v>1635</v>
      </c>
      <c r="N1124" s="937" t="s">
        <v>1601</v>
      </c>
    </row>
    <row r="1125" spans="1:14" ht="14.25" customHeight="1">
      <c r="A1125" s="749"/>
      <c r="B1125" s="662" t="s">
        <v>3264</v>
      </c>
      <c r="C1125" s="662">
        <v>216882367</v>
      </c>
      <c r="D1125" s="662">
        <v>8012055403</v>
      </c>
      <c r="E1125" s="736" t="s">
        <v>513</v>
      </c>
      <c r="F1125" s="736" t="s">
        <v>1203</v>
      </c>
      <c r="G1125" s="736" t="s">
        <v>509</v>
      </c>
      <c r="H1125" s="736"/>
      <c r="I1125" s="738" t="s">
        <v>3265</v>
      </c>
      <c r="J1125" t="s">
        <v>1600</v>
      </c>
      <c r="K1125"/>
      <c r="L1125"/>
      <c r="M1125"/>
      <c r="N1125" t="s">
        <v>1601</v>
      </c>
    </row>
    <row r="1126" spans="1:14" ht="14.25" customHeight="1">
      <c r="A1126" s="798"/>
      <c r="B1126" s="662" t="s">
        <v>3008</v>
      </c>
      <c r="C1126" s="662">
        <v>214497427</v>
      </c>
      <c r="D1126" s="662">
        <v>3855607937</v>
      </c>
      <c r="E1126" s="797" t="s">
        <v>522</v>
      </c>
      <c r="F1126" s="797" t="s">
        <v>1199</v>
      </c>
      <c r="G1126" s="797" t="s">
        <v>509</v>
      </c>
      <c r="H1126" s="797"/>
      <c r="I1126" s="800"/>
      <c r="J1126" t="s">
        <v>1600</v>
      </c>
      <c r="K1126"/>
      <c r="L1126"/>
      <c r="M1126"/>
      <c r="N1126" t="s">
        <v>1601</v>
      </c>
    </row>
    <row r="1127" spans="1:14" ht="14.25" customHeight="1">
      <c r="A1127" s="798"/>
      <c r="B1127" s="799" t="s">
        <v>3266</v>
      </c>
      <c r="C1127" s="799">
        <v>155435182</v>
      </c>
      <c r="D1127" s="799">
        <v>3854616118</v>
      </c>
      <c r="E1127" s="797" t="s">
        <v>522</v>
      </c>
      <c r="F1127" s="797" t="s">
        <v>1203</v>
      </c>
      <c r="G1127" s="797" t="s">
        <v>509</v>
      </c>
      <c r="H1127" s="797" t="s">
        <v>509</v>
      </c>
      <c r="I1127" s="800"/>
      <c r="J1127" s="937" t="s">
        <v>1603</v>
      </c>
      <c r="K1127" s="937" t="s">
        <v>1604</v>
      </c>
      <c r="L1127" s="937" t="s">
        <v>1665</v>
      </c>
      <c r="M1127" s="937" t="s">
        <v>1635</v>
      </c>
      <c r="N1127" s="937" t="s">
        <v>1601</v>
      </c>
    </row>
    <row r="1128" spans="1:14" s="804" customFormat="1" ht="14.25" customHeight="1">
      <c r="A1128" s="801"/>
      <c r="B1128" s="664" t="s">
        <v>3191</v>
      </c>
      <c r="C1128" s="664">
        <v>213663977</v>
      </c>
      <c r="D1128" s="664">
        <v>3854344656</v>
      </c>
      <c r="E1128" s="802" t="s">
        <v>522</v>
      </c>
      <c r="F1128" s="802" t="s">
        <v>1199</v>
      </c>
      <c r="G1128" s="802" t="s">
        <v>509</v>
      </c>
      <c r="H1128" s="802" t="s">
        <v>509</v>
      </c>
      <c r="I1128" s="803"/>
      <c r="J1128" s="937" t="s">
        <v>1603</v>
      </c>
      <c r="K1128" s="937" t="s">
        <v>1604</v>
      </c>
      <c r="L1128" s="937" t="s">
        <v>1641</v>
      </c>
      <c r="M1128" s="937" t="s">
        <v>1635</v>
      </c>
      <c r="N1128" s="937" t="s">
        <v>1601</v>
      </c>
    </row>
    <row r="1129" spans="1:14" ht="14.25" customHeight="1">
      <c r="A1129" s="754" t="s">
        <v>3267</v>
      </c>
      <c r="B1129" s="813" t="s">
        <v>1187</v>
      </c>
      <c r="C1129" s="726" t="s">
        <v>1188</v>
      </c>
      <c r="D1129" s="727" t="s">
        <v>1701</v>
      </c>
      <c r="E1129" s="728"/>
      <c r="F1129" s="729"/>
      <c r="G1129" s="729"/>
      <c r="H1129" s="729"/>
      <c r="I1129" s="760"/>
      <c r="J1129" s="939" t="s">
        <v>1628</v>
      </c>
      <c r="K1129" s="939"/>
      <c r="L1129" s="939"/>
      <c r="M1129" s="939"/>
      <c r="N1129" s="939" t="s">
        <v>1629</v>
      </c>
    </row>
    <row r="1130" spans="1:14" ht="14.25" customHeight="1">
      <c r="A1130" s="748" t="s">
        <v>1190</v>
      </c>
      <c r="B1130" s="733" t="s">
        <v>1704</v>
      </c>
      <c r="C1130" s="729" t="s">
        <v>1192</v>
      </c>
      <c r="D1130" s="728" t="s">
        <v>1193</v>
      </c>
      <c r="E1130" s="728" t="s">
        <v>498</v>
      </c>
      <c r="F1130" s="729" t="s">
        <v>1194</v>
      </c>
      <c r="G1130" s="729" t="s">
        <v>1195</v>
      </c>
      <c r="H1130" s="729" t="s">
        <v>1702</v>
      </c>
      <c r="I1130" s="760" t="s">
        <v>455</v>
      </c>
      <c r="J1130" t="s">
        <v>1596</v>
      </c>
      <c r="K1130" t="s">
        <v>1597</v>
      </c>
      <c r="L1130" t="s">
        <v>1595</v>
      </c>
      <c r="M1130" t="s">
        <v>1598</v>
      </c>
      <c r="N1130" t="s">
        <v>1599</v>
      </c>
    </row>
    <row r="1131" spans="1:14" ht="14.25" customHeight="1">
      <c r="A1131" s="749">
        <v>685388459</v>
      </c>
      <c r="B1131" s="736" t="s">
        <v>3268</v>
      </c>
      <c r="C1131" s="810">
        <v>217312210</v>
      </c>
      <c r="D1131" s="736">
        <v>8015025988</v>
      </c>
      <c r="E1131" s="736" t="s">
        <v>2472</v>
      </c>
      <c r="F1131" s="736" t="s">
        <v>1203</v>
      </c>
      <c r="G1131" s="736"/>
      <c r="H1131" s="736"/>
      <c r="I1131" s="738"/>
      <c r="J1131" t="s">
        <v>1600</v>
      </c>
      <c r="K1131"/>
      <c r="L1131"/>
      <c r="M1131"/>
      <c r="N1131" t="s">
        <v>1601</v>
      </c>
    </row>
    <row r="1132" spans="1:14" ht="14.25" customHeight="1">
      <c r="A1132" s="749">
        <v>215379590</v>
      </c>
      <c r="B1132" s="662" t="s">
        <v>3269</v>
      </c>
      <c r="C1132" s="662">
        <v>215379590</v>
      </c>
      <c r="D1132" s="662">
        <v>8016719687</v>
      </c>
      <c r="E1132" s="736" t="s">
        <v>2472</v>
      </c>
      <c r="F1132" s="736" t="s">
        <v>1199</v>
      </c>
      <c r="G1132" s="736"/>
      <c r="H1132" s="736"/>
      <c r="I1132" s="738"/>
      <c r="J1132" t="s">
        <v>1600</v>
      </c>
      <c r="K1132"/>
      <c r="L1132"/>
      <c r="M1132"/>
      <c r="N1132" t="s">
        <v>1601</v>
      </c>
    </row>
    <row r="1133" spans="1:14" ht="14.25" customHeight="1">
      <c r="A1133" s="749">
        <v>885968840</v>
      </c>
      <c r="B1133" s="736" t="s">
        <v>3270</v>
      </c>
      <c r="C1133" s="736">
        <v>217232030</v>
      </c>
      <c r="D1133" s="736">
        <v>3857890221</v>
      </c>
      <c r="E1133" s="736" t="s">
        <v>2472</v>
      </c>
      <c r="F1133" s="736" t="s">
        <v>1199</v>
      </c>
      <c r="G1133" s="736"/>
      <c r="H1133" s="736"/>
      <c r="I1133" s="738"/>
      <c r="J1133" t="s">
        <v>1600</v>
      </c>
      <c r="K1133"/>
      <c r="L1133"/>
      <c r="M1133"/>
      <c r="N1133" t="s">
        <v>1601</v>
      </c>
    </row>
    <row r="1134" spans="1:14" ht="14.25" customHeight="1">
      <c r="A1134" s="749">
        <v>646337088</v>
      </c>
      <c r="B1134" s="771" t="s">
        <v>3271</v>
      </c>
      <c r="C1134" s="736">
        <v>217478416</v>
      </c>
      <c r="D1134" s="753">
        <v>8016880262</v>
      </c>
      <c r="E1134" s="736" t="s">
        <v>2472</v>
      </c>
      <c r="F1134" s="736" t="s">
        <v>1199</v>
      </c>
      <c r="G1134" s="736"/>
      <c r="H1134" s="736"/>
      <c r="I1134" s="738"/>
      <c r="J1134" t="s">
        <v>1600</v>
      </c>
      <c r="K1134"/>
      <c r="L1134"/>
      <c r="M1134"/>
      <c r="N1134" t="s">
        <v>1601</v>
      </c>
    </row>
    <row r="1135" spans="1:14" ht="14.25" customHeight="1">
      <c r="A1135" s="749"/>
      <c r="B1135" s="769" t="s">
        <v>3272</v>
      </c>
      <c r="C1135" s="736">
        <v>134675800</v>
      </c>
      <c r="D1135" s="736">
        <v>3857776836</v>
      </c>
      <c r="E1135" s="736" t="s">
        <v>528</v>
      </c>
      <c r="F1135" s="736" t="s">
        <v>1199</v>
      </c>
      <c r="G1135" s="736"/>
      <c r="H1135" s="736"/>
      <c r="I1135" s="738"/>
      <c r="J1135" t="s">
        <v>1600</v>
      </c>
      <c r="K1135"/>
      <c r="L1135"/>
      <c r="M1135"/>
      <c r="N1135" t="s">
        <v>1601</v>
      </c>
    </row>
    <row r="1136" spans="1:14" ht="14.25" customHeight="1">
      <c r="A1136" s="749"/>
      <c r="B1136" s="771" t="s">
        <v>3273</v>
      </c>
      <c r="C1136" s="736">
        <v>213102988</v>
      </c>
      <c r="D1136" s="736" t="s">
        <v>3274</v>
      </c>
      <c r="E1136" s="736" t="s">
        <v>528</v>
      </c>
      <c r="F1136" s="736" t="s">
        <v>1199</v>
      </c>
      <c r="G1136" s="736"/>
      <c r="H1136" s="736"/>
      <c r="I1136" s="738"/>
      <c r="J1136" t="s">
        <v>1600</v>
      </c>
      <c r="K1136"/>
      <c r="L1136"/>
      <c r="M1136"/>
      <c r="N1136" t="s">
        <v>1601</v>
      </c>
    </row>
    <row r="1137" spans="1:14" ht="14.25" customHeight="1">
      <c r="A1137" s="749"/>
      <c r="B1137" s="736" t="s">
        <v>3275</v>
      </c>
      <c r="C1137" s="736">
        <v>95624737</v>
      </c>
      <c r="D1137" s="736">
        <v>8018981122</v>
      </c>
      <c r="E1137" s="736" t="s">
        <v>528</v>
      </c>
      <c r="F1137" s="736" t="s">
        <v>1199</v>
      </c>
      <c r="G1137" s="736" t="s">
        <v>509</v>
      </c>
      <c r="H1137" s="736"/>
      <c r="I1137" s="738"/>
      <c r="J1137" t="s">
        <v>1600</v>
      </c>
      <c r="K1137"/>
      <c r="L1137"/>
      <c r="M1137"/>
      <c r="N1137" t="s">
        <v>1601</v>
      </c>
    </row>
    <row r="1138" spans="1:14" ht="14.25" customHeight="1">
      <c r="A1138" s="749">
        <v>633397418</v>
      </c>
      <c r="B1138" s="771" t="s">
        <v>3276</v>
      </c>
      <c r="C1138" s="753">
        <v>217287092</v>
      </c>
      <c r="D1138" s="753">
        <v>3854369255</v>
      </c>
      <c r="E1138" s="736" t="s">
        <v>2656</v>
      </c>
      <c r="F1138" s="736" t="s">
        <v>1199</v>
      </c>
      <c r="G1138" s="736"/>
      <c r="H1138" s="736"/>
      <c r="I1138" s="738"/>
      <c r="J1138" t="s">
        <v>1600</v>
      </c>
      <c r="K1138"/>
      <c r="L1138"/>
      <c r="M1138"/>
      <c r="N1138" t="s">
        <v>1601</v>
      </c>
    </row>
    <row r="1139" spans="1:14" ht="14.25" customHeight="1">
      <c r="A1139" s="749"/>
      <c r="B1139" s="736" t="s">
        <v>3277</v>
      </c>
      <c r="C1139" s="736">
        <v>176567281</v>
      </c>
      <c r="D1139" s="736">
        <v>3854842488</v>
      </c>
      <c r="E1139" s="736" t="s">
        <v>522</v>
      </c>
      <c r="F1139" s="736" t="s">
        <v>1199</v>
      </c>
      <c r="G1139" s="736" t="s">
        <v>509</v>
      </c>
      <c r="H1139" s="736"/>
      <c r="I1139" s="738" t="s">
        <v>486</v>
      </c>
      <c r="J1139" s="937" t="s">
        <v>1603</v>
      </c>
      <c r="K1139" s="937" t="s">
        <v>1604</v>
      </c>
      <c r="L1139" s="937" t="s">
        <v>1661</v>
      </c>
      <c r="M1139" s="937" t="s">
        <v>1623</v>
      </c>
      <c r="N1139" s="937" t="s">
        <v>1601</v>
      </c>
    </row>
    <row r="1140" spans="1:14" ht="14.25" customHeight="1">
      <c r="A1140" s="749"/>
      <c r="B1140" s="736" t="s">
        <v>3278</v>
      </c>
      <c r="C1140" s="662">
        <v>173080626</v>
      </c>
      <c r="D1140" s="753">
        <v>3854574485</v>
      </c>
      <c r="E1140" s="736" t="s">
        <v>522</v>
      </c>
      <c r="F1140" s="736" t="s">
        <v>1199</v>
      </c>
      <c r="G1140" s="736" t="s">
        <v>509</v>
      </c>
      <c r="H1140" s="736"/>
      <c r="I1140" s="738"/>
      <c r="J1140" s="937" t="s">
        <v>1603</v>
      </c>
      <c r="K1140" s="937" t="s">
        <v>1604</v>
      </c>
      <c r="L1140" s="937" t="s">
        <v>1661</v>
      </c>
      <c r="M1140" s="937" t="s">
        <v>1623</v>
      </c>
      <c r="N1140" s="937" t="s">
        <v>1601</v>
      </c>
    </row>
    <row r="1141" spans="1:14" ht="14.25" customHeight="1">
      <c r="A1141" s="749"/>
      <c r="B1141" s="736" t="s">
        <v>3279</v>
      </c>
      <c r="C1141" s="736">
        <v>215459191</v>
      </c>
      <c r="E1141" s="736"/>
      <c r="F1141" s="736" t="s">
        <v>1199</v>
      </c>
      <c r="G1141" s="736" t="s">
        <v>509</v>
      </c>
      <c r="H1141" s="736"/>
      <c r="I1141" s="738"/>
      <c r="J1141" t="s">
        <v>1600</v>
      </c>
      <c r="K1141"/>
      <c r="L1141"/>
      <c r="M1141"/>
      <c r="N1141" t="s">
        <v>1601</v>
      </c>
    </row>
    <row r="1142" spans="1:14" ht="14.25" customHeight="1">
      <c r="A1142" s="749"/>
      <c r="B1142" s="662" t="s">
        <v>3280</v>
      </c>
      <c r="C1142" s="662">
        <v>167320320</v>
      </c>
      <c r="D1142" s="662">
        <v>8017026930</v>
      </c>
      <c r="E1142" s="736" t="s">
        <v>1379</v>
      </c>
      <c r="F1142" s="736" t="s">
        <v>1199</v>
      </c>
      <c r="G1142" s="736" t="s">
        <v>509</v>
      </c>
      <c r="H1142" s="736" t="s">
        <v>3281</v>
      </c>
      <c r="I1142" s="738"/>
      <c r="J1142" s="937" t="s">
        <v>1603</v>
      </c>
      <c r="K1142" s="937" t="s">
        <v>1604</v>
      </c>
      <c r="L1142" s="937" t="s">
        <v>1638</v>
      </c>
      <c r="M1142" s="937" t="s">
        <v>1639</v>
      </c>
      <c r="N1142" s="937" t="s">
        <v>1601</v>
      </c>
    </row>
    <row r="1143" spans="1:14" ht="14.25" customHeight="1">
      <c r="A1143" s="749"/>
      <c r="B1143" s="662" t="s">
        <v>3282</v>
      </c>
      <c r="C1143" s="662">
        <v>129220996</v>
      </c>
      <c r="D1143" s="662">
        <v>8014000201</v>
      </c>
      <c r="E1143" s="736" t="s">
        <v>2472</v>
      </c>
      <c r="F1143" s="736" t="s">
        <v>1199</v>
      </c>
      <c r="G1143" s="736"/>
      <c r="H1143" s="736"/>
      <c r="I1143" s="810">
        <v>217259839</v>
      </c>
      <c r="J1143" t="s">
        <v>1600</v>
      </c>
      <c r="K1143"/>
      <c r="L1143"/>
      <c r="M1143"/>
      <c r="N1143" t="s">
        <v>1601</v>
      </c>
    </row>
    <row r="1144" spans="1:14" ht="14.25" customHeight="1">
      <c r="A1144" s="749"/>
      <c r="B1144" s="662" t="s">
        <v>3283</v>
      </c>
      <c r="C1144" s="662">
        <v>206073810</v>
      </c>
      <c r="D1144" s="662">
        <v>3854922616</v>
      </c>
      <c r="E1144" s="736" t="s">
        <v>522</v>
      </c>
      <c r="F1144" s="736" t="s">
        <v>1199</v>
      </c>
      <c r="G1144" s="736" t="s">
        <v>509</v>
      </c>
      <c r="H1144" s="736"/>
      <c r="I1144" s="738"/>
      <c r="J1144" t="s">
        <v>1600</v>
      </c>
      <c r="K1144"/>
      <c r="L1144"/>
      <c r="M1144"/>
      <c r="N1144" t="s">
        <v>1601</v>
      </c>
    </row>
    <row r="1145" spans="1:14" ht="14.25" customHeight="1">
      <c r="A1145" s="749"/>
      <c r="B1145" s="771" t="s">
        <v>3284</v>
      </c>
      <c r="C1145" s="662">
        <v>201729124</v>
      </c>
      <c r="D1145" s="662">
        <v>3855761843</v>
      </c>
      <c r="E1145" s="736" t="s">
        <v>522</v>
      </c>
      <c r="F1145" s="736" t="s">
        <v>1199</v>
      </c>
      <c r="G1145" s="736"/>
      <c r="H1145" s="736"/>
      <c r="I1145" s="738"/>
      <c r="J1145" t="s">
        <v>1600</v>
      </c>
      <c r="K1145"/>
      <c r="L1145"/>
      <c r="M1145"/>
      <c r="N1145" t="s">
        <v>1601</v>
      </c>
    </row>
    <row r="1146" spans="1:14" ht="14.25" customHeight="1">
      <c r="A1146" s="749"/>
      <c r="B1146" s="662" t="s">
        <v>3285</v>
      </c>
      <c r="C1146" s="662">
        <v>194813925</v>
      </c>
      <c r="D1146" s="662">
        <v>3856300894</v>
      </c>
      <c r="E1146" s="736" t="s">
        <v>522</v>
      </c>
      <c r="F1146" s="736" t="s">
        <v>1199</v>
      </c>
      <c r="G1146" s="736" t="s">
        <v>509</v>
      </c>
      <c r="H1146" s="736" t="s">
        <v>3286</v>
      </c>
      <c r="I1146" s="738"/>
      <c r="J1146" t="s">
        <v>1600</v>
      </c>
      <c r="K1146"/>
      <c r="L1146"/>
      <c r="M1146"/>
      <c r="N1146" t="s">
        <v>1601</v>
      </c>
    </row>
    <row r="1147" spans="1:14" ht="14.25" customHeight="1">
      <c r="A1147" s="749"/>
      <c r="B1147" s="662" t="s">
        <v>3287</v>
      </c>
      <c r="C1147" s="662">
        <v>215489766</v>
      </c>
      <c r="D1147" s="662">
        <v>8015052710</v>
      </c>
      <c r="E1147" s="736" t="s">
        <v>522</v>
      </c>
      <c r="F1147" s="736" t="s">
        <v>1203</v>
      </c>
      <c r="G1147" s="736" t="s">
        <v>509</v>
      </c>
      <c r="H1147" s="736" t="s">
        <v>3288</v>
      </c>
      <c r="I1147" s="738"/>
      <c r="J1147" s="937" t="s">
        <v>1603</v>
      </c>
      <c r="K1147" s="937" t="s">
        <v>1604</v>
      </c>
      <c r="L1147" s="937" t="s">
        <v>1657</v>
      </c>
      <c r="M1147" s="937" t="s">
        <v>1633</v>
      </c>
      <c r="N1147" s="937" t="s">
        <v>1601</v>
      </c>
    </row>
    <row r="1148" spans="1:14" ht="14.25" customHeight="1">
      <c r="A1148" s="749" t="s">
        <v>3289</v>
      </c>
      <c r="B1148" s="662" t="s">
        <v>3290</v>
      </c>
      <c r="C1148" s="662">
        <v>218420925</v>
      </c>
      <c r="D1148" s="662">
        <v>3858656244</v>
      </c>
      <c r="E1148" s="736" t="s">
        <v>513</v>
      </c>
      <c r="F1148" s="736" t="s">
        <v>1199</v>
      </c>
      <c r="G1148" s="736" t="s">
        <v>509</v>
      </c>
      <c r="H1148" s="736"/>
      <c r="I1148" s="738"/>
      <c r="J1148" t="s">
        <v>1600</v>
      </c>
      <c r="K1148"/>
      <c r="L1148"/>
      <c r="M1148"/>
      <c r="N1148" t="s">
        <v>1601</v>
      </c>
    </row>
    <row r="1149" spans="1:14" ht="14.25" customHeight="1">
      <c r="A1149" s="749"/>
      <c r="B1149" s="662" t="s">
        <v>3291</v>
      </c>
      <c r="C1149" s="662">
        <v>218420925</v>
      </c>
      <c r="D1149" s="736">
        <v>3855294395</v>
      </c>
      <c r="E1149" s="736" t="s">
        <v>522</v>
      </c>
      <c r="F1149" s="736" t="s">
        <v>1203</v>
      </c>
      <c r="G1149" s="736" t="s">
        <v>509</v>
      </c>
      <c r="H1149" s="736" t="s">
        <v>3288</v>
      </c>
      <c r="I1149" s="738" t="s">
        <v>3292</v>
      </c>
      <c r="J1149" s="937" t="s">
        <v>1603</v>
      </c>
      <c r="K1149" s="937" t="s">
        <v>1604</v>
      </c>
      <c r="L1149" s="937" t="s">
        <v>1650</v>
      </c>
      <c r="M1149" s="937" t="s">
        <v>1651</v>
      </c>
      <c r="N1149" s="937" t="s">
        <v>1601</v>
      </c>
    </row>
    <row r="1150" spans="1:14" ht="14.25" customHeight="1">
      <c r="A1150" s="749"/>
      <c r="B1150" s="662" t="s">
        <v>3293</v>
      </c>
      <c r="C1150" s="662">
        <v>215489839</v>
      </c>
      <c r="D1150" s="662">
        <v>3855839379</v>
      </c>
      <c r="E1150" s="736" t="s">
        <v>522</v>
      </c>
      <c r="F1150" s="736" t="s">
        <v>1203</v>
      </c>
      <c r="G1150" s="736" t="s">
        <v>509</v>
      </c>
      <c r="H1150" s="736" t="s">
        <v>3288</v>
      </c>
      <c r="I1150" s="738"/>
      <c r="J1150" s="937" t="s">
        <v>1603</v>
      </c>
      <c r="K1150" s="937" t="s">
        <v>1604</v>
      </c>
      <c r="L1150" s="937" t="s">
        <v>1650</v>
      </c>
      <c r="M1150" s="937" t="s">
        <v>1651</v>
      </c>
      <c r="N1150" s="937" t="s">
        <v>1601</v>
      </c>
    </row>
    <row r="1151" spans="1:14" ht="14.25" customHeight="1">
      <c r="A1151" s="798"/>
      <c r="B1151" s="662" t="s">
        <v>3294</v>
      </c>
      <c r="C1151" s="662">
        <v>216548342</v>
      </c>
      <c r="D1151" s="662">
        <v>3854728364</v>
      </c>
      <c r="E1151" s="797" t="s">
        <v>522</v>
      </c>
      <c r="F1151" s="797" t="s">
        <v>1199</v>
      </c>
      <c r="G1151" s="797" t="s">
        <v>509</v>
      </c>
      <c r="H1151" s="797" t="s">
        <v>3295</v>
      </c>
      <c r="I1151" s="800" t="s">
        <v>509</v>
      </c>
      <c r="J1151" s="937" t="s">
        <v>1603</v>
      </c>
      <c r="K1151" s="937" t="s">
        <v>1604</v>
      </c>
      <c r="L1151" s="937" t="s">
        <v>1631</v>
      </c>
      <c r="M1151" s="937" t="s">
        <v>1633</v>
      </c>
      <c r="N1151" s="937" t="s">
        <v>1601</v>
      </c>
    </row>
    <row r="1152" spans="1:14" s="804" customFormat="1" ht="14.25" customHeight="1">
      <c r="A1152" s="801"/>
      <c r="B1152" s="664" t="s">
        <v>3296</v>
      </c>
      <c r="C1152" s="664">
        <v>199553163</v>
      </c>
      <c r="D1152" s="664">
        <v>199553163</v>
      </c>
      <c r="E1152" s="802" t="s">
        <v>2472</v>
      </c>
      <c r="F1152" s="802" t="s">
        <v>1199</v>
      </c>
      <c r="G1152" s="802" t="s">
        <v>509</v>
      </c>
      <c r="H1152" s="802" t="s">
        <v>3281</v>
      </c>
      <c r="I1152" s="803"/>
      <c r="J1152" s="937" t="s">
        <v>1603</v>
      </c>
      <c r="K1152" s="937" t="s">
        <v>1604</v>
      </c>
      <c r="L1152" s="937" t="s">
        <v>1631</v>
      </c>
      <c r="M1152" s="937" t="s">
        <v>1633</v>
      </c>
      <c r="N1152" s="937" t="s">
        <v>1601</v>
      </c>
    </row>
    <row r="1153" spans="1:14" ht="14.25" customHeight="1">
      <c r="A1153" s="789" t="s">
        <v>3297</v>
      </c>
      <c r="B1153" s="805" t="s">
        <v>1291</v>
      </c>
      <c r="C1153" s="791" t="s">
        <v>1292</v>
      </c>
      <c r="D1153" s="792" t="s">
        <v>1189</v>
      </c>
      <c r="E1153" s="793"/>
      <c r="F1153" s="794"/>
      <c r="G1153" s="794"/>
      <c r="H1153" s="794"/>
      <c r="I1153" s="795"/>
      <c r="J1153" s="939" t="s">
        <v>1628</v>
      </c>
      <c r="K1153" s="939"/>
      <c r="L1153" s="939"/>
      <c r="M1153" s="939"/>
      <c r="N1153" s="939" t="s">
        <v>1629</v>
      </c>
    </row>
    <row r="1154" spans="1:14" ht="14.25" customHeight="1">
      <c r="A1154" s="748" t="s">
        <v>1190</v>
      </c>
      <c r="B1154" s="733" t="s">
        <v>1704</v>
      </c>
      <c r="C1154" s="729" t="s">
        <v>1192</v>
      </c>
      <c r="D1154" s="728" t="s">
        <v>1193</v>
      </c>
      <c r="E1154" s="728" t="s">
        <v>498</v>
      </c>
      <c r="F1154" s="729" t="s">
        <v>1194</v>
      </c>
      <c r="G1154" s="729" t="s">
        <v>1195</v>
      </c>
      <c r="H1154" s="729" t="s">
        <v>1702</v>
      </c>
      <c r="I1154" s="760" t="s">
        <v>455</v>
      </c>
      <c r="J1154" t="s">
        <v>1596</v>
      </c>
      <c r="K1154" t="s">
        <v>1597</v>
      </c>
      <c r="L1154" t="s">
        <v>1595</v>
      </c>
      <c r="M1154" t="s">
        <v>1598</v>
      </c>
      <c r="N1154" t="s">
        <v>1599</v>
      </c>
    </row>
    <row r="1155" spans="1:14" ht="14.25" customHeight="1">
      <c r="A1155" s="749"/>
      <c r="B1155" s="662" t="s">
        <v>3298</v>
      </c>
      <c r="C1155" s="662">
        <v>95692873</v>
      </c>
      <c r="D1155" s="662" t="s">
        <v>3299</v>
      </c>
      <c r="E1155" s="736" t="s">
        <v>522</v>
      </c>
      <c r="F1155" s="736" t="s">
        <v>1203</v>
      </c>
      <c r="G1155" s="736" t="s">
        <v>509</v>
      </c>
      <c r="H1155" s="736"/>
      <c r="I1155" s="738" t="s">
        <v>3300</v>
      </c>
      <c r="J1155" t="s">
        <v>1600</v>
      </c>
      <c r="K1155"/>
      <c r="L1155"/>
      <c r="M1155"/>
      <c r="N1155" t="s">
        <v>1601</v>
      </c>
    </row>
    <row r="1156" spans="1:14" ht="14.25" customHeight="1">
      <c r="A1156" s="749" t="s">
        <v>3301</v>
      </c>
      <c r="B1156" s="736" t="s">
        <v>3302</v>
      </c>
      <c r="C1156" s="736">
        <v>198487462</v>
      </c>
      <c r="D1156" s="736">
        <v>3852850049</v>
      </c>
      <c r="E1156" s="736" t="s">
        <v>2472</v>
      </c>
      <c r="F1156" s="736"/>
      <c r="G1156" s="736" t="s">
        <v>509</v>
      </c>
      <c r="H1156" s="736"/>
      <c r="I1156" s="738"/>
      <c r="J1156" t="s">
        <v>1600</v>
      </c>
      <c r="K1156"/>
      <c r="L1156"/>
      <c r="M1156"/>
      <c r="N1156" t="s">
        <v>1601</v>
      </c>
    </row>
    <row r="1157" spans="1:14" ht="14.25" customHeight="1">
      <c r="A1157" s="749"/>
      <c r="B1157" s="736" t="s">
        <v>2563</v>
      </c>
      <c r="C1157" s="736">
        <v>95652497</v>
      </c>
      <c r="D1157" s="736">
        <v>3855579891</v>
      </c>
      <c r="E1157" s="736" t="s">
        <v>2472</v>
      </c>
      <c r="F1157" s="736"/>
      <c r="G1157" s="736" t="s">
        <v>509</v>
      </c>
      <c r="H1157" s="736"/>
      <c r="I1157" s="738"/>
      <c r="J1157" t="s">
        <v>1600</v>
      </c>
      <c r="K1157"/>
      <c r="L1157"/>
      <c r="M1157"/>
      <c r="N1157" t="s">
        <v>1601</v>
      </c>
    </row>
    <row r="1158" spans="1:14" ht="14.25" customHeight="1">
      <c r="B1158" s="662" t="s">
        <v>3303</v>
      </c>
      <c r="C1158" s="662">
        <v>217602757</v>
      </c>
      <c r="D1158" s="736">
        <v>3852435189</v>
      </c>
      <c r="E1158" s="736" t="s">
        <v>528</v>
      </c>
      <c r="F1158" s="736" t="s">
        <v>1203</v>
      </c>
      <c r="G1158" s="736" t="s">
        <v>509</v>
      </c>
      <c r="H1158" s="736"/>
      <c r="I1158" s="738" t="s">
        <v>3304</v>
      </c>
      <c r="J1158" t="s">
        <v>1600</v>
      </c>
      <c r="K1158"/>
      <c r="L1158"/>
      <c r="M1158"/>
      <c r="N1158" t="s">
        <v>1601</v>
      </c>
    </row>
    <row r="1159" spans="1:14" ht="14.25" customHeight="1">
      <c r="A1159" s="749"/>
      <c r="B1159" s="736" t="s">
        <v>3305</v>
      </c>
      <c r="C1159" s="753">
        <v>217481371</v>
      </c>
      <c r="D1159" s="736">
        <v>3853136438</v>
      </c>
      <c r="E1159" s="736" t="s">
        <v>554</v>
      </c>
      <c r="F1159" s="736"/>
      <c r="G1159" s="736" t="s">
        <v>509</v>
      </c>
      <c r="H1159" s="736"/>
      <c r="I1159" s="738"/>
      <c r="J1159" t="s">
        <v>1600</v>
      </c>
      <c r="K1159"/>
      <c r="L1159"/>
      <c r="M1159"/>
      <c r="N1159" t="s">
        <v>1601</v>
      </c>
    </row>
    <row r="1160" spans="1:14" ht="14.25" customHeight="1">
      <c r="A1160" s="749">
        <v>785987508</v>
      </c>
      <c r="B1160" s="736" t="s">
        <v>3156</v>
      </c>
      <c r="C1160" s="736">
        <v>216598451</v>
      </c>
      <c r="D1160" s="736">
        <v>8062311294</v>
      </c>
      <c r="E1160" s="736" t="s">
        <v>2656</v>
      </c>
      <c r="F1160" s="736" t="s">
        <v>1203</v>
      </c>
      <c r="G1160" s="736" t="s">
        <v>509</v>
      </c>
      <c r="H1160" s="736"/>
      <c r="I1160" s="738"/>
      <c r="J1160" t="s">
        <v>1600</v>
      </c>
      <c r="K1160"/>
      <c r="L1160"/>
      <c r="M1160"/>
      <c r="N1160" t="s">
        <v>1601</v>
      </c>
    </row>
    <row r="1161" spans="1:14" ht="14.25" customHeight="1">
      <c r="A1161" s="749">
        <v>616395091</v>
      </c>
      <c r="B1161" s="736" t="s">
        <v>3306</v>
      </c>
      <c r="C1161" s="736">
        <v>2176571936</v>
      </c>
      <c r="D1161" s="736">
        <v>6507978453</v>
      </c>
      <c r="E1161" s="736" t="s">
        <v>2472</v>
      </c>
      <c r="F1161" s="736" t="s">
        <v>1203</v>
      </c>
      <c r="G1161" s="736" t="s">
        <v>509</v>
      </c>
      <c r="H1161" s="736"/>
      <c r="I1161" s="738" t="s">
        <v>3307</v>
      </c>
      <c r="J1161" t="s">
        <v>1600</v>
      </c>
      <c r="K1161"/>
      <c r="L1161"/>
      <c r="M1161"/>
      <c r="N1161" t="s">
        <v>1601</v>
      </c>
    </row>
    <row r="1162" spans="1:14" ht="14.25" customHeight="1">
      <c r="A1162" s="749" t="s">
        <v>3308</v>
      </c>
      <c r="B1162" s="736" t="s">
        <v>3309</v>
      </c>
      <c r="C1162" s="736">
        <v>217276724</v>
      </c>
      <c r="D1162" s="736">
        <v>8018336531</v>
      </c>
      <c r="E1162" s="736" t="s">
        <v>552</v>
      </c>
      <c r="F1162" s="736" t="s">
        <v>1203</v>
      </c>
      <c r="G1162" s="736" t="s">
        <v>509</v>
      </c>
      <c r="H1162" s="736"/>
      <c r="I1162" s="738" t="s">
        <v>3310</v>
      </c>
      <c r="J1162" s="937" t="s">
        <v>1603</v>
      </c>
      <c r="K1162" s="937" t="s">
        <v>1604</v>
      </c>
      <c r="L1162" s="937" t="s">
        <v>1664</v>
      </c>
      <c r="M1162" s="937" t="s">
        <v>1663</v>
      </c>
      <c r="N1162" s="937" t="s">
        <v>1601</v>
      </c>
    </row>
    <row r="1163" spans="1:14" ht="14.25" customHeight="1">
      <c r="A1163" s="749" t="s">
        <v>3311</v>
      </c>
      <c r="B1163" s="736" t="s">
        <v>3312</v>
      </c>
      <c r="C1163" s="736">
        <v>216898667</v>
      </c>
      <c r="D1163" s="736">
        <v>3854617051</v>
      </c>
      <c r="E1163" s="736" t="s">
        <v>552</v>
      </c>
      <c r="F1163" s="736" t="s">
        <v>1199</v>
      </c>
      <c r="G1163" s="736" t="s">
        <v>509</v>
      </c>
      <c r="H1163" s="736" t="s">
        <v>486</v>
      </c>
      <c r="I1163" s="738"/>
      <c r="J1163" t="s">
        <v>1600</v>
      </c>
      <c r="K1163"/>
      <c r="L1163"/>
      <c r="M1163"/>
      <c r="N1163" t="s">
        <v>1601</v>
      </c>
    </row>
    <row r="1164" spans="1:14" ht="14.25" customHeight="1">
      <c r="A1164" s="749">
        <v>646660389</v>
      </c>
      <c r="B1164" s="662" t="s">
        <v>3313</v>
      </c>
      <c r="C1164" s="662">
        <v>95692321</v>
      </c>
      <c r="D1164" s="662">
        <v>8013008397</v>
      </c>
      <c r="E1164" s="736" t="s">
        <v>2472</v>
      </c>
      <c r="F1164" s="736" t="s">
        <v>1199</v>
      </c>
      <c r="G1164" s="736" t="s">
        <v>1221</v>
      </c>
      <c r="H1164" s="736"/>
      <c r="I1164" s="731" t="s">
        <v>3314</v>
      </c>
      <c r="J1164" t="s">
        <v>1600</v>
      </c>
      <c r="K1164"/>
      <c r="L1164"/>
      <c r="M1164"/>
      <c r="N1164" t="s">
        <v>1601</v>
      </c>
    </row>
    <row r="1165" spans="1:14" ht="14.25" customHeight="1">
      <c r="A1165" s="749"/>
      <c r="B1165" s="736" t="s">
        <v>3315</v>
      </c>
      <c r="C1165" s="736">
        <v>216891301</v>
      </c>
      <c r="D1165" s="736">
        <v>3856229117</v>
      </c>
      <c r="E1165" s="736" t="s">
        <v>2472</v>
      </c>
      <c r="F1165" s="736" t="s">
        <v>1203</v>
      </c>
      <c r="G1165" s="736"/>
      <c r="H1165" s="736"/>
      <c r="I1165" s="738"/>
      <c r="J1165" t="s">
        <v>1600</v>
      </c>
      <c r="K1165"/>
      <c r="L1165"/>
      <c r="M1165"/>
      <c r="N1165" t="s">
        <v>1601</v>
      </c>
    </row>
    <row r="1166" spans="1:14" ht="14.25" customHeight="1">
      <c r="A1166" s="749" t="s">
        <v>3316</v>
      </c>
      <c r="B1166" s="736" t="s">
        <v>3317</v>
      </c>
      <c r="C1166" s="736">
        <v>95636706</v>
      </c>
      <c r="D1166" s="736" t="s">
        <v>3318</v>
      </c>
      <c r="E1166" s="736" t="s">
        <v>552</v>
      </c>
      <c r="F1166" s="736" t="s">
        <v>1203</v>
      </c>
      <c r="G1166" s="736" t="s">
        <v>509</v>
      </c>
      <c r="H1166" s="736" t="s">
        <v>3319</v>
      </c>
      <c r="I1166" s="738" t="s">
        <v>3320</v>
      </c>
      <c r="J1166" s="938" t="s">
        <v>1607</v>
      </c>
      <c r="K1166" s="938" t="s">
        <v>1667</v>
      </c>
      <c r="L1166" s="938" t="s">
        <v>1666</v>
      </c>
      <c r="M1166" s="938" t="s">
        <v>1625</v>
      </c>
      <c r="N1166" s="938" t="s">
        <v>1601</v>
      </c>
    </row>
    <row r="1167" spans="1:14" ht="14.25" customHeight="1">
      <c r="A1167" s="749">
        <v>646666521</v>
      </c>
      <c r="B1167" s="736" t="s">
        <v>3321</v>
      </c>
      <c r="C1167" s="736">
        <v>217975979</v>
      </c>
      <c r="D1167" s="736">
        <v>3856016483</v>
      </c>
      <c r="E1167" s="736" t="s">
        <v>2472</v>
      </c>
      <c r="F1167" s="736" t="s">
        <v>1203</v>
      </c>
      <c r="G1167" s="736" t="s">
        <v>509</v>
      </c>
      <c r="H1167" s="736"/>
      <c r="I1167" s="738" t="s">
        <v>3322</v>
      </c>
      <c r="J1167" t="s">
        <v>1600</v>
      </c>
      <c r="K1167"/>
      <c r="L1167"/>
      <c r="M1167"/>
      <c r="N1167" t="s">
        <v>1601</v>
      </c>
    </row>
    <row r="1168" spans="1:14" ht="14.25" customHeight="1">
      <c r="A1168" s="749" t="s">
        <v>3323</v>
      </c>
      <c r="B1168" s="736" t="s">
        <v>3324</v>
      </c>
      <c r="C1168" s="736">
        <v>217677448</v>
      </c>
      <c r="D1168" s="736">
        <v>9709751365</v>
      </c>
      <c r="E1168" s="736" t="s">
        <v>552</v>
      </c>
      <c r="F1168" s="736" t="s">
        <v>1203</v>
      </c>
      <c r="G1168" s="736" t="s">
        <v>509</v>
      </c>
      <c r="H1168" s="736"/>
      <c r="I1168" s="738"/>
      <c r="J1168" t="s">
        <v>1600</v>
      </c>
      <c r="K1168"/>
      <c r="L1168"/>
      <c r="M1168"/>
      <c r="N1168" t="s">
        <v>1601</v>
      </c>
    </row>
    <row r="1169" spans="1:14" ht="14.25" customHeight="1">
      <c r="A1169" s="749" t="s">
        <v>3325</v>
      </c>
      <c r="B1169" s="736" t="s">
        <v>3326</v>
      </c>
      <c r="C1169" s="736">
        <v>216591524</v>
      </c>
      <c r="D1169" s="736">
        <v>3853477871</v>
      </c>
      <c r="E1169" s="736" t="s">
        <v>552</v>
      </c>
      <c r="F1169" s="736" t="s">
        <v>1199</v>
      </c>
      <c r="G1169" s="736" t="s">
        <v>509</v>
      </c>
      <c r="H1169" s="736"/>
      <c r="I1169" s="738" t="s">
        <v>3327</v>
      </c>
      <c r="J1169" t="s">
        <v>1600</v>
      </c>
      <c r="K1169"/>
      <c r="L1169"/>
      <c r="M1169"/>
      <c r="N1169" t="s">
        <v>1601</v>
      </c>
    </row>
    <row r="1170" spans="1:14" ht="14.25" customHeight="1">
      <c r="A1170" s="749" t="s">
        <v>3328</v>
      </c>
      <c r="B1170" s="736" t="s">
        <v>3329</v>
      </c>
      <c r="C1170" s="736">
        <v>216591532</v>
      </c>
      <c r="D1170" s="736">
        <v>3857750080</v>
      </c>
      <c r="E1170" s="736" t="s">
        <v>552</v>
      </c>
      <c r="F1170" s="736" t="s">
        <v>1203</v>
      </c>
      <c r="G1170" s="736" t="s">
        <v>806</v>
      </c>
      <c r="H1170" s="736"/>
      <c r="I1170" s="738"/>
      <c r="J1170" t="s">
        <v>1600</v>
      </c>
      <c r="K1170"/>
      <c r="L1170"/>
      <c r="M1170"/>
      <c r="N1170" t="s">
        <v>1601</v>
      </c>
    </row>
    <row r="1171" spans="1:14" ht="14.25" customHeight="1">
      <c r="A1171" s="749" t="s">
        <v>3330</v>
      </c>
      <c r="B1171" s="736" t="s">
        <v>3331</v>
      </c>
      <c r="C1171" s="736">
        <v>218003714</v>
      </c>
      <c r="D1171" s="736" t="s">
        <v>3332</v>
      </c>
      <c r="E1171" s="736" t="s">
        <v>577</v>
      </c>
      <c r="F1171" s="736" t="s">
        <v>1199</v>
      </c>
      <c r="G1171" s="736" t="s">
        <v>509</v>
      </c>
      <c r="H1171" s="736"/>
      <c r="I1171" s="738" t="s">
        <v>3333</v>
      </c>
      <c r="J1171" t="s">
        <v>1600</v>
      </c>
      <c r="K1171"/>
      <c r="L1171"/>
      <c r="M1171"/>
      <c r="N1171" t="s">
        <v>1601</v>
      </c>
    </row>
    <row r="1172" spans="1:14" ht="14.25" customHeight="1">
      <c r="A1172" s="724" t="s">
        <v>3334</v>
      </c>
      <c r="B1172" s="731" t="s">
        <v>3335</v>
      </c>
      <c r="C1172" s="731">
        <v>103656184</v>
      </c>
      <c r="D1172" s="731">
        <v>8017599592</v>
      </c>
      <c r="E1172" s="731" t="s">
        <v>506</v>
      </c>
      <c r="F1172" s="731" t="s">
        <v>1199</v>
      </c>
      <c r="G1172" s="731" t="s">
        <v>1221</v>
      </c>
      <c r="I1172" s="731" t="s">
        <v>3314</v>
      </c>
      <c r="J1172" t="s">
        <v>1600</v>
      </c>
      <c r="K1172"/>
      <c r="L1172"/>
      <c r="M1172"/>
      <c r="N1172" t="s">
        <v>1601</v>
      </c>
    </row>
    <row r="1173" spans="1:14" ht="14.25" customHeight="1">
      <c r="B1173" s="662" t="s">
        <v>3336</v>
      </c>
      <c r="C1173" s="662">
        <v>95703662</v>
      </c>
      <c r="D1173" s="662" t="s">
        <v>3337</v>
      </c>
      <c r="E1173" s="731" t="s">
        <v>522</v>
      </c>
      <c r="F1173" s="731" t="s">
        <v>1199</v>
      </c>
      <c r="G1173" s="731" t="s">
        <v>509</v>
      </c>
      <c r="J1173" t="s">
        <v>1600</v>
      </c>
      <c r="K1173"/>
      <c r="L1173"/>
      <c r="M1173"/>
      <c r="N1173" t="s">
        <v>1601</v>
      </c>
    </row>
    <row r="1174" spans="1:14" s="804" customFormat="1" ht="14.25" customHeight="1">
      <c r="A1174" s="806" t="s">
        <v>3338</v>
      </c>
      <c r="B1174" s="804" t="s">
        <v>3339</v>
      </c>
      <c r="C1174" s="804">
        <v>218006429</v>
      </c>
      <c r="D1174" s="804">
        <v>8012328275</v>
      </c>
      <c r="E1174" s="804" t="s">
        <v>513</v>
      </c>
      <c r="F1174" s="804" t="s">
        <v>1199</v>
      </c>
      <c r="G1174" s="804" t="s">
        <v>509</v>
      </c>
      <c r="I1174" s="804" t="s">
        <v>3340</v>
      </c>
      <c r="J1174" s="937" t="s">
        <v>1603</v>
      </c>
      <c r="K1174" s="937" t="s">
        <v>1604</v>
      </c>
      <c r="L1174" s="937" t="s">
        <v>1650</v>
      </c>
      <c r="M1174" s="937" t="s">
        <v>1651</v>
      </c>
      <c r="N1174" s="937" t="s">
        <v>1601</v>
      </c>
    </row>
    <row r="1175" spans="1:14" ht="14.25" customHeight="1">
      <c r="A1175" s="754" t="s">
        <v>3341</v>
      </c>
      <c r="B1175" s="813" t="s">
        <v>1187</v>
      </c>
      <c r="C1175" s="726" t="s">
        <v>1188</v>
      </c>
      <c r="D1175" s="727" t="s">
        <v>1701</v>
      </c>
      <c r="E1175" s="728"/>
      <c r="F1175" s="729"/>
      <c r="G1175" s="729"/>
      <c r="H1175" s="729"/>
      <c r="I1175" s="760"/>
      <c r="J1175" s="939" t="s">
        <v>1628</v>
      </c>
      <c r="K1175" s="939"/>
      <c r="L1175" s="939"/>
      <c r="M1175" s="939"/>
      <c r="N1175" s="939" t="s">
        <v>1629</v>
      </c>
    </row>
    <row r="1176" spans="1:14" ht="14.25" customHeight="1">
      <c r="A1176" s="748" t="s">
        <v>1190</v>
      </c>
      <c r="B1176" s="733" t="s">
        <v>1704</v>
      </c>
      <c r="C1176" s="729" t="s">
        <v>1192</v>
      </c>
      <c r="D1176" s="728" t="s">
        <v>1193</v>
      </c>
      <c r="E1176" s="728" t="s">
        <v>498</v>
      </c>
      <c r="F1176" s="729" t="s">
        <v>1194</v>
      </c>
      <c r="G1176" s="729" t="s">
        <v>1195</v>
      </c>
      <c r="H1176" s="729" t="s">
        <v>1702</v>
      </c>
      <c r="I1176" s="760" t="s">
        <v>455</v>
      </c>
      <c r="J1176" t="s">
        <v>1596</v>
      </c>
      <c r="K1176" t="s">
        <v>1597</v>
      </c>
      <c r="L1176" t="s">
        <v>1595</v>
      </c>
      <c r="M1176" t="s">
        <v>1598</v>
      </c>
      <c r="N1176" t="s">
        <v>1599</v>
      </c>
    </row>
    <row r="1177" spans="1:14" ht="14.25" customHeight="1">
      <c r="A1177" s="749"/>
      <c r="B1177" s="736" t="s">
        <v>3342</v>
      </c>
      <c r="C1177" s="736">
        <v>217231122</v>
      </c>
      <c r="D1177" s="736">
        <v>3855906891</v>
      </c>
      <c r="E1177" s="736" t="s">
        <v>577</v>
      </c>
      <c r="F1177" s="736" t="s">
        <v>1199</v>
      </c>
      <c r="G1177" s="736"/>
      <c r="H1177" s="736"/>
      <c r="I1177" s="738"/>
      <c r="J1177" t="s">
        <v>1600</v>
      </c>
      <c r="K1177"/>
      <c r="L1177"/>
      <c r="M1177"/>
      <c r="N1177" t="s">
        <v>1601</v>
      </c>
    </row>
    <row r="1178" spans="1:14" ht="14.25" customHeight="1">
      <c r="A1178" s="749"/>
      <c r="B1178" s="662" t="s">
        <v>3343</v>
      </c>
      <c r="C1178" s="662">
        <v>217596417</v>
      </c>
      <c r="D1178" s="662">
        <v>3318068593</v>
      </c>
      <c r="E1178" s="736" t="s">
        <v>528</v>
      </c>
      <c r="F1178" s="736" t="s">
        <v>1199</v>
      </c>
      <c r="G1178" s="736"/>
      <c r="H1178" s="736"/>
      <c r="I1178" s="738"/>
      <c r="J1178" t="s">
        <v>1600</v>
      </c>
      <c r="K1178"/>
      <c r="L1178"/>
      <c r="M1178"/>
      <c r="N1178" t="s">
        <v>1601</v>
      </c>
    </row>
    <row r="1179" spans="1:14" ht="14.25" customHeight="1">
      <c r="A1179" s="749"/>
      <c r="B1179" s="736" t="s">
        <v>3344</v>
      </c>
      <c r="C1179" s="736">
        <v>198147069</v>
      </c>
      <c r="D1179" s="736">
        <v>8016441526</v>
      </c>
      <c r="E1179" s="736" t="s">
        <v>528</v>
      </c>
      <c r="F1179" s="736" t="s">
        <v>1199</v>
      </c>
      <c r="G1179" s="736" t="s">
        <v>509</v>
      </c>
      <c r="H1179" s="736"/>
      <c r="I1179" s="738"/>
      <c r="J1179" s="937" t="s">
        <v>1603</v>
      </c>
      <c r="K1179" s="937" t="s">
        <v>1604</v>
      </c>
      <c r="L1179" s="937" t="s">
        <v>1631</v>
      </c>
      <c r="M1179" s="937" t="s">
        <v>1633</v>
      </c>
      <c r="N1179" s="937" t="s">
        <v>1601</v>
      </c>
    </row>
    <row r="1180" spans="1:14" ht="14.25" customHeight="1">
      <c r="A1180" s="749"/>
      <c r="B1180" s="662" t="s">
        <v>3345</v>
      </c>
      <c r="C1180" s="731">
        <v>129703323</v>
      </c>
      <c r="D1180" s="753">
        <v>4075208536</v>
      </c>
      <c r="E1180" s="736" t="s">
        <v>528</v>
      </c>
      <c r="F1180" s="736" t="s">
        <v>1199</v>
      </c>
      <c r="G1180" s="736"/>
      <c r="H1180" s="736"/>
      <c r="I1180" s="738"/>
      <c r="J1180" t="s">
        <v>1600</v>
      </c>
      <c r="K1180"/>
      <c r="L1180"/>
      <c r="M1180"/>
      <c r="N1180" t="s">
        <v>1601</v>
      </c>
    </row>
    <row r="1181" spans="1:14" ht="14.25" customHeight="1">
      <c r="A1181" s="749"/>
      <c r="B1181" s="736" t="s">
        <v>3346</v>
      </c>
      <c r="C1181" s="736">
        <v>218393524</v>
      </c>
      <c r="D1181" s="736">
        <v>2102136343</v>
      </c>
      <c r="E1181" s="736" t="s">
        <v>554</v>
      </c>
      <c r="F1181" s="736" t="s">
        <v>1199</v>
      </c>
      <c r="G1181" s="736" t="s">
        <v>509</v>
      </c>
      <c r="H1181" s="736"/>
      <c r="I1181" s="738"/>
      <c r="J1181" t="s">
        <v>1600</v>
      </c>
      <c r="K1181"/>
      <c r="L1181"/>
      <c r="M1181"/>
      <c r="N1181" t="s">
        <v>1601</v>
      </c>
    </row>
    <row r="1182" spans="1:14" ht="14.25" customHeight="1">
      <c r="A1182" s="749"/>
      <c r="B1182" s="662" t="s">
        <v>3347</v>
      </c>
      <c r="C1182" s="736">
        <v>111917130</v>
      </c>
      <c r="D1182" s="736">
        <v>3859779863</v>
      </c>
      <c r="E1182" s="736" t="s">
        <v>554</v>
      </c>
      <c r="F1182" s="736" t="s">
        <v>1199</v>
      </c>
      <c r="G1182" s="736"/>
      <c r="H1182" s="736"/>
      <c r="I1182" s="738"/>
      <c r="J1182" t="s">
        <v>1600</v>
      </c>
      <c r="K1182"/>
      <c r="L1182"/>
      <c r="M1182"/>
      <c r="N1182" t="s">
        <v>1601</v>
      </c>
    </row>
    <row r="1183" spans="1:14" ht="14.25" customHeight="1">
      <c r="A1183" s="749"/>
      <c r="B1183" s="736" t="s">
        <v>3348</v>
      </c>
      <c r="C1183" s="736">
        <v>198123908</v>
      </c>
      <c r="D1183" s="736">
        <v>8013603209</v>
      </c>
      <c r="E1183" s="736" t="s">
        <v>522</v>
      </c>
      <c r="F1183" s="736" t="s">
        <v>1199</v>
      </c>
      <c r="G1183" s="736" t="s">
        <v>509</v>
      </c>
      <c r="H1183" s="736"/>
      <c r="I1183" s="738"/>
      <c r="J1183" s="937" t="s">
        <v>1603</v>
      </c>
      <c r="K1183" s="937" t="s">
        <v>1604</v>
      </c>
      <c r="L1183" s="937" t="s">
        <v>1668</v>
      </c>
      <c r="M1183" s="937" t="s">
        <v>1651</v>
      </c>
      <c r="N1183" s="937" t="s">
        <v>1601</v>
      </c>
    </row>
    <row r="1184" spans="1:14" ht="14.25" customHeight="1">
      <c r="A1184" s="749"/>
      <c r="B1184" s="662" t="s">
        <v>3349</v>
      </c>
      <c r="C1184" s="731">
        <v>217221205</v>
      </c>
      <c r="D1184" s="736">
        <v>3852990298</v>
      </c>
      <c r="E1184" s="736" t="s">
        <v>528</v>
      </c>
      <c r="F1184" s="736" t="s">
        <v>1203</v>
      </c>
      <c r="G1184" s="736"/>
      <c r="H1184" s="736"/>
      <c r="I1184" s="738"/>
      <c r="J1184" t="s">
        <v>1600</v>
      </c>
      <c r="K1184"/>
      <c r="L1184"/>
      <c r="M1184"/>
      <c r="N1184" t="s">
        <v>1601</v>
      </c>
    </row>
    <row r="1185" spans="1:14" ht="14.25" customHeight="1">
      <c r="A1185" s="749"/>
      <c r="B1185" s="736" t="s">
        <v>3350</v>
      </c>
      <c r="C1185" s="736">
        <v>167399452</v>
      </c>
      <c r="D1185" s="736">
        <v>3856014200</v>
      </c>
      <c r="E1185" s="736" t="s">
        <v>554</v>
      </c>
      <c r="F1185" s="736" t="s">
        <v>1199</v>
      </c>
      <c r="G1185" s="736" t="s">
        <v>509</v>
      </c>
      <c r="H1185" s="736"/>
      <c r="I1185" s="738" t="s">
        <v>486</v>
      </c>
      <c r="J1185" s="937" t="s">
        <v>1603</v>
      </c>
      <c r="K1185" s="937" t="s">
        <v>1604</v>
      </c>
      <c r="L1185" s="937" t="s">
        <v>1631</v>
      </c>
      <c r="M1185" s="937" t="s">
        <v>1633</v>
      </c>
      <c r="N1185" s="937" t="s">
        <v>1601</v>
      </c>
    </row>
    <row r="1186" spans="1:14" ht="14.25" customHeight="1">
      <c r="A1186" s="749"/>
      <c r="B1186" s="736" t="s">
        <v>3279</v>
      </c>
      <c r="C1186" s="662">
        <v>216886382</v>
      </c>
      <c r="D1186" s="736">
        <v>3855767818</v>
      </c>
      <c r="E1186" s="736" t="s">
        <v>577</v>
      </c>
      <c r="F1186" s="736" t="s">
        <v>1199</v>
      </c>
      <c r="G1186" s="736" t="s">
        <v>509</v>
      </c>
      <c r="H1186" s="736"/>
      <c r="I1186" s="738"/>
      <c r="J1186" s="937" t="s">
        <v>1603</v>
      </c>
      <c r="K1186" s="937" t="s">
        <v>1604</v>
      </c>
      <c r="L1186" s="937" t="s">
        <v>1631</v>
      </c>
      <c r="M1186" s="937" t="s">
        <v>1633</v>
      </c>
      <c r="N1186" s="937" t="s">
        <v>1601</v>
      </c>
    </row>
    <row r="1187" spans="1:14" ht="14.25" customHeight="1">
      <c r="A1187" s="749"/>
      <c r="B1187" s="662" t="s">
        <v>3351</v>
      </c>
      <c r="C1187" s="662">
        <v>157842478</v>
      </c>
      <c r="D1187" s="736" t="s">
        <v>3352</v>
      </c>
      <c r="E1187" s="736" t="s">
        <v>522</v>
      </c>
      <c r="F1187" s="736" t="s">
        <v>1199</v>
      </c>
      <c r="G1187" s="736" t="s">
        <v>509</v>
      </c>
      <c r="H1187" s="736" t="s">
        <v>509</v>
      </c>
      <c r="I1187" s="738" t="s">
        <v>3353</v>
      </c>
      <c r="J1187" s="937" t="s">
        <v>1603</v>
      </c>
      <c r="K1187" s="937" t="s">
        <v>1604</v>
      </c>
      <c r="L1187" s="937" t="s">
        <v>1648</v>
      </c>
      <c r="M1187" s="937" t="s">
        <v>1649</v>
      </c>
      <c r="N1187" s="937" t="s">
        <v>1601</v>
      </c>
    </row>
    <row r="1188" spans="1:14" ht="14.25" customHeight="1">
      <c r="A1188" s="749"/>
      <c r="B1188" s="736" t="s">
        <v>3193</v>
      </c>
      <c r="C1188" s="736">
        <v>139351187</v>
      </c>
      <c r="D1188" s="736">
        <v>3852749693</v>
      </c>
      <c r="E1188" s="736" t="s">
        <v>522</v>
      </c>
      <c r="F1188" s="736" t="s">
        <v>1199</v>
      </c>
      <c r="G1188" s="736"/>
      <c r="H1188" s="736"/>
      <c r="I1188" s="738"/>
      <c r="J1188" t="s">
        <v>1600</v>
      </c>
      <c r="K1188"/>
      <c r="L1188"/>
      <c r="M1188"/>
      <c r="N1188" t="s">
        <v>1601</v>
      </c>
    </row>
    <row r="1189" spans="1:14" ht="14.25" customHeight="1">
      <c r="A1189" s="749"/>
      <c r="B1189" s="662" t="s">
        <v>3354</v>
      </c>
      <c r="C1189" s="662">
        <v>216393090</v>
      </c>
      <c r="D1189" s="662">
        <v>7252751429</v>
      </c>
      <c r="E1189" s="736" t="s">
        <v>522</v>
      </c>
      <c r="F1189" s="736" t="s">
        <v>1203</v>
      </c>
      <c r="G1189" s="736" t="s">
        <v>509</v>
      </c>
      <c r="H1189" s="736"/>
      <c r="I1189" s="738"/>
      <c r="J1189" t="s">
        <v>1600</v>
      </c>
      <c r="K1189"/>
      <c r="L1189"/>
      <c r="M1189"/>
      <c r="N1189" t="s">
        <v>1601</v>
      </c>
    </row>
    <row r="1190" spans="1:14" ht="14.25" customHeight="1">
      <c r="A1190" s="749"/>
      <c r="B1190" s="662" t="s">
        <v>3355</v>
      </c>
      <c r="C1190" s="662">
        <v>215524499</v>
      </c>
      <c r="D1190" s="662">
        <v>7025595685</v>
      </c>
      <c r="E1190" s="736" t="s">
        <v>522</v>
      </c>
      <c r="F1190" s="736" t="s">
        <v>1203</v>
      </c>
      <c r="G1190" s="736" t="s">
        <v>509</v>
      </c>
      <c r="H1190" s="736"/>
      <c r="I1190" s="738" t="s">
        <v>3356</v>
      </c>
      <c r="J1190" t="s">
        <v>1600</v>
      </c>
      <c r="K1190"/>
      <c r="L1190"/>
      <c r="M1190"/>
      <c r="N1190" t="s">
        <v>1601</v>
      </c>
    </row>
    <row r="1191" spans="1:14" ht="14.25" customHeight="1">
      <c r="A1191" s="749" t="s">
        <v>3357</v>
      </c>
      <c r="B1191" s="736" t="s">
        <v>3358</v>
      </c>
      <c r="C1191" s="736">
        <v>217655629</v>
      </c>
      <c r="D1191" s="731" t="s">
        <v>3359</v>
      </c>
      <c r="E1191" s="736" t="s">
        <v>506</v>
      </c>
      <c r="F1191" s="736" t="s">
        <v>1199</v>
      </c>
      <c r="G1191" s="736"/>
      <c r="H1191" s="736"/>
      <c r="I1191" s="738"/>
      <c r="J1191" t="s">
        <v>1600</v>
      </c>
      <c r="K1191"/>
      <c r="L1191"/>
      <c r="M1191"/>
      <c r="N1191" t="s">
        <v>1601</v>
      </c>
    </row>
    <row r="1192" spans="1:14" ht="14.25" customHeight="1">
      <c r="A1192" s="749"/>
      <c r="B1192" s="662" t="s">
        <v>540</v>
      </c>
      <c r="C1192" s="736">
        <v>167482313</v>
      </c>
      <c r="D1192" s="662">
        <v>8014036011</v>
      </c>
      <c r="E1192" s="736" t="s">
        <v>528</v>
      </c>
      <c r="F1192" s="717" t="s">
        <v>1199</v>
      </c>
      <c r="G1192" s="736"/>
      <c r="H1192" s="736"/>
      <c r="I1192" s="738"/>
      <c r="J1192" t="s">
        <v>1600</v>
      </c>
      <c r="K1192"/>
      <c r="L1192"/>
      <c r="M1192"/>
      <c r="N1192" t="s">
        <v>1601</v>
      </c>
    </row>
    <row r="1193" spans="1:14" ht="14.25" customHeight="1">
      <c r="A1193" s="749"/>
      <c r="B1193" s="736" t="s">
        <v>514</v>
      </c>
      <c r="C1193" s="736">
        <v>148926496</v>
      </c>
      <c r="D1193" s="736">
        <v>8019185846</v>
      </c>
      <c r="E1193" s="736" t="s">
        <v>528</v>
      </c>
      <c r="F1193" s="736" t="s">
        <v>1199</v>
      </c>
      <c r="G1193" s="736"/>
      <c r="H1193" s="736"/>
      <c r="I1193" s="738"/>
      <c r="J1193" t="s">
        <v>1600</v>
      </c>
      <c r="K1193"/>
      <c r="L1193"/>
      <c r="M1193"/>
      <c r="N1193" t="s">
        <v>1601</v>
      </c>
    </row>
    <row r="1194" spans="1:14" ht="14.25" customHeight="1">
      <c r="A1194" s="749"/>
      <c r="B1194" s="736" t="s">
        <v>3174</v>
      </c>
      <c r="C1194" s="736">
        <v>152773540</v>
      </c>
      <c r="D1194" s="736">
        <v>3855516702</v>
      </c>
      <c r="E1194" s="736" t="s">
        <v>513</v>
      </c>
      <c r="F1194" s="736" t="s">
        <v>1199</v>
      </c>
      <c r="G1194" s="736"/>
      <c r="H1194" s="736"/>
      <c r="I1194" s="738"/>
      <c r="J1194" t="s">
        <v>1600</v>
      </c>
      <c r="K1194"/>
      <c r="L1194"/>
      <c r="M1194"/>
      <c r="N1194" t="s">
        <v>1601</v>
      </c>
    </row>
    <row r="1195" spans="1:14" ht="14.25" customHeight="1">
      <c r="A1195" s="749"/>
      <c r="B1195" s="662" t="s">
        <v>3360</v>
      </c>
      <c r="C1195" s="242"/>
      <c r="D1195" s="577"/>
      <c r="E1195" s="736"/>
      <c r="F1195" s="736" t="s">
        <v>1199</v>
      </c>
      <c r="G1195" s="736"/>
      <c r="H1195" s="736"/>
      <c r="I1195" s="738"/>
      <c r="J1195" s="939" t="s">
        <v>1628</v>
      </c>
      <c r="K1195" s="939"/>
      <c r="L1195" s="939"/>
      <c r="M1195" s="939"/>
      <c r="N1195" s="939" t="s">
        <v>1629</v>
      </c>
    </row>
    <row r="1196" spans="1:14" ht="14.25" customHeight="1">
      <c r="A1196" s="798"/>
      <c r="B1196" s="661" t="s">
        <v>3361</v>
      </c>
      <c r="C1196" s="661">
        <v>151375208</v>
      </c>
      <c r="D1196" s="661">
        <v>3854612102</v>
      </c>
      <c r="E1196" s="797" t="s">
        <v>522</v>
      </c>
      <c r="F1196" s="797" t="s">
        <v>1199</v>
      </c>
      <c r="G1196" s="797" t="s">
        <v>509</v>
      </c>
      <c r="H1196" s="797" t="s">
        <v>509</v>
      </c>
      <c r="I1196" s="800" t="s">
        <v>3353</v>
      </c>
      <c r="J1196" t="s">
        <v>1600</v>
      </c>
      <c r="K1196"/>
      <c r="L1196"/>
      <c r="M1196"/>
      <c r="N1196" t="s">
        <v>1601</v>
      </c>
    </row>
    <row r="1197" spans="1:14" ht="14.25" customHeight="1">
      <c r="A1197" s="798"/>
      <c r="B1197" s="577" t="s">
        <v>3362</v>
      </c>
      <c r="C1197" s="831">
        <v>203432515</v>
      </c>
      <c r="D1197" s="577">
        <v>8016619661</v>
      </c>
      <c r="E1197" s="797" t="s">
        <v>522</v>
      </c>
      <c r="F1197" s="797" t="s">
        <v>1199</v>
      </c>
      <c r="G1197" s="797" t="s">
        <v>509</v>
      </c>
      <c r="H1197" s="797"/>
      <c r="I1197" s="800"/>
      <c r="J1197" s="937" t="s">
        <v>1603</v>
      </c>
      <c r="K1197" s="937" t="s">
        <v>1604</v>
      </c>
      <c r="L1197" s="937" t="s">
        <v>1631</v>
      </c>
      <c r="M1197" s="937" t="s">
        <v>1633</v>
      </c>
      <c r="N1197" s="937" t="s">
        <v>1601</v>
      </c>
    </row>
    <row r="1198" spans="1:14" ht="14.25" customHeight="1">
      <c r="A1198" s="801"/>
      <c r="B1198" s="662" t="s">
        <v>3363</v>
      </c>
      <c r="C1198" s="662">
        <v>217655715</v>
      </c>
      <c r="D1198" s="662">
        <v>8013019621</v>
      </c>
      <c r="E1198" s="802" t="s">
        <v>522</v>
      </c>
      <c r="F1198" s="802" t="s">
        <v>1199</v>
      </c>
      <c r="G1198" s="802" t="s">
        <v>509</v>
      </c>
      <c r="H1198" s="802" t="s">
        <v>509</v>
      </c>
      <c r="I1198" s="803"/>
      <c r="J1198" s="937" t="s">
        <v>1603</v>
      </c>
      <c r="K1198" s="937" t="s">
        <v>1604</v>
      </c>
      <c r="L1198" s="937" t="s">
        <v>1668</v>
      </c>
      <c r="M1198" s="937" t="s">
        <v>1651</v>
      </c>
      <c r="N1198" s="937" t="s">
        <v>1601</v>
      </c>
    </row>
    <row r="1199" spans="1:14" ht="14.25" customHeight="1">
      <c r="A1199" s="754" t="s">
        <v>3364</v>
      </c>
      <c r="B1199" s="813" t="s">
        <v>1187</v>
      </c>
      <c r="C1199" s="726" t="s">
        <v>1188</v>
      </c>
      <c r="D1199" s="727" t="s">
        <v>1701</v>
      </c>
      <c r="E1199" s="728"/>
      <c r="F1199" s="729"/>
      <c r="G1199" s="729"/>
      <c r="H1199" s="729"/>
      <c r="I1199" s="760"/>
      <c r="J1199" s="939" t="s">
        <v>1628</v>
      </c>
      <c r="K1199" s="939"/>
      <c r="L1199" s="939"/>
      <c r="M1199" s="939"/>
      <c r="N1199" s="939" t="s">
        <v>1629</v>
      </c>
    </row>
    <row r="1200" spans="1:14" ht="14.25" customHeight="1">
      <c r="A1200" s="748" t="s">
        <v>1190</v>
      </c>
      <c r="B1200" s="733" t="s">
        <v>1704</v>
      </c>
      <c r="C1200" s="729" t="s">
        <v>1192</v>
      </c>
      <c r="D1200" s="728" t="s">
        <v>1193</v>
      </c>
      <c r="E1200" s="728" t="s">
        <v>498</v>
      </c>
      <c r="F1200" s="729" t="s">
        <v>1194</v>
      </c>
      <c r="G1200" s="729" t="s">
        <v>1195</v>
      </c>
      <c r="H1200" s="729" t="s">
        <v>1702</v>
      </c>
      <c r="I1200" s="760" t="s">
        <v>455</v>
      </c>
      <c r="J1200" t="s">
        <v>1596</v>
      </c>
      <c r="K1200" t="s">
        <v>1597</v>
      </c>
      <c r="L1200" t="s">
        <v>1595</v>
      </c>
      <c r="M1200" t="s">
        <v>1598</v>
      </c>
      <c r="N1200" t="s">
        <v>1599</v>
      </c>
    </row>
    <row r="1201" spans="1:14" ht="14.25" customHeight="1">
      <c r="A1201" s="749"/>
      <c r="B1201" s="736" t="s">
        <v>3365</v>
      </c>
      <c r="C1201" s="810">
        <v>213647369</v>
      </c>
      <c r="D1201" s="736">
        <v>3854574473</v>
      </c>
      <c r="E1201" s="736" t="s">
        <v>2656</v>
      </c>
      <c r="F1201" s="731" t="s">
        <v>1199</v>
      </c>
      <c r="G1201" s="736" t="s">
        <v>509</v>
      </c>
      <c r="H1201" s="736"/>
      <c r="I1201" s="738"/>
      <c r="J1201" t="s">
        <v>1600</v>
      </c>
      <c r="K1201"/>
      <c r="L1201"/>
      <c r="M1201"/>
      <c r="N1201" t="s">
        <v>1601</v>
      </c>
    </row>
    <row r="1202" spans="1:14" ht="14.25" customHeight="1">
      <c r="A1202" s="749">
        <v>101342191</v>
      </c>
      <c r="B1202" s="662" t="s">
        <v>3366</v>
      </c>
      <c r="C1202" s="662">
        <v>101342191</v>
      </c>
      <c r="D1202" s="662">
        <v>8013815953</v>
      </c>
      <c r="E1202" s="736" t="s">
        <v>2472</v>
      </c>
      <c r="F1202" s="736" t="s">
        <v>1199</v>
      </c>
      <c r="G1202" s="736" t="s">
        <v>806</v>
      </c>
      <c r="H1202" s="736"/>
      <c r="I1202" s="738"/>
      <c r="J1202" t="s">
        <v>1600</v>
      </c>
      <c r="K1202"/>
      <c r="L1202"/>
      <c r="M1202"/>
      <c r="N1202" t="s">
        <v>1601</v>
      </c>
    </row>
    <row r="1203" spans="1:14" ht="14.25" customHeight="1">
      <c r="A1203" s="749">
        <v>588218004</v>
      </c>
      <c r="B1203" s="736" t="s">
        <v>3367</v>
      </c>
      <c r="C1203" s="736">
        <v>216435745</v>
      </c>
      <c r="D1203" s="736">
        <v>9158229725</v>
      </c>
      <c r="E1203" s="736" t="s">
        <v>2472</v>
      </c>
      <c r="F1203" s="736" t="s">
        <v>1199</v>
      </c>
      <c r="G1203" s="736" t="s">
        <v>806</v>
      </c>
      <c r="H1203" s="736"/>
      <c r="I1203" s="738"/>
      <c r="J1203" s="938" t="s">
        <v>1607</v>
      </c>
      <c r="K1203" s="938" t="s">
        <v>1620</v>
      </c>
      <c r="L1203" s="938" t="s">
        <v>1669</v>
      </c>
      <c r="M1203" s="938" t="s">
        <v>1618</v>
      </c>
      <c r="N1203" s="938" t="s">
        <v>1601</v>
      </c>
    </row>
    <row r="1204" spans="1:14" ht="14.25" customHeight="1">
      <c r="A1204" s="749"/>
      <c r="B1204" s="662" t="s">
        <v>3368</v>
      </c>
      <c r="C1204" s="662">
        <v>217219744</v>
      </c>
      <c r="D1204" s="662">
        <v>3854577275</v>
      </c>
      <c r="E1204" s="736" t="s">
        <v>522</v>
      </c>
      <c r="F1204" s="736" t="s">
        <v>1199</v>
      </c>
      <c r="G1204" s="736" t="s">
        <v>509</v>
      </c>
      <c r="H1204" s="736"/>
      <c r="I1204" s="738"/>
      <c r="J1204" t="s">
        <v>1600</v>
      </c>
      <c r="K1204"/>
      <c r="L1204"/>
      <c r="M1204"/>
      <c r="N1204" t="s">
        <v>1601</v>
      </c>
    </row>
    <row r="1205" spans="1:14" ht="14.25" customHeight="1">
      <c r="A1205" s="749"/>
      <c r="B1205" s="662" t="s">
        <v>3369</v>
      </c>
      <c r="C1205" s="662">
        <v>217260218</v>
      </c>
      <c r="D1205" s="662">
        <v>3853718232</v>
      </c>
      <c r="E1205" s="736" t="s">
        <v>522</v>
      </c>
      <c r="F1205" s="736" t="s">
        <v>1199</v>
      </c>
      <c r="G1205" s="736" t="s">
        <v>806</v>
      </c>
      <c r="H1205" s="736"/>
      <c r="I1205" s="738"/>
      <c r="J1205" t="s">
        <v>1600</v>
      </c>
      <c r="K1205"/>
      <c r="L1205"/>
      <c r="M1205"/>
      <c r="N1205" t="s">
        <v>1601</v>
      </c>
    </row>
    <row r="1206" spans="1:14" ht="14.25" customHeight="1">
      <c r="A1206" s="749"/>
      <c r="B1206" s="662" t="s">
        <v>3370</v>
      </c>
      <c r="C1206" s="662">
        <v>217573640</v>
      </c>
      <c r="D1206" s="662">
        <v>3858673205</v>
      </c>
      <c r="E1206" s="736" t="s">
        <v>528</v>
      </c>
      <c r="F1206" s="736" t="s">
        <v>1203</v>
      </c>
      <c r="G1206" s="736" t="s">
        <v>509</v>
      </c>
      <c r="H1206" s="736"/>
      <c r="I1206" s="738" t="s">
        <v>3371</v>
      </c>
      <c r="J1206" t="s">
        <v>1600</v>
      </c>
      <c r="K1206"/>
      <c r="L1206"/>
      <c r="M1206"/>
      <c r="N1206" t="s">
        <v>1601</v>
      </c>
    </row>
    <row r="1207" spans="1:14" ht="14.25" customHeight="1">
      <c r="A1207" s="749"/>
      <c r="B1207" s="736" t="s">
        <v>3372</v>
      </c>
      <c r="C1207" s="736">
        <v>217678010</v>
      </c>
      <c r="D1207" s="736">
        <v>3855831929</v>
      </c>
      <c r="E1207" s="736" t="s">
        <v>554</v>
      </c>
      <c r="F1207" s="736" t="s">
        <v>1199</v>
      </c>
      <c r="G1207" s="736" t="s">
        <v>806</v>
      </c>
      <c r="H1207" s="736"/>
      <c r="I1207" s="738"/>
      <c r="J1207" t="s">
        <v>1600</v>
      </c>
      <c r="K1207"/>
      <c r="L1207"/>
      <c r="M1207"/>
      <c r="N1207" t="s">
        <v>1601</v>
      </c>
    </row>
    <row r="1208" spans="1:14" ht="14.25" customHeight="1">
      <c r="A1208" s="749"/>
      <c r="B1208" s="662" t="s">
        <v>3373</v>
      </c>
      <c r="C1208" s="662">
        <v>187997956</v>
      </c>
      <c r="D1208" s="662">
        <v>8017500397</v>
      </c>
      <c r="E1208" s="736" t="s">
        <v>522</v>
      </c>
      <c r="F1208" s="736" t="s">
        <v>1199</v>
      </c>
      <c r="G1208" s="736" t="s">
        <v>806</v>
      </c>
      <c r="H1208" s="736"/>
      <c r="I1208" s="738"/>
      <c r="J1208" t="s">
        <v>1600</v>
      </c>
      <c r="K1208"/>
      <c r="L1208"/>
      <c r="M1208"/>
      <c r="N1208" t="s">
        <v>1601</v>
      </c>
    </row>
    <row r="1209" spans="1:14" ht="14.25" customHeight="1">
      <c r="A1209" s="749">
        <v>875052137</v>
      </c>
      <c r="B1209" s="736" t="s">
        <v>3374</v>
      </c>
      <c r="C1209" s="810">
        <v>201781659</v>
      </c>
      <c r="D1209" s="736" t="s">
        <v>3375</v>
      </c>
      <c r="E1209" s="736" t="s">
        <v>577</v>
      </c>
      <c r="F1209" s="736" t="s">
        <v>1203</v>
      </c>
      <c r="G1209" s="736" t="s">
        <v>509</v>
      </c>
      <c r="H1209" s="736" t="s">
        <v>509</v>
      </c>
      <c r="I1209" s="738" t="s">
        <v>3376</v>
      </c>
      <c r="J1209" s="937" t="s">
        <v>1603</v>
      </c>
      <c r="K1209" s="937" t="s">
        <v>1604</v>
      </c>
      <c r="L1209" s="937" t="s">
        <v>1664</v>
      </c>
      <c r="M1209" s="937" t="s">
        <v>1663</v>
      </c>
      <c r="N1209" s="937" t="s">
        <v>1601</v>
      </c>
    </row>
    <row r="1210" spans="1:14" ht="14.25" customHeight="1">
      <c r="A1210" s="749"/>
      <c r="B1210" s="736" t="s">
        <v>3377</v>
      </c>
      <c r="C1210" s="662">
        <v>217259762</v>
      </c>
      <c r="D1210" s="731">
        <v>3853148538</v>
      </c>
      <c r="E1210" s="736" t="s">
        <v>1260</v>
      </c>
      <c r="F1210" s="736" t="s">
        <v>1203</v>
      </c>
      <c r="G1210" s="736" t="s">
        <v>509</v>
      </c>
      <c r="H1210" s="736"/>
      <c r="I1210" s="738" t="s">
        <v>3378</v>
      </c>
      <c r="J1210" t="s">
        <v>1600</v>
      </c>
      <c r="K1210"/>
      <c r="L1210"/>
      <c r="M1210"/>
      <c r="N1210" t="s">
        <v>1601</v>
      </c>
    </row>
    <row r="1211" spans="1:14" ht="14.25" customHeight="1">
      <c r="A1211" s="749"/>
      <c r="B1211" s="736" t="s">
        <v>3379</v>
      </c>
      <c r="C1211" s="736">
        <v>124503151</v>
      </c>
      <c r="D1211" s="731">
        <v>8016517734</v>
      </c>
      <c r="E1211" s="736" t="s">
        <v>506</v>
      </c>
      <c r="F1211" s="736" t="s">
        <v>1199</v>
      </c>
      <c r="G1211" s="736" t="s">
        <v>806</v>
      </c>
      <c r="H1211" s="736"/>
      <c r="I1211" s="738"/>
      <c r="J1211" s="937" t="s">
        <v>1603</v>
      </c>
      <c r="K1211" s="937" t="s">
        <v>1604</v>
      </c>
      <c r="L1211" s="937" t="s">
        <v>1670</v>
      </c>
      <c r="M1211" s="937" t="s">
        <v>1671</v>
      </c>
      <c r="N1211" s="937" t="s">
        <v>1601</v>
      </c>
    </row>
    <row r="1212" spans="1:14" ht="14.25" customHeight="1">
      <c r="A1212" s="749"/>
      <c r="B1212" s="736" t="s">
        <v>3380</v>
      </c>
      <c r="C1212" s="736">
        <v>167948003</v>
      </c>
      <c r="D1212" s="753">
        <v>7203507960</v>
      </c>
      <c r="E1212" s="736" t="s">
        <v>2472</v>
      </c>
      <c r="F1212" s="736" t="s">
        <v>1199</v>
      </c>
      <c r="G1212" s="736" t="s">
        <v>806</v>
      </c>
      <c r="H1212" s="736"/>
      <c r="I1212" s="738"/>
      <c r="J1212" t="s">
        <v>1600</v>
      </c>
      <c r="K1212"/>
      <c r="L1212"/>
      <c r="M1212"/>
      <c r="N1212" t="s">
        <v>1601</v>
      </c>
    </row>
    <row r="1213" spans="1:14" ht="14.25" customHeight="1">
      <c r="A1213" s="749"/>
      <c r="B1213" s="662" t="s">
        <v>3381</v>
      </c>
      <c r="C1213" s="662">
        <v>187256613</v>
      </c>
      <c r="D1213" s="662">
        <v>3855184577</v>
      </c>
      <c r="E1213" s="736" t="s">
        <v>554</v>
      </c>
      <c r="F1213" s="736" t="s">
        <v>1203</v>
      </c>
      <c r="G1213" s="736" t="s">
        <v>806</v>
      </c>
      <c r="H1213" s="736"/>
      <c r="I1213" s="738"/>
      <c r="J1213" t="s">
        <v>1600</v>
      </c>
      <c r="K1213"/>
      <c r="L1213"/>
      <c r="M1213"/>
      <c r="N1213" t="s">
        <v>1601</v>
      </c>
    </row>
    <row r="1214" spans="1:14" ht="14.25" customHeight="1">
      <c r="A1214" s="749"/>
      <c r="B1214" s="662" t="s">
        <v>503</v>
      </c>
      <c r="C1214" s="662">
        <v>177671254</v>
      </c>
      <c r="D1214" s="662">
        <v>3856289600</v>
      </c>
      <c r="E1214" s="736" t="s">
        <v>522</v>
      </c>
      <c r="F1214" s="736" t="s">
        <v>1199</v>
      </c>
      <c r="G1214" s="736" t="s">
        <v>806</v>
      </c>
      <c r="H1214" s="736"/>
      <c r="I1214" s="738"/>
      <c r="J1214" t="s">
        <v>1600</v>
      </c>
      <c r="K1214"/>
      <c r="L1214"/>
      <c r="M1214"/>
      <c r="N1214" t="s">
        <v>1601</v>
      </c>
    </row>
    <row r="1215" spans="1:14" ht="14.25" customHeight="1">
      <c r="A1215" s="749"/>
      <c r="B1215" s="662" t="s">
        <v>3382</v>
      </c>
      <c r="C1215" s="662">
        <v>217977808</v>
      </c>
      <c r="D1215" s="662">
        <v>8013470388</v>
      </c>
      <c r="E1215" s="736" t="s">
        <v>2472</v>
      </c>
      <c r="F1215" s="736" t="s">
        <v>1199</v>
      </c>
      <c r="G1215" s="736" t="s">
        <v>806</v>
      </c>
      <c r="H1215" s="736"/>
      <c r="I1215" s="738"/>
      <c r="J1215" t="s">
        <v>1600</v>
      </c>
      <c r="K1215"/>
      <c r="L1215"/>
      <c r="M1215"/>
      <c r="N1215" t="s">
        <v>1601</v>
      </c>
    </row>
    <row r="1216" spans="1:14" ht="14.25" customHeight="1">
      <c r="A1216" s="749"/>
      <c r="B1216" s="662" t="s">
        <v>3383</v>
      </c>
      <c r="C1216" s="662">
        <v>217975924</v>
      </c>
      <c r="D1216" s="662">
        <v>3855420899</v>
      </c>
      <c r="E1216" s="736" t="s">
        <v>522</v>
      </c>
      <c r="F1216" s="736" t="s">
        <v>1199</v>
      </c>
      <c r="G1216" s="736" t="s">
        <v>509</v>
      </c>
      <c r="H1216" s="736"/>
      <c r="I1216" s="738"/>
      <c r="J1216" t="s">
        <v>1600</v>
      </c>
      <c r="K1216"/>
      <c r="L1216"/>
      <c r="M1216"/>
      <c r="N1216" t="s">
        <v>1601</v>
      </c>
    </row>
    <row r="1217" spans="1:14" ht="14.25" customHeight="1">
      <c r="A1217" s="749" t="s">
        <v>3384</v>
      </c>
      <c r="B1217" s="662" t="s">
        <v>3385</v>
      </c>
      <c r="C1217" s="662">
        <v>217230231</v>
      </c>
      <c r="D1217" s="662">
        <v>3852594369</v>
      </c>
      <c r="E1217" s="736" t="s">
        <v>513</v>
      </c>
      <c r="F1217" s="736" t="s">
        <v>1203</v>
      </c>
      <c r="G1217" s="736" t="s">
        <v>509</v>
      </c>
      <c r="H1217" s="736"/>
      <c r="I1217" s="738"/>
      <c r="J1217" t="s">
        <v>1600</v>
      </c>
      <c r="K1217"/>
      <c r="L1217"/>
      <c r="M1217"/>
      <c r="N1217" t="s">
        <v>1601</v>
      </c>
    </row>
    <row r="1218" spans="1:14" ht="14.25" customHeight="1">
      <c r="A1218" s="749" t="s">
        <v>3386</v>
      </c>
      <c r="B1218" s="662" t="s">
        <v>3387</v>
      </c>
      <c r="C1218" s="662">
        <v>217973415</v>
      </c>
      <c r="D1218" s="736">
        <v>3852422067</v>
      </c>
      <c r="E1218" s="736" t="s">
        <v>506</v>
      </c>
      <c r="F1218" s="736" t="s">
        <v>1199</v>
      </c>
      <c r="G1218" s="736" t="s">
        <v>806</v>
      </c>
      <c r="H1218" s="736"/>
      <c r="I1218" s="738"/>
      <c r="J1218" t="s">
        <v>1600</v>
      </c>
      <c r="K1218"/>
      <c r="L1218"/>
      <c r="M1218"/>
      <c r="N1218" t="s">
        <v>1601</v>
      </c>
    </row>
    <row r="1219" spans="1:14" ht="14.25" customHeight="1">
      <c r="A1219" s="749"/>
      <c r="B1219" s="662" t="s">
        <v>3388</v>
      </c>
      <c r="C1219" s="662">
        <v>217227570</v>
      </c>
      <c r="D1219" s="662">
        <v>3854857254</v>
      </c>
      <c r="E1219" s="736" t="s">
        <v>522</v>
      </c>
      <c r="F1219" s="736" t="s">
        <v>1199</v>
      </c>
      <c r="G1219" s="736" t="s">
        <v>509</v>
      </c>
      <c r="H1219" s="736"/>
      <c r="I1219" s="738"/>
      <c r="J1219" t="s">
        <v>1600</v>
      </c>
      <c r="K1219"/>
      <c r="L1219"/>
      <c r="M1219"/>
      <c r="N1219" t="s">
        <v>1601</v>
      </c>
    </row>
    <row r="1220" spans="1:14" ht="14.25" customHeight="1">
      <c r="A1220" s="749"/>
      <c r="B1220" s="577" t="s">
        <v>3389</v>
      </c>
      <c r="C1220" s="577">
        <v>217569760</v>
      </c>
      <c r="D1220" s="577">
        <v>8015740260</v>
      </c>
      <c r="E1220" s="736" t="s">
        <v>522</v>
      </c>
      <c r="F1220" s="736" t="s">
        <v>1199</v>
      </c>
      <c r="G1220" s="797" t="s">
        <v>509</v>
      </c>
      <c r="H1220" s="797" t="s">
        <v>509</v>
      </c>
      <c r="I1220" s="800"/>
      <c r="J1220" s="937" t="s">
        <v>1603</v>
      </c>
      <c r="K1220" s="937" t="s">
        <v>1604</v>
      </c>
      <c r="L1220" s="937" t="s">
        <v>1664</v>
      </c>
      <c r="M1220" s="937" t="s">
        <v>1663</v>
      </c>
      <c r="N1220" s="937" t="s">
        <v>1601</v>
      </c>
    </row>
    <row r="1221" spans="1:14" ht="14.25" customHeight="1">
      <c r="A1221" s="749"/>
      <c r="B1221" s="577" t="s">
        <v>3390</v>
      </c>
      <c r="C1221" s="577">
        <v>138687274</v>
      </c>
      <c r="D1221" s="577">
        <v>3854886530</v>
      </c>
      <c r="E1221" s="736" t="s">
        <v>522</v>
      </c>
      <c r="F1221" s="736" t="s">
        <v>1199</v>
      </c>
      <c r="G1221" s="736" t="s">
        <v>806</v>
      </c>
      <c r="H1221" s="797"/>
      <c r="I1221" s="800"/>
      <c r="J1221" t="s">
        <v>1600</v>
      </c>
      <c r="K1221"/>
      <c r="L1221"/>
      <c r="M1221"/>
      <c r="N1221" t="s">
        <v>1601</v>
      </c>
    </row>
    <row r="1222" spans="1:14" ht="14.25" customHeight="1">
      <c r="A1222" s="749"/>
      <c r="B1222" s="577" t="s">
        <v>3391</v>
      </c>
      <c r="C1222" s="577">
        <v>215264634</v>
      </c>
      <c r="D1222" s="577">
        <v>8015149056</v>
      </c>
      <c r="E1222" s="736" t="s">
        <v>522</v>
      </c>
      <c r="F1222" s="736" t="s">
        <v>1199</v>
      </c>
      <c r="G1222" s="736" t="s">
        <v>509</v>
      </c>
      <c r="H1222" s="797" t="s">
        <v>509</v>
      </c>
      <c r="I1222" s="800"/>
      <c r="J1222" t="s">
        <v>1600</v>
      </c>
      <c r="K1222"/>
      <c r="L1222"/>
      <c r="M1222"/>
      <c r="N1222" t="s">
        <v>1601</v>
      </c>
    </row>
    <row r="1223" spans="1:14" ht="14.25" customHeight="1">
      <c r="A1223" s="749"/>
      <c r="B1223" s="577" t="s">
        <v>540</v>
      </c>
      <c r="C1223" s="577">
        <v>167482313</v>
      </c>
      <c r="D1223" s="577" t="s">
        <v>3392</v>
      </c>
      <c r="E1223" s="736" t="s">
        <v>528</v>
      </c>
      <c r="F1223" s="736" t="s">
        <v>1199</v>
      </c>
      <c r="G1223" s="736" t="s">
        <v>509</v>
      </c>
      <c r="H1223" s="797"/>
      <c r="I1223" s="800"/>
      <c r="J1223" t="s">
        <v>1600</v>
      </c>
      <c r="K1223"/>
      <c r="L1223"/>
      <c r="M1223"/>
      <c r="N1223" t="s">
        <v>1601</v>
      </c>
    </row>
    <row r="1224" spans="1:14" ht="14.25" customHeight="1">
      <c r="A1224" s="749" t="s">
        <v>3042</v>
      </c>
      <c r="B1224" s="662" t="s">
        <v>3043</v>
      </c>
      <c r="C1224" s="662">
        <v>203423111</v>
      </c>
      <c r="D1224" s="736" t="s">
        <v>3044</v>
      </c>
      <c r="E1224" s="736" t="s">
        <v>506</v>
      </c>
      <c r="F1224" s="717" t="s">
        <v>1199</v>
      </c>
      <c r="G1224" s="736" t="s">
        <v>806</v>
      </c>
      <c r="H1224" s="802"/>
      <c r="I1224" s="803"/>
      <c r="J1224" t="s">
        <v>1600</v>
      </c>
      <c r="K1224"/>
      <c r="L1224"/>
      <c r="M1224"/>
      <c r="N1224" t="s">
        <v>1601</v>
      </c>
    </row>
    <row r="1225" spans="1:14" ht="14.25" customHeight="1">
      <c r="A1225" s="789" t="s">
        <v>3393</v>
      </c>
      <c r="B1225" s="805" t="s">
        <v>1291</v>
      </c>
      <c r="C1225" s="791" t="s">
        <v>1292</v>
      </c>
      <c r="D1225" s="792" t="s">
        <v>1189</v>
      </c>
      <c r="E1225" s="793"/>
      <c r="F1225" s="794"/>
      <c r="G1225" s="794"/>
      <c r="H1225" s="794"/>
      <c r="I1225" s="795"/>
      <c r="J1225" s="939" t="s">
        <v>1628</v>
      </c>
      <c r="K1225" s="939"/>
      <c r="L1225" s="939"/>
      <c r="M1225" s="939"/>
      <c r="N1225" s="939" t="s">
        <v>1629</v>
      </c>
    </row>
    <row r="1226" spans="1:14" ht="14.25" customHeight="1">
      <c r="A1226" s="748" t="s">
        <v>1190</v>
      </c>
      <c r="B1226" s="733" t="s">
        <v>1704</v>
      </c>
      <c r="C1226" s="729" t="s">
        <v>1192</v>
      </c>
      <c r="D1226" s="728" t="s">
        <v>1193</v>
      </c>
      <c r="E1226" s="728" t="s">
        <v>498</v>
      </c>
      <c r="F1226" s="729" t="s">
        <v>1194</v>
      </c>
      <c r="G1226" s="729" t="s">
        <v>1195</v>
      </c>
      <c r="H1226" s="729" t="s">
        <v>1702</v>
      </c>
      <c r="I1226" s="760" t="s">
        <v>455</v>
      </c>
      <c r="J1226" t="s">
        <v>1596</v>
      </c>
      <c r="K1226" t="s">
        <v>1597</v>
      </c>
      <c r="L1226" t="s">
        <v>1595</v>
      </c>
      <c r="M1226" t="s">
        <v>1598</v>
      </c>
      <c r="N1226" t="s">
        <v>1599</v>
      </c>
    </row>
    <row r="1227" spans="1:14" ht="14.25" customHeight="1">
      <c r="A1227" s="749"/>
      <c r="B1227" s="736" t="s">
        <v>3394</v>
      </c>
      <c r="C1227" s="736">
        <v>204870142</v>
      </c>
      <c r="D1227" s="736">
        <v>8016874777</v>
      </c>
      <c r="E1227" s="736" t="s">
        <v>522</v>
      </c>
      <c r="F1227" s="736" t="s">
        <v>1199</v>
      </c>
      <c r="G1227" s="736" t="s">
        <v>806</v>
      </c>
      <c r="H1227" s="736"/>
      <c r="I1227" s="738"/>
      <c r="J1227" t="s">
        <v>1600</v>
      </c>
      <c r="K1227"/>
      <c r="L1227"/>
      <c r="M1227"/>
      <c r="N1227" t="s">
        <v>1601</v>
      </c>
    </row>
    <row r="1228" spans="1:14" ht="14.25" customHeight="1">
      <c r="A1228" s="749" t="s">
        <v>3395</v>
      </c>
      <c r="B1228" s="736" t="s">
        <v>3396</v>
      </c>
      <c r="C1228" s="736">
        <v>95683611</v>
      </c>
      <c r="D1228" s="736">
        <v>8019994508</v>
      </c>
      <c r="E1228" s="736" t="s">
        <v>513</v>
      </c>
      <c r="F1228" s="717" t="s">
        <v>1203</v>
      </c>
      <c r="G1228" s="736" t="s">
        <v>509</v>
      </c>
      <c r="H1228" s="736"/>
      <c r="I1228" s="738" t="s">
        <v>3371</v>
      </c>
      <c r="J1228" t="s">
        <v>1600</v>
      </c>
      <c r="K1228"/>
      <c r="L1228"/>
      <c r="M1228"/>
      <c r="N1228" t="s">
        <v>1601</v>
      </c>
    </row>
    <row r="1229" spans="1:14" ht="14.25" customHeight="1">
      <c r="A1229" s="749"/>
      <c r="B1229" s="736" t="s">
        <v>2293</v>
      </c>
      <c r="C1229" s="736">
        <v>183229007</v>
      </c>
      <c r="D1229" s="736">
        <v>3855765534</v>
      </c>
      <c r="E1229" s="736" t="s">
        <v>554</v>
      </c>
      <c r="F1229" s="736" t="s">
        <v>1199</v>
      </c>
      <c r="G1229" s="736" t="s">
        <v>806</v>
      </c>
      <c r="H1229" s="736"/>
      <c r="I1229" s="738"/>
      <c r="J1229" t="s">
        <v>1600</v>
      </c>
      <c r="K1229"/>
      <c r="L1229"/>
      <c r="M1229"/>
      <c r="N1229" t="s">
        <v>1601</v>
      </c>
    </row>
    <row r="1230" spans="1:14" ht="14.25" customHeight="1">
      <c r="A1230" s="749">
        <v>646887066</v>
      </c>
      <c r="B1230" s="736" t="s">
        <v>3397</v>
      </c>
      <c r="C1230" s="736">
        <v>189919279</v>
      </c>
      <c r="D1230" s="736">
        <v>8014300697</v>
      </c>
      <c r="E1230" s="736" t="s">
        <v>577</v>
      </c>
      <c r="F1230" s="736" t="s">
        <v>1199</v>
      </c>
      <c r="G1230" s="736" t="s">
        <v>509</v>
      </c>
      <c r="H1230" s="736"/>
      <c r="I1230" s="738" t="s">
        <v>3340</v>
      </c>
      <c r="J1230" t="s">
        <v>1600</v>
      </c>
      <c r="K1230"/>
      <c r="L1230"/>
      <c r="M1230"/>
      <c r="N1230" t="s">
        <v>1601</v>
      </c>
    </row>
    <row r="1231" spans="1:14" ht="14.25" customHeight="1">
      <c r="A1231" s="749"/>
      <c r="B1231" s="736" t="s">
        <v>3398</v>
      </c>
      <c r="C1231" s="736">
        <v>199234585</v>
      </c>
      <c r="D1231" s="736">
        <v>8019994508</v>
      </c>
      <c r="E1231" s="736" t="s">
        <v>513</v>
      </c>
      <c r="F1231" s="736" t="s">
        <v>1203</v>
      </c>
      <c r="G1231" s="736" t="s">
        <v>509</v>
      </c>
      <c r="H1231" s="736"/>
      <c r="I1231" s="738"/>
      <c r="J1231" s="937" t="s">
        <v>1603</v>
      </c>
      <c r="K1231" s="937" t="s">
        <v>1604</v>
      </c>
      <c r="L1231" s="937" t="s">
        <v>1657</v>
      </c>
      <c r="M1231" s="937" t="s">
        <v>1633</v>
      </c>
      <c r="N1231" s="937" t="s">
        <v>1601</v>
      </c>
    </row>
    <row r="1232" spans="1:14" ht="14.25" customHeight="1">
      <c r="A1232" s="749" t="s">
        <v>3399</v>
      </c>
      <c r="B1232" s="736" t="s">
        <v>3400</v>
      </c>
      <c r="C1232" s="736">
        <v>104762581</v>
      </c>
      <c r="D1232" s="736" t="s">
        <v>3401</v>
      </c>
      <c r="E1232" s="736" t="s">
        <v>552</v>
      </c>
      <c r="F1232" s="736" t="s">
        <v>1199</v>
      </c>
      <c r="G1232" s="736" t="s">
        <v>806</v>
      </c>
      <c r="H1232" s="736"/>
      <c r="I1232" s="738"/>
      <c r="J1232" t="s">
        <v>1600</v>
      </c>
      <c r="K1232"/>
      <c r="L1232"/>
      <c r="M1232"/>
      <c r="N1232" t="s">
        <v>1601</v>
      </c>
    </row>
    <row r="1233" spans="1:14" ht="14.25" customHeight="1">
      <c r="A1233" s="749">
        <v>751056774</v>
      </c>
      <c r="B1233" s="736" t="s">
        <v>3402</v>
      </c>
      <c r="C1233" s="736">
        <v>217602738</v>
      </c>
      <c r="D1233" s="736">
        <v>3853844314</v>
      </c>
      <c r="E1233" s="736" t="s">
        <v>1260</v>
      </c>
      <c r="F1233" s="736" t="s">
        <v>1199</v>
      </c>
      <c r="G1233" s="736" t="s">
        <v>806</v>
      </c>
      <c r="H1233" s="736"/>
      <c r="I1233" s="738"/>
      <c r="J1233" t="s">
        <v>1600</v>
      </c>
      <c r="K1233"/>
      <c r="L1233"/>
      <c r="M1233"/>
      <c r="N1233" t="s">
        <v>1601</v>
      </c>
    </row>
    <row r="1234" spans="1:14" ht="14.25" customHeight="1">
      <c r="A1234" s="749"/>
      <c r="B1234" s="731" t="s">
        <v>3403</v>
      </c>
      <c r="C1234" s="736">
        <v>217310670</v>
      </c>
      <c r="D1234" s="736">
        <v>6024739874</v>
      </c>
      <c r="E1234" s="736" t="s">
        <v>528</v>
      </c>
      <c r="F1234" s="736" t="s">
        <v>1203</v>
      </c>
      <c r="G1234" s="736" t="s">
        <v>806</v>
      </c>
      <c r="H1234" s="736"/>
      <c r="I1234" s="738"/>
      <c r="J1234" t="s">
        <v>1600</v>
      </c>
      <c r="K1234"/>
      <c r="L1234"/>
      <c r="M1234"/>
      <c r="N1234" t="s">
        <v>1601</v>
      </c>
    </row>
    <row r="1235" spans="1:14" ht="14.25" customHeight="1">
      <c r="A1235" s="749"/>
      <c r="B1235" s="736" t="s">
        <v>3404</v>
      </c>
      <c r="C1235" s="736">
        <v>203112065</v>
      </c>
      <c r="D1235" s="736">
        <v>7543325422</v>
      </c>
      <c r="E1235" s="736" t="s">
        <v>528</v>
      </c>
      <c r="F1235" s="736" t="s">
        <v>1199</v>
      </c>
      <c r="G1235" s="736" t="s">
        <v>509</v>
      </c>
      <c r="H1235" s="736"/>
      <c r="I1235" s="738"/>
      <c r="J1235" t="s">
        <v>1600</v>
      </c>
      <c r="K1235"/>
      <c r="L1235"/>
      <c r="M1235"/>
      <c r="N1235" t="s">
        <v>1601</v>
      </c>
    </row>
    <row r="1236" spans="1:14" ht="14.25" customHeight="1">
      <c r="A1236" s="749"/>
      <c r="B1236" s="736" t="s">
        <v>3405</v>
      </c>
      <c r="C1236" s="736">
        <v>218258906</v>
      </c>
      <c r="D1236" s="736">
        <v>2108890895</v>
      </c>
      <c r="E1236" s="736" t="s">
        <v>2472</v>
      </c>
      <c r="F1236" s="736" t="s">
        <v>1199</v>
      </c>
      <c r="G1236" s="736" t="s">
        <v>806</v>
      </c>
      <c r="H1236" s="736"/>
      <c r="I1236" s="738"/>
      <c r="J1236" s="938" t="s">
        <v>1607</v>
      </c>
      <c r="K1236" s="938" t="s">
        <v>1620</v>
      </c>
      <c r="L1236" s="938" t="s">
        <v>1619</v>
      </c>
      <c r="M1236" s="938" t="s">
        <v>1654</v>
      </c>
      <c r="N1236" s="938" t="s">
        <v>1601</v>
      </c>
    </row>
    <row r="1237" spans="1:14" ht="14.25" customHeight="1">
      <c r="A1237" s="749" t="s">
        <v>3406</v>
      </c>
      <c r="B1237" s="736" t="s">
        <v>3407</v>
      </c>
      <c r="C1237" s="736">
        <v>203395747</v>
      </c>
      <c r="D1237" s="736" t="s">
        <v>3408</v>
      </c>
      <c r="E1237" s="736" t="s">
        <v>552</v>
      </c>
      <c r="F1237" s="736" t="s">
        <v>1203</v>
      </c>
      <c r="G1237" s="736" t="s">
        <v>509</v>
      </c>
      <c r="H1237" s="736"/>
      <c r="I1237" s="738"/>
      <c r="J1237" s="937" t="s">
        <v>1603</v>
      </c>
      <c r="K1237" s="937" t="s">
        <v>1604</v>
      </c>
      <c r="L1237" s="937" t="s">
        <v>1664</v>
      </c>
      <c r="M1237" s="937" t="s">
        <v>1663</v>
      </c>
      <c r="N1237" s="937" t="s">
        <v>1601</v>
      </c>
    </row>
    <row r="1238" spans="1:14" ht="14.25" customHeight="1">
      <c r="A1238" s="749" t="s">
        <v>3409</v>
      </c>
      <c r="B1238" s="662" t="s">
        <v>3410</v>
      </c>
      <c r="C1238" s="662">
        <v>183104171</v>
      </c>
      <c r="D1238" s="662">
        <v>3853353907</v>
      </c>
      <c r="E1238" s="736" t="s">
        <v>506</v>
      </c>
      <c r="F1238" s="736" t="s">
        <v>1203</v>
      </c>
      <c r="G1238" s="736" t="s">
        <v>509</v>
      </c>
      <c r="H1238" s="736"/>
      <c r="I1238" s="738" t="s">
        <v>3411</v>
      </c>
      <c r="J1238" t="s">
        <v>1600</v>
      </c>
      <c r="K1238"/>
      <c r="L1238"/>
      <c r="M1238"/>
      <c r="N1238" t="s">
        <v>1601</v>
      </c>
    </row>
    <row r="1239" spans="1:14" ht="14.25" customHeight="1">
      <c r="A1239" s="749" t="s">
        <v>3412</v>
      </c>
      <c r="B1239" s="736" t="s">
        <v>3413</v>
      </c>
      <c r="C1239" s="736">
        <v>97873560</v>
      </c>
      <c r="D1239" s="736">
        <v>8017084704</v>
      </c>
      <c r="E1239" s="736" t="s">
        <v>506</v>
      </c>
      <c r="F1239" s="736" t="s">
        <v>1203</v>
      </c>
      <c r="G1239" s="736" t="s">
        <v>509</v>
      </c>
      <c r="H1239" s="736"/>
      <c r="I1239" s="738" t="s">
        <v>3411</v>
      </c>
      <c r="J1239" t="s">
        <v>1600</v>
      </c>
      <c r="K1239"/>
      <c r="L1239"/>
      <c r="M1239"/>
      <c r="N1239" t="s">
        <v>1601</v>
      </c>
    </row>
    <row r="1240" spans="1:14" ht="14.25" customHeight="1">
      <c r="A1240" s="749"/>
      <c r="B1240" s="736" t="s">
        <v>3414</v>
      </c>
      <c r="C1240" s="736">
        <v>186917967</v>
      </c>
      <c r="D1240" s="731">
        <v>8015140034</v>
      </c>
      <c r="E1240" s="736" t="s">
        <v>554</v>
      </c>
      <c r="F1240" s="736" t="s">
        <v>1199</v>
      </c>
      <c r="G1240" s="736" t="s">
        <v>806</v>
      </c>
      <c r="H1240" s="736"/>
      <c r="I1240" s="738"/>
      <c r="J1240" t="s">
        <v>1600</v>
      </c>
      <c r="K1240"/>
      <c r="L1240"/>
      <c r="M1240"/>
      <c r="N1240" t="s">
        <v>1601</v>
      </c>
    </row>
    <row r="1241" spans="1:14" ht="14.25" customHeight="1">
      <c r="A1241" s="749"/>
      <c r="B1241" s="736" t="s">
        <v>3415</v>
      </c>
      <c r="C1241" s="736">
        <v>217314645</v>
      </c>
      <c r="D1241" s="736" t="s">
        <v>3416</v>
      </c>
      <c r="E1241" s="736" t="s">
        <v>554</v>
      </c>
      <c r="F1241" s="736" t="s">
        <v>1203</v>
      </c>
      <c r="G1241" s="736" t="s">
        <v>806</v>
      </c>
      <c r="H1241" s="736"/>
      <c r="I1241" s="738"/>
      <c r="J1241" t="s">
        <v>1600</v>
      </c>
      <c r="K1241"/>
      <c r="L1241"/>
      <c r="M1241"/>
      <c r="N1241" t="s">
        <v>1601</v>
      </c>
    </row>
    <row r="1242" spans="1:14" ht="14.25" customHeight="1">
      <c r="A1242" s="749"/>
      <c r="B1242" s="577" t="s">
        <v>3417</v>
      </c>
      <c r="C1242" s="577">
        <v>217223265</v>
      </c>
      <c r="D1242" s="577" t="s">
        <v>3418</v>
      </c>
      <c r="E1242" s="736" t="s">
        <v>522</v>
      </c>
      <c r="F1242" s="736" t="s">
        <v>1199</v>
      </c>
      <c r="G1242" s="736" t="s">
        <v>806</v>
      </c>
      <c r="H1242" s="736"/>
      <c r="I1242" s="738"/>
      <c r="J1242" t="s">
        <v>1600</v>
      </c>
      <c r="K1242"/>
      <c r="L1242"/>
      <c r="M1242"/>
      <c r="N1242" t="s">
        <v>1601</v>
      </c>
    </row>
    <row r="1243" spans="1:14" ht="14.25" customHeight="1">
      <c r="A1243" s="749" t="s">
        <v>3419</v>
      </c>
      <c r="B1243" s="736" t="s">
        <v>3420</v>
      </c>
      <c r="C1243" s="577">
        <v>103101097</v>
      </c>
      <c r="D1243" s="736">
        <v>3852964840</v>
      </c>
      <c r="E1243" s="736" t="s">
        <v>2472</v>
      </c>
      <c r="F1243" s="736" t="s">
        <v>1203</v>
      </c>
      <c r="G1243" s="736" t="s">
        <v>806</v>
      </c>
      <c r="H1243" s="736"/>
      <c r="I1243" s="738"/>
      <c r="J1243" t="s">
        <v>1600</v>
      </c>
      <c r="K1243"/>
      <c r="L1243"/>
      <c r="M1243"/>
      <c r="N1243" t="s">
        <v>1601</v>
      </c>
    </row>
    <row r="1244" spans="1:14" ht="14.25" customHeight="1">
      <c r="B1244" s="731" t="s">
        <v>3421</v>
      </c>
      <c r="C1244" s="577">
        <v>206856540</v>
      </c>
      <c r="D1244" s="731" t="s">
        <v>3422</v>
      </c>
      <c r="E1244" s="731" t="s">
        <v>522</v>
      </c>
      <c r="F1244" s="731" t="s">
        <v>1199</v>
      </c>
      <c r="G1244" s="736" t="s">
        <v>806</v>
      </c>
      <c r="J1244" s="938" t="s">
        <v>1607</v>
      </c>
      <c r="K1244" s="938" t="s">
        <v>1673</v>
      </c>
      <c r="L1244" s="938" t="s">
        <v>1672</v>
      </c>
      <c r="M1244" s="938" t="s">
        <v>1674</v>
      </c>
      <c r="N1244" s="938" t="s">
        <v>1601</v>
      </c>
    </row>
    <row r="1245" spans="1:14" ht="14.25" customHeight="1">
      <c r="B1245" s="577" t="s">
        <v>3423</v>
      </c>
      <c r="C1245" s="577">
        <v>148959707</v>
      </c>
      <c r="D1245" s="577">
        <v>8016006880</v>
      </c>
      <c r="E1245" s="731" t="s">
        <v>522</v>
      </c>
      <c r="F1245" s="731" t="s">
        <v>1199</v>
      </c>
      <c r="G1245" s="736" t="s">
        <v>806</v>
      </c>
      <c r="J1245" t="s">
        <v>1600</v>
      </c>
      <c r="K1245"/>
      <c r="L1245"/>
      <c r="M1245"/>
      <c r="N1245" t="s">
        <v>1601</v>
      </c>
    </row>
    <row r="1246" spans="1:14" ht="14.25" customHeight="1">
      <c r="B1246" s="731" t="s">
        <v>1271</v>
      </c>
      <c r="C1246" s="577">
        <v>190069023</v>
      </c>
      <c r="D1246" s="731">
        <v>3853107722</v>
      </c>
      <c r="E1246" s="731" t="s">
        <v>554</v>
      </c>
      <c r="F1246" s="731" t="s">
        <v>1203</v>
      </c>
      <c r="G1246" s="731" t="s">
        <v>509</v>
      </c>
      <c r="I1246" s="731" t="s">
        <v>3424</v>
      </c>
      <c r="J1246" t="s">
        <v>1600</v>
      </c>
      <c r="K1246"/>
      <c r="L1246"/>
      <c r="M1246"/>
      <c r="N1246" t="s">
        <v>1601</v>
      </c>
    </row>
    <row r="1247" spans="1:14" ht="14.25" customHeight="1">
      <c r="A1247" s="754" t="s">
        <v>3425</v>
      </c>
      <c r="B1247" s="813" t="s">
        <v>1187</v>
      </c>
      <c r="C1247" s="726" t="s">
        <v>1188</v>
      </c>
      <c r="D1247" s="727" t="s">
        <v>1701</v>
      </c>
      <c r="E1247" s="728"/>
      <c r="F1247" s="729"/>
      <c r="G1247" s="729"/>
      <c r="H1247" s="729"/>
      <c r="I1247" s="760"/>
      <c r="J1247" s="939" t="s">
        <v>1628</v>
      </c>
      <c r="K1247" s="939"/>
      <c r="L1247" s="939"/>
      <c r="M1247" s="939"/>
      <c r="N1247" s="939" t="s">
        <v>1629</v>
      </c>
    </row>
    <row r="1248" spans="1:14" ht="14.25" customHeight="1">
      <c r="A1248" s="748" t="s">
        <v>1190</v>
      </c>
      <c r="B1248" s="733" t="s">
        <v>1704</v>
      </c>
      <c r="C1248" s="729" t="s">
        <v>1192</v>
      </c>
      <c r="D1248" s="728" t="s">
        <v>1193</v>
      </c>
      <c r="E1248" s="728" t="s">
        <v>498</v>
      </c>
      <c r="F1248" s="729" t="s">
        <v>1194</v>
      </c>
      <c r="G1248" s="729" t="s">
        <v>1195</v>
      </c>
      <c r="H1248" s="729" t="s">
        <v>1702</v>
      </c>
      <c r="I1248" s="760" t="s">
        <v>455</v>
      </c>
      <c r="J1248" t="s">
        <v>1596</v>
      </c>
      <c r="K1248" t="s">
        <v>1597</v>
      </c>
      <c r="L1248" t="s">
        <v>1595</v>
      </c>
      <c r="M1248" t="s">
        <v>1598</v>
      </c>
      <c r="N1248" t="s">
        <v>1599</v>
      </c>
    </row>
    <row r="1249" spans="1:14" ht="14.25" customHeight="1">
      <c r="A1249" s="749"/>
      <c r="B1249" s="736" t="s">
        <v>3426</v>
      </c>
      <c r="C1249" s="810">
        <v>206072532</v>
      </c>
      <c r="D1249" s="736">
        <v>8014278435</v>
      </c>
      <c r="E1249" s="736" t="s">
        <v>554</v>
      </c>
      <c r="F1249" s="736" t="s">
        <v>1199</v>
      </c>
      <c r="G1249" s="736"/>
      <c r="H1249" s="736"/>
      <c r="I1249" s="738"/>
      <c r="J1249" t="s">
        <v>1600</v>
      </c>
      <c r="K1249"/>
      <c r="L1249"/>
      <c r="M1249"/>
      <c r="N1249" t="s">
        <v>1601</v>
      </c>
    </row>
    <row r="1250" spans="1:14" ht="14.25" customHeight="1">
      <c r="A1250" s="749" t="s">
        <v>3427</v>
      </c>
      <c r="B1250" s="662" t="s">
        <v>3428</v>
      </c>
      <c r="C1250" s="662">
        <v>95679693</v>
      </c>
      <c r="D1250" s="662">
        <v>7868231085</v>
      </c>
      <c r="E1250" s="736" t="s">
        <v>513</v>
      </c>
      <c r="F1250" s="736" t="s">
        <v>1199</v>
      </c>
      <c r="G1250" s="736" t="s">
        <v>509</v>
      </c>
      <c r="H1250" s="736"/>
      <c r="I1250" s="738" t="s">
        <v>3429</v>
      </c>
      <c r="J1250" t="s">
        <v>1600</v>
      </c>
      <c r="K1250"/>
      <c r="L1250"/>
      <c r="M1250"/>
      <c r="N1250" t="s">
        <v>1601</v>
      </c>
    </row>
    <row r="1251" spans="1:14" ht="14.25" customHeight="1">
      <c r="A1251" s="749"/>
      <c r="B1251" s="662" t="s">
        <v>3430</v>
      </c>
      <c r="C1251" s="662">
        <v>111624631</v>
      </c>
      <c r="D1251" s="736">
        <v>7867932181</v>
      </c>
      <c r="E1251" s="736" t="s">
        <v>554</v>
      </c>
      <c r="F1251" s="736" t="s">
        <v>1199</v>
      </c>
      <c r="G1251" s="736" t="s">
        <v>509</v>
      </c>
      <c r="H1251" s="736"/>
      <c r="I1251" s="738" t="s">
        <v>3431</v>
      </c>
      <c r="J1251" t="s">
        <v>1600</v>
      </c>
      <c r="K1251"/>
      <c r="L1251"/>
      <c r="M1251"/>
      <c r="N1251" t="s">
        <v>1601</v>
      </c>
    </row>
    <row r="1252" spans="1:14" ht="14.25" customHeight="1">
      <c r="A1252" s="749">
        <v>899688599</v>
      </c>
      <c r="B1252" s="662" t="s">
        <v>3432</v>
      </c>
      <c r="C1252" s="736">
        <v>121211456</v>
      </c>
      <c r="D1252" s="753" t="s">
        <v>3433</v>
      </c>
      <c r="E1252" s="736" t="s">
        <v>2472</v>
      </c>
      <c r="F1252" s="736" t="s">
        <v>1199</v>
      </c>
      <c r="G1252" s="736" t="s">
        <v>509</v>
      </c>
      <c r="H1252" s="736"/>
      <c r="I1252" s="738" t="s">
        <v>3434</v>
      </c>
      <c r="J1252" s="937" t="s">
        <v>1603</v>
      </c>
      <c r="K1252" s="937" t="s">
        <v>1604</v>
      </c>
      <c r="L1252" s="937" t="s">
        <v>1661</v>
      </c>
      <c r="M1252" s="937" t="s">
        <v>1623</v>
      </c>
      <c r="N1252" s="937" t="s">
        <v>1601</v>
      </c>
    </row>
    <row r="1253" spans="1:14" ht="14.25" customHeight="1">
      <c r="A1253" s="749">
        <v>737354828</v>
      </c>
      <c r="B1253" s="736" t="s">
        <v>3435</v>
      </c>
      <c r="C1253" s="736">
        <v>121211082</v>
      </c>
      <c r="D1253" s="736">
        <v>8016713944</v>
      </c>
      <c r="E1253" s="736" t="s">
        <v>2472</v>
      </c>
      <c r="F1253" s="736" t="s">
        <v>1199</v>
      </c>
      <c r="G1253" s="736" t="s">
        <v>509</v>
      </c>
      <c r="H1253" s="736"/>
      <c r="I1253" s="738" t="s">
        <v>3434</v>
      </c>
      <c r="J1253" s="937" t="s">
        <v>1603</v>
      </c>
      <c r="K1253" s="937" t="s">
        <v>1604</v>
      </c>
      <c r="L1253" s="937" t="s">
        <v>1661</v>
      </c>
      <c r="M1253" s="937" t="s">
        <v>1623</v>
      </c>
      <c r="N1253" s="937" t="s">
        <v>1601</v>
      </c>
    </row>
    <row r="1254" spans="1:14" ht="14.25" customHeight="1">
      <c r="A1254" s="749"/>
      <c r="B1254" s="662" t="s">
        <v>3436</v>
      </c>
      <c r="C1254" s="662">
        <v>155429099</v>
      </c>
      <c r="D1254" s="662">
        <v>3855733962</v>
      </c>
      <c r="E1254" s="736" t="s">
        <v>522</v>
      </c>
      <c r="F1254" s="736" t="s">
        <v>1199</v>
      </c>
      <c r="G1254" s="736" t="s">
        <v>509</v>
      </c>
      <c r="H1254" s="736" t="s">
        <v>509</v>
      </c>
      <c r="I1254" s="738" t="s">
        <v>266</v>
      </c>
      <c r="J1254" s="937" t="s">
        <v>1603</v>
      </c>
      <c r="K1254" s="937" t="s">
        <v>1604</v>
      </c>
      <c r="L1254" s="937" t="s">
        <v>1621</v>
      </c>
      <c r="M1254" s="937" t="s">
        <v>1623</v>
      </c>
      <c r="N1254" s="937" t="s">
        <v>1601</v>
      </c>
    </row>
    <row r="1255" spans="1:14" ht="14.25" customHeight="1">
      <c r="A1255" s="749"/>
      <c r="B1255" s="662" t="s">
        <v>3437</v>
      </c>
      <c r="C1255" s="662">
        <v>173080631</v>
      </c>
      <c r="D1255" s="662">
        <v>3855623691</v>
      </c>
      <c r="E1255" s="736" t="s">
        <v>522</v>
      </c>
      <c r="F1255" s="736" t="s">
        <v>1199</v>
      </c>
      <c r="G1255" s="736" t="s">
        <v>509</v>
      </c>
      <c r="H1255" s="736" t="s">
        <v>509</v>
      </c>
      <c r="I1255" s="738" t="s">
        <v>367</v>
      </c>
      <c r="J1255" s="937" t="s">
        <v>1603</v>
      </c>
      <c r="K1255" s="937" t="s">
        <v>1604</v>
      </c>
      <c r="L1255" s="937" t="s">
        <v>1661</v>
      </c>
      <c r="M1255" s="937" t="s">
        <v>1623</v>
      </c>
      <c r="N1255" s="937" t="s">
        <v>1601</v>
      </c>
    </row>
    <row r="1256" spans="1:14" ht="14.25" customHeight="1">
      <c r="A1256" s="749"/>
      <c r="B1256" s="662" t="s">
        <v>3438</v>
      </c>
      <c r="C1256" s="753">
        <v>217307042</v>
      </c>
      <c r="D1256" s="753">
        <v>6513604246</v>
      </c>
      <c r="E1256" s="736" t="s">
        <v>2472</v>
      </c>
      <c r="F1256" s="736" t="s">
        <v>1199</v>
      </c>
      <c r="G1256" s="736"/>
      <c r="H1256" s="736"/>
      <c r="I1256" s="738" t="s">
        <v>3429</v>
      </c>
      <c r="J1256" t="s">
        <v>1600</v>
      </c>
      <c r="K1256"/>
      <c r="L1256"/>
      <c r="M1256"/>
      <c r="N1256" t="s">
        <v>1601</v>
      </c>
    </row>
    <row r="1257" spans="1:14" ht="14.25" customHeight="1">
      <c r="A1257" s="749">
        <v>208934138</v>
      </c>
      <c r="B1257" s="736" t="s">
        <v>3439</v>
      </c>
      <c r="C1257" s="736">
        <v>208934138</v>
      </c>
      <c r="D1257" s="736">
        <v>3855479795</v>
      </c>
      <c r="E1257" s="736" t="s">
        <v>2472</v>
      </c>
      <c r="F1257" s="736" t="s">
        <v>1199</v>
      </c>
      <c r="G1257" s="736"/>
      <c r="H1257" s="736"/>
      <c r="I1257" s="738" t="s">
        <v>2567</v>
      </c>
      <c r="J1257" t="s">
        <v>1600</v>
      </c>
      <c r="K1257"/>
      <c r="L1257"/>
      <c r="M1257"/>
      <c r="N1257" t="s">
        <v>1601</v>
      </c>
    </row>
    <row r="1258" spans="1:14" ht="14.25" customHeight="1">
      <c r="A1258" s="749">
        <v>834652715</v>
      </c>
      <c r="B1258" s="736" t="s">
        <v>3440</v>
      </c>
      <c r="C1258" s="662">
        <v>217966053</v>
      </c>
      <c r="D1258" s="731" t="s">
        <v>3441</v>
      </c>
      <c r="E1258" s="736" t="s">
        <v>577</v>
      </c>
      <c r="F1258" s="736" t="s">
        <v>1199</v>
      </c>
      <c r="G1258" s="736" t="s">
        <v>509</v>
      </c>
      <c r="H1258" s="736"/>
      <c r="I1258" s="738" t="s">
        <v>1256</v>
      </c>
      <c r="J1258" s="937" t="s">
        <v>1603</v>
      </c>
      <c r="K1258" s="937" t="s">
        <v>1604</v>
      </c>
      <c r="L1258" s="937" t="s">
        <v>1675</v>
      </c>
      <c r="M1258" s="937" t="s">
        <v>1676</v>
      </c>
      <c r="N1258" s="937" t="s">
        <v>1601</v>
      </c>
    </row>
    <row r="1259" spans="1:14" ht="14.25" customHeight="1">
      <c r="A1259" s="749"/>
      <c r="B1259" s="662" t="s">
        <v>3442</v>
      </c>
      <c r="C1259" s="662">
        <v>217279205</v>
      </c>
      <c r="D1259" s="662">
        <v>8013853672</v>
      </c>
      <c r="E1259" s="736" t="s">
        <v>522</v>
      </c>
      <c r="F1259" s="736" t="s">
        <v>1199</v>
      </c>
      <c r="G1259" s="736" t="s">
        <v>509</v>
      </c>
      <c r="H1259" s="736"/>
      <c r="I1259" s="738" t="s">
        <v>3429</v>
      </c>
      <c r="J1259" t="s">
        <v>1600</v>
      </c>
      <c r="K1259"/>
      <c r="L1259"/>
      <c r="M1259"/>
      <c r="N1259" t="s">
        <v>1601</v>
      </c>
    </row>
    <row r="1260" spans="1:14" ht="14.25" customHeight="1">
      <c r="A1260" s="749"/>
      <c r="B1260" s="662" t="s">
        <v>3443</v>
      </c>
      <c r="C1260" s="662">
        <v>217279139</v>
      </c>
      <c r="D1260" s="662">
        <v>3854576912</v>
      </c>
      <c r="E1260" s="736" t="s">
        <v>522</v>
      </c>
      <c r="F1260" s="736" t="s">
        <v>1199</v>
      </c>
      <c r="G1260" s="736" t="s">
        <v>509</v>
      </c>
      <c r="H1260" s="736"/>
      <c r="I1260" s="738" t="s">
        <v>3429</v>
      </c>
      <c r="J1260" t="s">
        <v>1600</v>
      </c>
      <c r="K1260"/>
      <c r="L1260"/>
      <c r="M1260"/>
      <c r="N1260" t="s">
        <v>1601</v>
      </c>
    </row>
    <row r="1261" spans="1:14" ht="14.25" customHeight="1">
      <c r="A1261" s="749"/>
      <c r="B1261" s="662" t="s">
        <v>3444</v>
      </c>
      <c r="C1261" s="662">
        <v>152448914</v>
      </c>
      <c r="D1261" s="662">
        <v>3853017202</v>
      </c>
      <c r="E1261" s="736" t="s">
        <v>522</v>
      </c>
      <c r="F1261" s="736" t="s">
        <v>1203</v>
      </c>
      <c r="G1261" s="736"/>
      <c r="H1261" s="736"/>
      <c r="I1261" s="738"/>
      <c r="J1261" t="s">
        <v>1600</v>
      </c>
      <c r="K1261"/>
      <c r="L1261"/>
      <c r="M1261"/>
      <c r="N1261" t="s">
        <v>1601</v>
      </c>
    </row>
    <row r="1262" spans="1:14" ht="14.25" customHeight="1">
      <c r="A1262" s="749"/>
      <c r="B1262" s="662" t="s">
        <v>3373</v>
      </c>
      <c r="C1262" s="662">
        <v>187997956</v>
      </c>
      <c r="D1262" s="662">
        <v>8017500397</v>
      </c>
      <c r="E1262" s="736" t="s">
        <v>522</v>
      </c>
      <c r="F1262" s="736" t="s">
        <v>1199</v>
      </c>
      <c r="G1262" s="736"/>
      <c r="H1262" s="736"/>
      <c r="I1262" s="738"/>
      <c r="J1262" t="s">
        <v>1600</v>
      </c>
      <c r="K1262"/>
      <c r="L1262"/>
      <c r="M1262"/>
      <c r="N1262" t="s">
        <v>1601</v>
      </c>
    </row>
    <row r="1263" spans="1:14" ht="14.25" customHeight="1">
      <c r="A1263" s="749">
        <v>767140617</v>
      </c>
      <c r="B1263" s="736" t="s">
        <v>3445</v>
      </c>
      <c r="C1263" s="736">
        <v>116752076</v>
      </c>
      <c r="D1263" s="731">
        <v>3853471270</v>
      </c>
      <c r="E1263" s="736" t="s">
        <v>1260</v>
      </c>
      <c r="F1263" s="736" t="s">
        <v>1199</v>
      </c>
      <c r="G1263" s="736" t="s">
        <v>509</v>
      </c>
      <c r="H1263" s="736"/>
      <c r="I1263" s="738" t="s">
        <v>3434</v>
      </c>
      <c r="J1263" s="938" t="s">
        <v>1607</v>
      </c>
      <c r="K1263" s="938" t="s">
        <v>1620</v>
      </c>
      <c r="L1263" s="938" t="s">
        <v>1624</v>
      </c>
      <c r="M1263" s="938" t="s">
        <v>1625</v>
      </c>
      <c r="N1263" s="938" t="s">
        <v>1601</v>
      </c>
    </row>
    <row r="1264" spans="1:14" ht="14.25" customHeight="1">
      <c r="A1264" s="749"/>
      <c r="B1264" s="736" t="s">
        <v>3446</v>
      </c>
      <c r="C1264" s="736">
        <v>144208686</v>
      </c>
      <c r="D1264" s="736">
        <v>8016889767</v>
      </c>
      <c r="E1264" s="736" t="s">
        <v>554</v>
      </c>
      <c r="F1264" s="736" t="s">
        <v>1203</v>
      </c>
      <c r="G1264" s="736" t="s">
        <v>509</v>
      </c>
      <c r="H1264" s="736"/>
      <c r="I1264" s="738" t="s">
        <v>3447</v>
      </c>
      <c r="J1264" s="937" t="s">
        <v>1603</v>
      </c>
      <c r="K1264" s="937" t="s">
        <v>1604</v>
      </c>
      <c r="L1264" s="937" t="s">
        <v>1664</v>
      </c>
      <c r="M1264" s="937" t="s">
        <v>1663</v>
      </c>
      <c r="N1264" s="937" t="s">
        <v>1601</v>
      </c>
    </row>
    <row r="1265" spans="1:14" ht="14.25" customHeight="1">
      <c r="A1265" s="749">
        <v>861204978</v>
      </c>
      <c r="B1265" s="662" t="s">
        <v>3448</v>
      </c>
      <c r="C1265" s="662">
        <v>198093025</v>
      </c>
      <c r="D1265" s="662">
        <v>8017160662</v>
      </c>
      <c r="E1265" s="736" t="s">
        <v>2656</v>
      </c>
      <c r="F1265" s="736" t="s">
        <v>1199</v>
      </c>
      <c r="G1265" s="736"/>
      <c r="H1265" s="736"/>
      <c r="I1265" s="738"/>
      <c r="J1265" t="s">
        <v>1600</v>
      </c>
      <c r="K1265"/>
      <c r="L1265"/>
      <c r="M1265"/>
      <c r="N1265" t="s">
        <v>1601</v>
      </c>
    </row>
    <row r="1266" spans="1:14" ht="14.25" customHeight="1">
      <c r="A1266" s="749" t="s">
        <v>3449</v>
      </c>
      <c r="B1266" s="662" t="s">
        <v>3201</v>
      </c>
      <c r="C1266" s="662">
        <v>142382758</v>
      </c>
      <c r="D1266" s="662">
        <v>3855607900</v>
      </c>
      <c r="E1266" s="736" t="s">
        <v>506</v>
      </c>
      <c r="F1266" s="736" t="s">
        <v>1199</v>
      </c>
      <c r="G1266" s="736" t="s">
        <v>509</v>
      </c>
      <c r="H1266" s="736"/>
      <c r="I1266" s="738" t="s">
        <v>3429</v>
      </c>
      <c r="J1266" s="938" t="s">
        <v>1607</v>
      </c>
      <c r="K1266" s="938" t="s">
        <v>1659</v>
      </c>
      <c r="L1266" s="938" t="s">
        <v>1658</v>
      </c>
      <c r="M1266" s="938" t="s">
        <v>1660</v>
      </c>
      <c r="N1266" s="938" t="s">
        <v>1601</v>
      </c>
    </row>
    <row r="1267" spans="1:14" ht="14.25" customHeight="1">
      <c r="A1267" s="749"/>
      <c r="B1267" s="662" t="s">
        <v>3450</v>
      </c>
      <c r="C1267" s="662">
        <v>217581295</v>
      </c>
      <c r="D1267" s="662">
        <v>7065377975</v>
      </c>
      <c r="E1267" s="736" t="s">
        <v>522</v>
      </c>
      <c r="F1267" s="736" t="s">
        <v>1199</v>
      </c>
      <c r="G1267" s="736" t="s">
        <v>509</v>
      </c>
      <c r="H1267" s="736"/>
      <c r="I1267" s="738" t="s">
        <v>1256</v>
      </c>
      <c r="J1267" s="937" t="s">
        <v>1603</v>
      </c>
      <c r="K1267" s="937" t="s">
        <v>1604</v>
      </c>
      <c r="L1267" s="937" t="s">
        <v>1677</v>
      </c>
      <c r="M1267" s="937" t="s">
        <v>1676</v>
      </c>
      <c r="N1267" s="937" t="s">
        <v>1601</v>
      </c>
    </row>
    <row r="1268" spans="1:14" ht="14.25" customHeight="1">
      <c r="A1268" s="798"/>
      <c r="B1268" s="662" t="s">
        <v>3451</v>
      </c>
      <c r="C1268" s="662">
        <v>181401512</v>
      </c>
      <c r="D1268" s="662">
        <v>3855630085</v>
      </c>
      <c r="E1268" s="797" t="s">
        <v>522</v>
      </c>
      <c r="F1268" s="797" t="s">
        <v>1199</v>
      </c>
      <c r="G1268" s="797" t="s">
        <v>509</v>
      </c>
      <c r="H1268" s="797" t="s">
        <v>509</v>
      </c>
      <c r="I1268" s="800" t="s">
        <v>3429</v>
      </c>
      <c r="J1268" s="937" t="s">
        <v>1603</v>
      </c>
      <c r="K1268" s="937" t="s">
        <v>1604</v>
      </c>
      <c r="L1268" s="937" t="s">
        <v>1621</v>
      </c>
      <c r="M1268" s="937" t="s">
        <v>1623</v>
      </c>
      <c r="N1268" s="937" t="s">
        <v>1601</v>
      </c>
    </row>
    <row r="1269" spans="1:14" ht="14.25" customHeight="1">
      <c r="A1269" s="798"/>
      <c r="B1269" s="577" t="s">
        <v>3452</v>
      </c>
      <c r="C1269" s="577">
        <v>218446551</v>
      </c>
      <c r="D1269" s="577">
        <v>4072886356</v>
      </c>
      <c r="E1269" s="797" t="s">
        <v>522</v>
      </c>
      <c r="F1269" s="797" t="s">
        <v>1203</v>
      </c>
      <c r="G1269" s="797"/>
      <c r="H1269" s="797"/>
      <c r="I1269" s="800" t="s">
        <v>3453</v>
      </c>
      <c r="J1269" s="937" t="s">
        <v>1603</v>
      </c>
      <c r="K1269" s="937" t="s">
        <v>1604</v>
      </c>
      <c r="L1269" s="937" t="s">
        <v>1677</v>
      </c>
      <c r="M1269" s="937" t="s">
        <v>1676</v>
      </c>
      <c r="N1269" s="937" t="s">
        <v>1601</v>
      </c>
    </row>
    <row r="1270" spans="1:14" ht="14.25" customHeight="1">
      <c r="A1270" s="801"/>
      <c r="B1270" s="662" t="s">
        <v>3454</v>
      </c>
      <c r="C1270" s="662">
        <v>217981646</v>
      </c>
      <c r="D1270" s="662">
        <v>8329102422</v>
      </c>
      <c r="E1270" s="802" t="s">
        <v>522</v>
      </c>
      <c r="F1270" s="802" t="s">
        <v>1203</v>
      </c>
      <c r="G1270" s="736" t="s">
        <v>509</v>
      </c>
      <c r="H1270" s="802"/>
      <c r="I1270" s="803" t="s">
        <v>3455</v>
      </c>
      <c r="J1270" s="937" t="s">
        <v>1603</v>
      </c>
      <c r="K1270" s="937" t="s">
        <v>1604</v>
      </c>
      <c r="L1270" s="937" t="s">
        <v>1661</v>
      </c>
      <c r="M1270" s="937" t="s">
        <v>1623</v>
      </c>
      <c r="N1270" s="937" t="s">
        <v>1601</v>
      </c>
    </row>
    <row r="1271" spans="1:14" ht="14.25" customHeight="1">
      <c r="A1271" s="754" t="s">
        <v>3456</v>
      </c>
      <c r="B1271" s="813" t="s">
        <v>1187</v>
      </c>
      <c r="C1271" s="726" t="s">
        <v>1188</v>
      </c>
      <c r="D1271" s="727" t="s">
        <v>1701</v>
      </c>
      <c r="E1271" s="728"/>
      <c r="F1271" s="729"/>
      <c r="G1271" s="729"/>
      <c r="H1271" s="729"/>
      <c r="I1271" s="760"/>
      <c r="J1271" s="939" t="s">
        <v>1628</v>
      </c>
      <c r="K1271" s="939"/>
      <c r="L1271" s="939"/>
      <c r="M1271" s="939"/>
      <c r="N1271" s="939" t="s">
        <v>1629</v>
      </c>
    </row>
    <row r="1272" spans="1:14" ht="14.25" customHeight="1">
      <c r="A1272" s="748" t="s">
        <v>1190</v>
      </c>
      <c r="B1272" s="733" t="s">
        <v>1704</v>
      </c>
      <c r="C1272" s="729" t="s">
        <v>1192</v>
      </c>
      <c r="D1272" s="728" t="s">
        <v>1193</v>
      </c>
      <c r="E1272" s="728" t="s">
        <v>498</v>
      </c>
      <c r="F1272" s="729" t="s">
        <v>1194</v>
      </c>
      <c r="G1272" s="729" t="s">
        <v>1195</v>
      </c>
      <c r="H1272" s="729" t="s">
        <v>1702</v>
      </c>
      <c r="I1272" s="760" t="s">
        <v>455</v>
      </c>
      <c r="J1272" t="s">
        <v>1596</v>
      </c>
      <c r="K1272" t="s">
        <v>1597</v>
      </c>
      <c r="L1272" t="s">
        <v>1595</v>
      </c>
      <c r="M1272" t="s">
        <v>1598</v>
      </c>
      <c r="N1272" t="s">
        <v>1599</v>
      </c>
    </row>
    <row r="1273" spans="1:14" ht="14.25" customHeight="1">
      <c r="A1273" s="749" t="s">
        <v>3457</v>
      </c>
      <c r="B1273" s="736" t="s">
        <v>3458</v>
      </c>
      <c r="C1273" s="810">
        <v>107710741</v>
      </c>
      <c r="D1273" s="736">
        <v>3855097755</v>
      </c>
      <c r="E1273" s="736" t="s">
        <v>513</v>
      </c>
      <c r="F1273" s="797" t="s">
        <v>1199</v>
      </c>
      <c r="G1273" s="736"/>
      <c r="H1273" s="736"/>
      <c r="I1273" s="738"/>
      <c r="J1273" t="s">
        <v>1600</v>
      </c>
      <c r="K1273"/>
      <c r="L1273"/>
      <c r="M1273"/>
      <c r="N1273" t="s">
        <v>1601</v>
      </c>
    </row>
    <row r="1274" spans="1:14" ht="14.25" customHeight="1">
      <c r="A1274" s="749">
        <v>483511165</v>
      </c>
      <c r="B1274" s="662" t="s">
        <v>3459</v>
      </c>
      <c r="C1274" s="662">
        <v>121353450</v>
      </c>
      <c r="D1274" s="662">
        <v>3852765023</v>
      </c>
      <c r="E1274" s="736" t="s">
        <v>2472</v>
      </c>
      <c r="F1274" s="736" t="s">
        <v>1199</v>
      </c>
      <c r="G1274" s="736"/>
      <c r="H1274" s="816">
        <v>202171643</v>
      </c>
      <c r="I1274" s="738"/>
      <c r="J1274" t="s">
        <v>1600</v>
      </c>
      <c r="K1274"/>
      <c r="L1274"/>
      <c r="M1274"/>
      <c r="N1274" t="s">
        <v>1601</v>
      </c>
    </row>
    <row r="1275" spans="1:14" ht="14.25" customHeight="1">
      <c r="A1275" s="749" t="s">
        <v>3460</v>
      </c>
      <c r="B1275" s="736" t="s">
        <v>3461</v>
      </c>
      <c r="C1275" s="736">
        <v>160761139</v>
      </c>
      <c r="D1275" s="736" t="s">
        <v>3462</v>
      </c>
      <c r="E1275" s="736" t="s">
        <v>513</v>
      </c>
      <c r="F1275" s="736" t="s">
        <v>1199</v>
      </c>
      <c r="G1275" s="736"/>
      <c r="H1275" s="736"/>
      <c r="I1275" s="738"/>
      <c r="J1275" t="s">
        <v>1600</v>
      </c>
      <c r="K1275"/>
      <c r="L1275"/>
      <c r="M1275"/>
      <c r="N1275" t="s">
        <v>1601</v>
      </c>
    </row>
    <row r="1276" spans="1:14" ht="14.25" customHeight="1">
      <c r="A1276" s="749"/>
      <c r="B1276" s="662" t="s">
        <v>3463</v>
      </c>
      <c r="C1276" s="662">
        <v>168128116</v>
      </c>
      <c r="D1276" s="662">
        <v>8018562682</v>
      </c>
      <c r="E1276" s="736" t="s">
        <v>2656</v>
      </c>
      <c r="F1276" s="736" t="s">
        <v>1199</v>
      </c>
      <c r="G1276" s="736"/>
      <c r="H1276" s="736"/>
      <c r="I1276" s="738"/>
      <c r="J1276" t="s">
        <v>1600</v>
      </c>
      <c r="K1276"/>
      <c r="L1276"/>
      <c r="M1276"/>
      <c r="N1276" t="s">
        <v>1601</v>
      </c>
    </row>
    <row r="1277" spans="1:14" ht="14.25" customHeight="1">
      <c r="A1277" s="749"/>
      <c r="B1277" s="662" t="s">
        <v>3464</v>
      </c>
      <c r="C1277" s="662">
        <v>95621629</v>
      </c>
      <c r="D1277" s="662">
        <v>8014306469</v>
      </c>
      <c r="E1277" s="736" t="s">
        <v>554</v>
      </c>
      <c r="F1277" s="736" t="s">
        <v>1199</v>
      </c>
      <c r="G1277" s="736" t="s">
        <v>509</v>
      </c>
      <c r="H1277" s="736"/>
      <c r="I1277" s="738"/>
      <c r="J1277" t="s">
        <v>1600</v>
      </c>
      <c r="K1277"/>
      <c r="L1277"/>
      <c r="M1277"/>
      <c r="N1277" t="s">
        <v>1601</v>
      </c>
    </row>
    <row r="1278" spans="1:14" ht="14.25" customHeight="1">
      <c r="A1278" s="749"/>
      <c r="B1278" s="662" t="s">
        <v>3373</v>
      </c>
      <c r="C1278" s="662">
        <v>187997956</v>
      </c>
      <c r="D1278" s="662">
        <v>8017500397</v>
      </c>
      <c r="E1278" s="736" t="s">
        <v>522</v>
      </c>
      <c r="F1278" s="736" t="s">
        <v>1199</v>
      </c>
      <c r="G1278" s="736" t="s">
        <v>509</v>
      </c>
      <c r="H1278" s="736" t="s">
        <v>509</v>
      </c>
      <c r="I1278" s="738" t="s">
        <v>3465</v>
      </c>
      <c r="J1278" t="s">
        <v>1600</v>
      </c>
      <c r="K1278"/>
      <c r="L1278"/>
      <c r="M1278"/>
      <c r="N1278" t="s">
        <v>1601</v>
      </c>
    </row>
    <row r="1279" spans="1:14" ht="14.25" customHeight="1">
      <c r="A1279" s="749" t="s">
        <v>3466</v>
      </c>
      <c r="B1279" s="662" t="s">
        <v>3467</v>
      </c>
      <c r="C1279" s="662">
        <v>218032572</v>
      </c>
      <c r="D1279" s="851">
        <v>8635175289</v>
      </c>
      <c r="E1279" s="736" t="s">
        <v>522</v>
      </c>
      <c r="F1279" s="736" t="s">
        <v>1199</v>
      </c>
      <c r="G1279" s="736" t="s">
        <v>509</v>
      </c>
      <c r="H1279" s="736"/>
      <c r="I1279" s="738"/>
      <c r="J1279" t="s">
        <v>1600</v>
      </c>
      <c r="K1279"/>
      <c r="L1279"/>
      <c r="M1279"/>
      <c r="N1279" t="s">
        <v>1601</v>
      </c>
    </row>
    <row r="1280" spans="1:14" ht="14.25" customHeight="1">
      <c r="A1280" s="749">
        <v>801219453</v>
      </c>
      <c r="B1280" s="662" t="s">
        <v>3468</v>
      </c>
      <c r="C1280" s="662">
        <v>217307028</v>
      </c>
      <c r="D1280" s="662">
        <v>7633283142</v>
      </c>
      <c r="E1280" s="736" t="s">
        <v>2472</v>
      </c>
      <c r="F1280" s="736" t="s">
        <v>1199</v>
      </c>
      <c r="G1280" s="736" t="s">
        <v>509</v>
      </c>
      <c r="H1280" s="736"/>
      <c r="I1280" s="738"/>
      <c r="J1280" t="s">
        <v>1600</v>
      </c>
      <c r="K1280"/>
      <c r="L1280"/>
      <c r="M1280"/>
      <c r="N1280" t="s">
        <v>1601</v>
      </c>
    </row>
    <row r="1281" spans="1:14" ht="14.25" customHeight="1">
      <c r="A1281" s="749">
        <v>843030806</v>
      </c>
      <c r="B1281" s="736" t="s">
        <v>3469</v>
      </c>
      <c r="C1281" s="810">
        <v>217679218</v>
      </c>
      <c r="D1281" s="736">
        <v>3855808003</v>
      </c>
      <c r="E1281" s="736" t="s">
        <v>577</v>
      </c>
      <c r="F1281" s="736" t="s">
        <v>1199</v>
      </c>
      <c r="G1281" s="736"/>
      <c r="H1281" s="736"/>
      <c r="I1281" s="738" t="s">
        <v>486</v>
      </c>
      <c r="J1281" s="938" t="s">
        <v>1607</v>
      </c>
      <c r="K1281" s="938" t="s">
        <v>1620</v>
      </c>
      <c r="L1281" s="938" t="s">
        <v>1624</v>
      </c>
      <c r="M1281" s="938" t="s">
        <v>1625</v>
      </c>
      <c r="N1281" s="938" t="s">
        <v>1601</v>
      </c>
    </row>
    <row r="1282" spans="1:14" ht="14.25" customHeight="1">
      <c r="A1282" s="749" t="s">
        <v>3470</v>
      </c>
      <c r="B1282" s="662" t="s">
        <v>3471</v>
      </c>
      <c r="C1282" s="662">
        <v>218031618</v>
      </c>
      <c r="D1282" s="662">
        <v>3853671939</v>
      </c>
      <c r="E1282" s="736" t="s">
        <v>522</v>
      </c>
      <c r="F1282" s="736" t="s">
        <v>1199</v>
      </c>
      <c r="G1282" s="736" t="s">
        <v>509</v>
      </c>
      <c r="H1282" s="736"/>
      <c r="I1282" s="738"/>
      <c r="J1282" t="s">
        <v>1600</v>
      </c>
      <c r="K1282"/>
      <c r="L1282"/>
      <c r="M1282"/>
      <c r="N1282" t="s">
        <v>1601</v>
      </c>
    </row>
    <row r="1283" spans="1:14" ht="14.25" customHeight="1">
      <c r="A1283" s="749"/>
      <c r="B1283" s="577" t="s">
        <v>3472</v>
      </c>
      <c r="C1283" s="577">
        <v>218486983</v>
      </c>
      <c r="D1283" s="577">
        <v>9564496694</v>
      </c>
      <c r="E1283" s="736" t="s">
        <v>522</v>
      </c>
      <c r="F1283" s="736" t="s">
        <v>1203</v>
      </c>
      <c r="G1283" s="736" t="s">
        <v>509</v>
      </c>
      <c r="H1283" s="736"/>
      <c r="I1283" s="738"/>
      <c r="J1283" s="937" t="s">
        <v>1603</v>
      </c>
      <c r="K1283" s="937" t="s">
        <v>1604</v>
      </c>
      <c r="L1283" s="937" t="s">
        <v>1664</v>
      </c>
      <c r="M1283" s="937" t="s">
        <v>1663</v>
      </c>
      <c r="N1283" s="937" t="s">
        <v>1601</v>
      </c>
    </row>
    <row r="1284" spans="1:14" ht="14.25" customHeight="1">
      <c r="A1284" s="749"/>
      <c r="B1284" s="662" t="s">
        <v>3473</v>
      </c>
      <c r="C1284" s="662">
        <v>177644747</v>
      </c>
      <c r="D1284" s="662">
        <v>3853714176</v>
      </c>
      <c r="E1284" s="736" t="s">
        <v>522</v>
      </c>
      <c r="F1284" s="736" t="s">
        <v>1203</v>
      </c>
      <c r="G1284" s="736" t="s">
        <v>509</v>
      </c>
      <c r="H1284" s="736"/>
      <c r="I1284" s="738"/>
      <c r="J1284" t="s">
        <v>1600</v>
      </c>
      <c r="K1284"/>
      <c r="L1284"/>
      <c r="M1284"/>
      <c r="N1284" t="s">
        <v>1601</v>
      </c>
    </row>
    <row r="1285" spans="1:14" ht="14.25" customHeight="1">
      <c r="A1285" s="749"/>
      <c r="B1285" s="662" t="s">
        <v>3474</v>
      </c>
      <c r="C1285" s="662">
        <v>218032291</v>
      </c>
      <c r="D1285" s="662">
        <v>3855261356</v>
      </c>
      <c r="E1285" s="736" t="s">
        <v>522</v>
      </c>
      <c r="F1285" s="736" t="s">
        <v>1203</v>
      </c>
      <c r="G1285" s="736" t="s">
        <v>509</v>
      </c>
      <c r="H1285" s="736"/>
      <c r="I1285" s="738"/>
      <c r="J1285" s="937" t="s">
        <v>1603</v>
      </c>
      <c r="K1285" s="937" t="s">
        <v>1604</v>
      </c>
      <c r="L1285" s="937" t="s">
        <v>1657</v>
      </c>
      <c r="M1285" s="937" t="s">
        <v>1633</v>
      </c>
      <c r="N1285" s="937" t="s">
        <v>1601</v>
      </c>
    </row>
    <row r="1286" spans="1:14" ht="14.25" customHeight="1">
      <c r="A1286" s="749"/>
      <c r="B1286" s="662" t="s">
        <v>2698</v>
      </c>
      <c r="C1286" s="662">
        <v>161250911</v>
      </c>
      <c r="D1286" s="662" t="s">
        <v>3030</v>
      </c>
      <c r="E1286" s="736" t="s">
        <v>522</v>
      </c>
      <c r="F1286" s="736" t="s">
        <v>1199</v>
      </c>
      <c r="G1286" s="736" t="s">
        <v>509</v>
      </c>
      <c r="H1286" s="736" t="s">
        <v>509</v>
      </c>
      <c r="I1286" s="738"/>
      <c r="J1286" t="s">
        <v>1600</v>
      </c>
      <c r="K1286"/>
      <c r="L1286"/>
      <c r="M1286"/>
      <c r="N1286" t="s">
        <v>1601</v>
      </c>
    </row>
    <row r="1287" spans="1:14" ht="14.25" customHeight="1">
      <c r="A1287" s="749"/>
      <c r="B1287" s="662" t="s">
        <v>3475</v>
      </c>
      <c r="C1287" s="662">
        <v>165736597</v>
      </c>
      <c r="D1287" s="662">
        <v>3856987854</v>
      </c>
      <c r="E1287" s="736"/>
      <c r="F1287" s="736"/>
      <c r="G1287" s="736"/>
      <c r="H1287" s="736"/>
      <c r="I1287" s="738"/>
      <c r="J1287" t="s">
        <v>1600</v>
      </c>
      <c r="K1287"/>
      <c r="L1287"/>
      <c r="M1287"/>
      <c r="N1287" t="s">
        <v>1601</v>
      </c>
    </row>
    <row r="1288" spans="1:14" ht="14.25" customHeight="1">
      <c r="A1288" s="749"/>
      <c r="B1288" s="662" t="s">
        <v>3476</v>
      </c>
      <c r="C1288" s="662">
        <v>215114951</v>
      </c>
      <c r="D1288" s="662">
        <v>3854809311</v>
      </c>
      <c r="E1288" s="736"/>
      <c r="F1288" s="736"/>
      <c r="G1288" s="736"/>
      <c r="H1288" s="736"/>
      <c r="I1288" s="738"/>
      <c r="J1288" t="s">
        <v>1600</v>
      </c>
      <c r="K1288"/>
      <c r="L1288"/>
      <c r="M1288"/>
      <c r="N1288" t="s">
        <v>1601</v>
      </c>
    </row>
    <row r="1289" spans="1:14" ht="14.25" customHeight="1">
      <c r="A1289" s="749">
        <v>858552580</v>
      </c>
      <c r="B1289" s="662" t="s">
        <v>3477</v>
      </c>
      <c r="C1289" s="662">
        <v>218038502</v>
      </c>
      <c r="D1289" s="662">
        <v>3855139631</v>
      </c>
      <c r="E1289" s="736" t="s">
        <v>2472</v>
      </c>
      <c r="F1289" s="736" t="s">
        <v>1203</v>
      </c>
      <c r="G1289" s="736"/>
      <c r="H1289" s="736"/>
      <c r="I1289" s="738"/>
      <c r="J1289" t="s">
        <v>1600</v>
      </c>
      <c r="K1289"/>
      <c r="L1289"/>
      <c r="M1289"/>
      <c r="N1289" t="s">
        <v>1601</v>
      </c>
    </row>
    <row r="1290" spans="1:14" ht="14.25" customHeight="1">
      <c r="A1290" s="749"/>
      <c r="B1290" s="662" t="s">
        <v>3478</v>
      </c>
      <c r="C1290" s="753">
        <v>208850687</v>
      </c>
      <c r="D1290" s="753">
        <v>801815543</v>
      </c>
      <c r="E1290" s="736" t="s">
        <v>528</v>
      </c>
      <c r="F1290" s="736" t="s">
        <v>1199</v>
      </c>
      <c r="G1290" s="736"/>
      <c r="H1290" s="736"/>
      <c r="I1290" s="738"/>
      <c r="J1290" t="s">
        <v>1600</v>
      </c>
      <c r="K1290"/>
      <c r="L1290"/>
      <c r="M1290"/>
      <c r="N1290" t="s">
        <v>1601</v>
      </c>
    </row>
    <row r="1291" spans="1:14" ht="14.25" customHeight="1">
      <c r="A1291" s="749"/>
      <c r="B1291" s="662" t="s">
        <v>3479</v>
      </c>
      <c r="C1291" s="662">
        <v>199617050</v>
      </c>
      <c r="D1291" s="662">
        <v>3854509224</v>
      </c>
      <c r="E1291" s="736" t="s">
        <v>528</v>
      </c>
      <c r="F1291" s="736" t="s">
        <v>1203</v>
      </c>
      <c r="G1291" s="736" t="s">
        <v>509</v>
      </c>
      <c r="H1291" s="736"/>
      <c r="I1291" s="738"/>
      <c r="J1291" s="937" t="s">
        <v>1603</v>
      </c>
      <c r="K1291" s="937" t="s">
        <v>1604</v>
      </c>
      <c r="L1291" s="937" t="s">
        <v>1678</v>
      </c>
      <c r="M1291" s="937" t="s">
        <v>1649</v>
      </c>
      <c r="N1291" s="937" t="s">
        <v>1601</v>
      </c>
    </row>
    <row r="1292" spans="1:14" ht="14.25" customHeight="1">
      <c r="A1292" s="749" t="s">
        <v>3480</v>
      </c>
      <c r="B1292" s="577" t="s">
        <v>3481</v>
      </c>
      <c r="C1292" s="577">
        <v>218432819</v>
      </c>
      <c r="D1292" s="577">
        <v>8013014999</v>
      </c>
      <c r="E1292" s="736" t="s">
        <v>522</v>
      </c>
      <c r="F1292" s="736" t="s">
        <v>1203</v>
      </c>
      <c r="G1292" s="797" t="s">
        <v>509</v>
      </c>
      <c r="H1292" s="797"/>
      <c r="I1292" s="800"/>
      <c r="J1292" t="s">
        <v>1600</v>
      </c>
      <c r="K1292"/>
      <c r="L1292"/>
      <c r="M1292"/>
      <c r="N1292" t="s">
        <v>1601</v>
      </c>
    </row>
    <row r="1293" spans="1:14" ht="14.25" customHeight="1">
      <c r="A1293" s="749"/>
      <c r="B1293" s="577" t="s">
        <v>3482</v>
      </c>
      <c r="C1293" s="577">
        <v>215459220</v>
      </c>
      <c r="D1293" s="577">
        <v>8012099626</v>
      </c>
      <c r="E1293" s="736" t="s">
        <v>2472</v>
      </c>
      <c r="F1293" s="736" t="s">
        <v>1199</v>
      </c>
      <c r="G1293" s="797" t="s">
        <v>509</v>
      </c>
      <c r="H1293" s="797"/>
      <c r="I1293" s="800"/>
      <c r="J1293" t="s">
        <v>1600</v>
      </c>
      <c r="K1293"/>
      <c r="L1293"/>
      <c r="M1293"/>
      <c r="N1293" t="s">
        <v>1601</v>
      </c>
    </row>
    <row r="1294" spans="1:14" ht="14.25" customHeight="1">
      <c r="A1294" s="749" t="s">
        <v>3483</v>
      </c>
      <c r="B1294" s="662" t="s">
        <v>3484</v>
      </c>
      <c r="C1294" s="662">
        <v>218252493</v>
      </c>
      <c r="D1294" s="662">
        <v>3854368501</v>
      </c>
      <c r="E1294" s="736" t="s">
        <v>577</v>
      </c>
      <c r="F1294" s="736" t="s">
        <v>1199</v>
      </c>
      <c r="G1294" s="802" t="s">
        <v>509</v>
      </c>
      <c r="H1294" s="802"/>
      <c r="I1294" s="803"/>
      <c r="J1294" t="s">
        <v>1600</v>
      </c>
      <c r="K1294"/>
      <c r="L1294"/>
      <c r="M1294"/>
      <c r="N1294" t="s">
        <v>1601</v>
      </c>
    </row>
    <row r="1295" spans="1:14" ht="14.25" customHeight="1">
      <c r="A1295" s="789" t="s">
        <v>3485</v>
      </c>
      <c r="B1295" s="805" t="s">
        <v>1291</v>
      </c>
      <c r="C1295" s="791" t="s">
        <v>1292</v>
      </c>
      <c r="D1295" s="792" t="s">
        <v>1189</v>
      </c>
      <c r="E1295" s="793"/>
      <c r="F1295" s="794"/>
      <c r="G1295" s="794"/>
      <c r="H1295" s="794"/>
      <c r="I1295" s="795"/>
      <c r="J1295" s="939" t="s">
        <v>1628</v>
      </c>
      <c r="K1295" s="939"/>
      <c r="L1295" s="939"/>
      <c r="M1295" s="939"/>
      <c r="N1295" s="939" t="s">
        <v>1629</v>
      </c>
    </row>
    <row r="1296" spans="1:14" ht="14.25" customHeight="1">
      <c r="A1296" s="748" t="s">
        <v>1190</v>
      </c>
      <c r="B1296" s="733" t="s">
        <v>1704</v>
      </c>
      <c r="C1296" s="729" t="s">
        <v>1192</v>
      </c>
      <c r="D1296" s="728" t="s">
        <v>1193</v>
      </c>
      <c r="E1296" s="728" t="s">
        <v>498</v>
      </c>
      <c r="F1296" s="729" t="s">
        <v>1194</v>
      </c>
      <c r="G1296" s="729" t="s">
        <v>1195</v>
      </c>
      <c r="H1296" s="729" t="s">
        <v>1702</v>
      </c>
      <c r="I1296" s="760" t="s">
        <v>455</v>
      </c>
      <c r="J1296" t="s">
        <v>1596</v>
      </c>
      <c r="K1296" t="s">
        <v>1597</v>
      </c>
      <c r="L1296" t="s">
        <v>1595</v>
      </c>
      <c r="M1296" t="s">
        <v>1598</v>
      </c>
      <c r="N1296" t="s">
        <v>1599</v>
      </c>
    </row>
    <row r="1297" spans="1:14" ht="14.25" customHeight="1">
      <c r="A1297" s="749"/>
      <c r="B1297" s="736" t="s">
        <v>3486</v>
      </c>
      <c r="C1297" s="736">
        <v>203107944</v>
      </c>
      <c r="D1297" s="736">
        <v>9375737564</v>
      </c>
      <c r="E1297" s="736" t="s">
        <v>554</v>
      </c>
      <c r="F1297" s="736" t="s">
        <v>1199</v>
      </c>
      <c r="G1297" s="736" t="s">
        <v>509</v>
      </c>
      <c r="H1297" s="736"/>
      <c r="I1297" s="738"/>
      <c r="J1297" s="937" t="s">
        <v>1603</v>
      </c>
      <c r="K1297" s="937" t="s">
        <v>1604</v>
      </c>
      <c r="L1297" s="937" t="s">
        <v>1621</v>
      </c>
      <c r="M1297" s="937" t="s">
        <v>1623</v>
      </c>
      <c r="N1297" s="937" t="s">
        <v>1601</v>
      </c>
    </row>
    <row r="1298" spans="1:14" ht="14.25" customHeight="1">
      <c r="A1298" s="749" t="s">
        <v>3487</v>
      </c>
      <c r="B1298" s="736" t="s">
        <v>3488</v>
      </c>
      <c r="C1298" s="736">
        <v>103045089</v>
      </c>
      <c r="D1298" s="736" t="s">
        <v>3489</v>
      </c>
      <c r="E1298" s="736" t="s">
        <v>552</v>
      </c>
      <c r="F1298" s="736"/>
      <c r="G1298" s="736"/>
      <c r="H1298" s="736"/>
      <c r="I1298" s="738"/>
      <c r="J1298" t="s">
        <v>1600</v>
      </c>
      <c r="K1298"/>
      <c r="L1298"/>
      <c r="M1298"/>
      <c r="N1298" t="s">
        <v>1601</v>
      </c>
    </row>
    <row r="1299" spans="1:14" ht="14.25" customHeight="1">
      <c r="A1299" s="724" t="s">
        <v>3334</v>
      </c>
      <c r="B1299" s="731" t="s">
        <v>3335</v>
      </c>
      <c r="C1299" s="731">
        <v>103656184</v>
      </c>
      <c r="D1299" s="731">
        <v>8017599592</v>
      </c>
      <c r="E1299" s="731" t="s">
        <v>506</v>
      </c>
      <c r="F1299" s="736" t="s">
        <v>1199</v>
      </c>
      <c r="G1299" s="736"/>
      <c r="H1299" s="736"/>
      <c r="I1299" s="738"/>
      <c r="J1299" t="s">
        <v>1600</v>
      </c>
      <c r="K1299"/>
      <c r="L1299"/>
      <c r="M1299"/>
      <c r="N1299" t="s">
        <v>1601</v>
      </c>
    </row>
    <row r="1300" spans="1:14" ht="14.25" customHeight="1">
      <c r="A1300" s="749"/>
      <c r="B1300" s="662" t="s">
        <v>3313</v>
      </c>
      <c r="C1300" s="662">
        <v>95692321</v>
      </c>
      <c r="D1300" s="662">
        <v>8013008397</v>
      </c>
      <c r="E1300" s="736" t="s">
        <v>2472</v>
      </c>
      <c r="F1300" s="736" t="s">
        <v>1199</v>
      </c>
      <c r="G1300" s="736" t="s">
        <v>509</v>
      </c>
      <c r="H1300" s="736"/>
      <c r="I1300" s="738"/>
      <c r="J1300" t="s">
        <v>1600</v>
      </c>
      <c r="K1300"/>
      <c r="L1300"/>
      <c r="M1300"/>
      <c r="N1300" t="s">
        <v>1601</v>
      </c>
    </row>
    <row r="1301" spans="1:14" ht="14.25" customHeight="1">
      <c r="A1301" s="749"/>
      <c r="B1301" s="736" t="s">
        <v>2731</v>
      </c>
      <c r="C1301" s="736">
        <v>95610315</v>
      </c>
      <c r="D1301" s="736" t="s">
        <v>2732</v>
      </c>
      <c r="E1301" s="736" t="s">
        <v>522</v>
      </c>
      <c r="F1301" s="736" t="s">
        <v>1203</v>
      </c>
      <c r="G1301" s="736" t="s">
        <v>509</v>
      </c>
      <c r="H1301" s="736"/>
      <c r="I1301" s="738"/>
      <c r="J1301" t="s">
        <v>1600</v>
      </c>
      <c r="K1301"/>
      <c r="L1301"/>
      <c r="M1301"/>
      <c r="N1301" t="s">
        <v>1601</v>
      </c>
    </row>
    <row r="1302" spans="1:14" ht="14.25" customHeight="1">
      <c r="A1302" s="749">
        <v>549996619</v>
      </c>
      <c r="B1302" s="736" t="s">
        <v>3490</v>
      </c>
      <c r="C1302" s="736">
        <v>218015017</v>
      </c>
      <c r="D1302" s="662">
        <v>2762295640</v>
      </c>
      <c r="E1302" s="736" t="s">
        <v>552</v>
      </c>
      <c r="F1302" s="736" t="s">
        <v>1203</v>
      </c>
      <c r="G1302" s="736"/>
      <c r="H1302" s="736"/>
      <c r="I1302" s="738"/>
      <c r="J1302" t="s">
        <v>1600</v>
      </c>
      <c r="K1302"/>
      <c r="L1302"/>
      <c r="M1302"/>
      <c r="N1302" t="s">
        <v>1601</v>
      </c>
    </row>
    <row r="1303" spans="1:14" ht="14.25" customHeight="1">
      <c r="A1303" s="749"/>
      <c r="B1303" s="736" t="s">
        <v>3491</v>
      </c>
      <c r="C1303" s="736"/>
      <c r="D1303" s="736"/>
      <c r="E1303" s="736" t="s">
        <v>528</v>
      </c>
      <c r="F1303" s="736" t="s">
        <v>1199</v>
      </c>
      <c r="G1303" s="736"/>
      <c r="H1303" s="736"/>
      <c r="I1303" s="738"/>
      <c r="J1303" s="939" t="s">
        <v>1628</v>
      </c>
      <c r="K1303" s="939"/>
      <c r="L1303" s="939"/>
      <c r="M1303" s="939"/>
      <c r="N1303" s="939" t="s">
        <v>1629</v>
      </c>
    </row>
    <row r="1304" spans="1:14" ht="14.25" customHeight="1">
      <c r="A1304" s="749" t="s">
        <v>3492</v>
      </c>
      <c r="B1304" s="736" t="s">
        <v>3493</v>
      </c>
      <c r="C1304" s="736">
        <v>218253212</v>
      </c>
      <c r="D1304" s="662">
        <v>8586108190</v>
      </c>
      <c r="E1304" s="736" t="s">
        <v>552</v>
      </c>
      <c r="F1304" s="736" t="s">
        <v>1199</v>
      </c>
      <c r="G1304" s="736" t="s">
        <v>509</v>
      </c>
      <c r="H1304" s="736"/>
      <c r="I1304" s="738"/>
      <c r="J1304" t="s">
        <v>1600</v>
      </c>
      <c r="K1304"/>
      <c r="L1304"/>
      <c r="M1304"/>
      <c r="N1304" t="s">
        <v>1601</v>
      </c>
    </row>
    <row r="1305" spans="1:14" ht="14.25" customHeight="1">
      <c r="A1305" s="749"/>
      <c r="B1305" s="577" t="s">
        <v>3494</v>
      </c>
      <c r="C1305" s="577">
        <v>209054687</v>
      </c>
      <c r="D1305" s="577" t="s">
        <v>3495</v>
      </c>
      <c r="E1305" s="736" t="s">
        <v>522</v>
      </c>
      <c r="F1305" s="736" t="s">
        <v>1199</v>
      </c>
      <c r="G1305" s="736" t="s">
        <v>509</v>
      </c>
      <c r="H1305" s="736"/>
      <c r="I1305" s="738" t="s">
        <v>3496</v>
      </c>
      <c r="J1305" s="937" t="s">
        <v>1603</v>
      </c>
      <c r="K1305" s="937" t="s">
        <v>1604</v>
      </c>
      <c r="L1305" s="937" t="s">
        <v>1636</v>
      </c>
      <c r="M1305" s="937" t="s">
        <v>1637</v>
      </c>
      <c r="N1305" s="937" t="s">
        <v>1601</v>
      </c>
    </row>
    <row r="1306" spans="1:14" ht="14.25" customHeight="1">
      <c r="A1306" s="749"/>
      <c r="B1306" s="736" t="s">
        <v>3497</v>
      </c>
      <c r="C1306" s="736">
        <v>115288112</v>
      </c>
      <c r="D1306" s="736">
        <v>515253330</v>
      </c>
      <c r="E1306" s="736" t="s">
        <v>2472</v>
      </c>
      <c r="F1306" s="736" t="s">
        <v>1203</v>
      </c>
      <c r="G1306" s="736" t="s">
        <v>509</v>
      </c>
      <c r="H1306" s="736" t="s">
        <v>1715</v>
      </c>
      <c r="I1306" s="738" t="s">
        <v>3498</v>
      </c>
      <c r="J1306" t="s">
        <v>1600</v>
      </c>
      <c r="K1306"/>
      <c r="L1306"/>
      <c r="M1306"/>
      <c r="N1306" t="s">
        <v>1601</v>
      </c>
    </row>
    <row r="1307" spans="1:14" ht="14.25" customHeight="1">
      <c r="A1307" s="749" t="s">
        <v>3499</v>
      </c>
      <c r="B1307" s="736" t="s">
        <v>3500</v>
      </c>
      <c r="C1307" s="736">
        <v>218483852</v>
      </c>
      <c r="D1307" s="736">
        <v>8017931715</v>
      </c>
      <c r="E1307" s="736" t="s">
        <v>552</v>
      </c>
      <c r="F1307" s="736" t="s">
        <v>1199</v>
      </c>
      <c r="G1307" s="736" t="s">
        <v>509</v>
      </c>
      <c r="H1307" s="736" t="s">
        <v>509</v>
      </c>
      <c r="I1307" s="738" t="s">
        <v>696</v>
      </c>
      <c r="J1307" s="938" t="s">
        <v>1607</v>
      </c>
      <c r="K1307" s="938" t="s">
        <v>1667</v>
      </c>
      <c r="L1307" s="938" t="s">
        <v>1679</v>
      </c>
      <c r="M1307" s="938" t="s">
        <v>1680</v>
      </c>
      <c r="N1307" s="938" t="s">
        <v>1601</v>
      </c>
    </row>
    <row r="1308" spans="1:14" ht="14.25" customHeight="1">
      <c r="A1308" s="749"/>
      <c r="B1308" s="735" t="s">
        <v>1731</v>
      </c>
      <c r="C1308" s="736">
        <v>197892151</v>
      </c>
      <c r="D1308" s="737">
        <v>3855735944</v>
      </c>
      <c r="E1308" s="737" t="s">
        <v>1710</v>
      </c>
      <c r="F1308" s="736" t="s">
        <v>1711</v>
      </c>
      <c r="G1308" s="736" t="s">
        <v>1446</v>
      </c>
      <c r="H1308" s="736" t="s">
        <v>509</v>
      </c>
      <c r="I1308" s="738"/>
      <c r="J1308" s="937" t="s">
        <v>1603</v>
      </c>
      <c r="K1308" s="937" t="s">
        <v>1604</v>
      </c>
      <c r="L1308" s="937" t="s">
        <v>1670</v>
      </c>
      <c r="M1308" s="937" t="s">
        <v>1681</v>
      </c>
      <c r="N1308" s="937" t="s">
        <v>1601</v>
      </c>
    </row>
    <row r="1309" spans="1:14" ht="14.25" customHeight="1">
      <c r="A1309" s="749"/>
      <c r="B1309" s="577" t="s">
        <v>3501</v>
      </c>
      <c r="C1309" s="577">
        <v>133343283</v>
      </c>
      <c r="D1309" s="577">
        <v>3855293558</v>
      </c>
      <c r="E1309" s="736" t="s">
        <v>522</v>
      </c>
      <c r="F1309" s="736" t="s">
        <v>1203</v>
      </c>
      <c r="G1309" s="736" t="s">
        <v>509</v>
      </c>
      <c r="H1309" s="736"/>
      <c r="I1309" s="738"/>
      <c r="J1309" s="937" t="s">
        <v>1603</v>
      </c>
      <c r="K1309" s="937" t="s">
        <v>1604</v>
      </c>
      <c r="L1309" s="937" t="s">
        <v>1657</v>
      </c>
      <c r="M1309" s="937" t="s">
        <v>1633</v>
      </c>
      <c r="N1309" s="937" t="s">
        <v>1601</v>
      </c>
    </row>
    <row r="1310" spans="1:14" ht="14.25" customHeight="1">
      <c r="A1310" s="749"/>
      <c r="B1310" s="577" t="s">
        <v>3502</v>
      </c>
      <c r="C1310" s="577">
        <v>218498586</v>
      </c>
      <c r="D1310" s="577">
        <v>8018375253</v>
      </c>
      <c r="E1310" s="736" t="s">
        <v>522</v>
      </c>
      <c r="F1310" s="736" t="s">
        <v>1203</v>
      </c>
      <c r="G1310" s="736" t="s">
        <v>509</v>
      </c>
      <c r="H1310" s="736"/>
      <c r="I1310" s="738" t="s">
        <v>3503</v>
      </c>
      <c r="J1310" t="s">
        <v>1600</v>
      </c>
      <c r="K1310"/>
      <c r="L1310"/>
      <c r="M1310"/>
      <c r="N1310" t="s">
        <v>1601</v>
      </c>
    </row>
    <row r="1311" spans="1:14" ht="14.25" customHeight="1">
      <c r="A1311" s="749">
        <v>602234844</v>
      </c>
      <c r="B1311" s="736" t="s">
        <v>3504</v>
      </c>
      <c r="C1311" s="736">
        <v>99987350</v>
      </c>
      <c r="D1311" s="736">
        <v>3854929845</v>
      </c>
      <c r="E1311" s="736" t="s">
        <v>2472</v>
      </c>
      <c r="F1311" s="736" t="s">
        <v>1199</v>
      </c>
      <c r="G1311" s="736"/>
      <c r="H1311" s="736"/>
      <c r="I1311" s="738"/>
      <c r="J1311" s="938" t="s">
        <v>1607</v>
      </c>
      <c r="K1311" s="938" t="s">
        <v>1608</v>
      </c>
      <c r="L1311" s="938" t="s">
        <v>1682</v>
      </c>
      <c r="M1311" s="938" t="s">
        <v>1683</v>
      </c>
      <c r="N1311" s="938" t="s">
        <v>1601</v>
      </c>
    </row>
    <row r="1312" spans="1:14" ht="14.25" customHeight="1">
      <c r="A1312" s="749"/>
      <c r="B1312" s="662" t="s">
        <v>3505</v>
      </c>
      <c r="C1312" s="662">
        <v>215492572</v>
      </c>
      <c r="D1312" s="736">
        <v>5167890748</v>
      </c>
      <c r="E1312" s="736" t="s">
        <v>513</v>
      </c>
      <c r="F1312" s="736" t="s">
        <v>1199</v>
      </c>
      <c r="G1312" s="736" t="s">
        <v>509</v>
      </c>
      <c r="H1312" s="736"/>
      <c r="I1312" s="738" t="s">
        <v>808</v>
      </c>
      <c r="J1312" t="s">
        <v>1600</v>
      </c>
      <c r="K1312"/>
      <c r="L1312"/>
      <c r="M1312"/>
      <c r="N1312" t="s">
        <v>1601</v>
      </c>
    </row>
    <row r="1313" spans="1:14" ht="14.25" customHeight="1">
      <c r="A1313" s="749" t="s">
        <v>3506</v>
      </c>
      <c r="B1313" s="736" t="s">
        <v>3507</v>
      </c>
      <c r="C1313" s="736">
        <v>146696374</v>
      </c>
      <c r="D1313" s="736">
        <v>3853265831</v>
      </c>
      <c r="E1313" s="736" t="s">
        <v>552</v>
      </c>
      <c r="F1313" s="736" t="s">
        <v>1199</v>
      </c>
      <c r="G1313" s="736"/>
      <c r="H1313" s="736"/>
      <c r="I1313" s="738"/>
      <c r="J1313" t="s">
        <v>1600</v>
      </c>
      <c r="K1313"/>
      <c r="L1313"/>
      <c r="M1313"/>
      <c r="N1313" t="s">
        <v>1601</v>
      </c>
    </row>
    <row r="1314" spans="1:14" ht="14.25" customHeight="1">
      <c r="A1314" s="749" t="s">
        <v>3328</v>
      </c>
      <c r="B1314" s="736" t="s">
        <v>3329</v>
      </c>
      <c r="C1314" s="736">
        <v>216591532</v>
      </c>
      <c r="D1314" s="736">
        <v>3857750080</v>
      </c>
      <c r="E1314" s="736" t="s">
        <v>552</v>
      </c>
      <c r="F1314" s="736" t="s">
        <v>1203</v>
      </c>
      <c r="G1314" s="736" t="s">
        <v>509</v>
      </c>
      <c r="H1314" s="736"/>
      <c r="I1314" s="738" t="s">
        <v>3508</v>
      </c>
      <c r="J1314" t="s">
        <v>1600</v>
      </c>
      <c r="K1314"/>
      <c r="L1314"/>
      <c r="M1314"/>
      <c r="N1314" t="s">
        <v>1601</v>
      </c>
    </row>
    <row r="1315" spans="1:14" ht="14.25" customHeight="1">
      <c r="A1315" s="749"/>
      <c r="B1315" s="736" t="s">
        <v>3509</v>
      </c>
      <c r="C1315" s="736">
        <v>218584822</v>
      </c>
      <c r="D1315" s="736">
        <v>8017392785</v>
      </c>
      <c r="E1315" s="736" t="s">
        <v>513</v>
      </c>
      <c r="F1315" s="736" t="s">
        <v>1203</v>
      </c>
      <c r="G1315" s="736" t="s">
        <v>509</v>
      </c>
      <c r="H1315" s="736"/>
      <c r="I1315" s="738" t="s">
        <v>3503</v>
      </c>
      <c r="J1315" t="s">
        <v>1600</v>
      </c>
      <c r="K1315"/>
      <c r="L1315"/>
      <c r="M1315"/>
      <c r="N1315" t="s">
        <v>1601</v>
      </c>
    </row>
    <row r="1316" spans="1:14" ht="14.25" customHeight="1">
      <c r="A1316" s="749"/>
      <c r="B1316" s="736" t="s">
        <v>568</v>
      </c>
      <c r="C1316" s="736">
        <v>218580424</v>
      </c>
      <c r="D1316" s="736">
        <v>8016669504</v>
      </c>
      <c r="E1316" s="736" t="s">
        <v>552</v>
      </c>
      <c r="F1316" s="736" t="s">
        <v>1203</v>
      </c>
      <c r="G1316" s="736"/>
      <c r="H1316" s="736"/>
      <c r="I1316" s="738"/>
      <c r="J1316" t="s">
        <v>1600</v>
      </c>
      <c r="K1316"/>
      <c r="L1316"/>
      <c r="M1316"/>
      <c r="N1316" t="s">
        <v>1601</v>
      </c>
    </row>
    <row r="1317" spans="1:14" ht="14.25" customHeight="1">
      <c r="A1317" s="749">
        <v>758370850</v>
      </c>
      <c r="B1317" s="736" t="s">
        <v>3510</v>
      </c>
      <c r="C1317" s="736">
        <v>191048914</v>
      </c>
      <c r="D1317" s="736">
        <v>8019703845</v>
      </c>
      <c r="E1317" s="736" t="s">
        <v>552</v>
      </c>
      <c r="F1317" s="736" t="s">
        <v>1203</v>
      </c>
      <c r="G1317" s="736" t="s">
        <v>509</v>
      </c>
      <c r="H1317" s="736"/>
      <c r="I1317" s="738" t="s">
        <v>1296</v>
      </c>
      <c r="J1317" t="s">
        <v>1600</v>
      </c>
      <c r="K1317"/>
      <c r="L1317"/>
      <c r="M1317"/>
      <c r="N1317" t="s">
        <v>1601</v>
      </c>
    </row>
    <row r="1318" spans="1:14" ht="14.25" customHeight="1">
      <c r="B1318" s="590" t="s">
        <v>593</v>
      </c>
      <c r="C1318" s="590">
        <v>213042100</v>
      </c>
      <c r="D1318" s="590">
        <v>3853069752</v>
      </c>
      <c r="E1318" s="731" t="s">
        <v>522</v>
      </c>
      <c r="F1318" s="731" t="s">
        <v>1203</v>
      </c>
      <c r="G1318" s="731" t="s">
        <v>509</v>
      </c>
      <c r="J1318" t="s">
        <v>1600</v>
      </c>
      <c r="K1318"/>
      <c r="L1318"/>
      <c r="M1318"/>
      <c r="N1318" t="s">
        <v>1601</v>
      </c>
    </row>
    <row r="1319" spans="1:14" ht="14.25" customHeight="1">
      <c r="A1319" s="806"/>
      <c r="B1319" s="578" t="s">
        <v>3511</v>
      </c>
      <c r="C1319" s="578">
        <v>194641064</v>
      </c>
      <c r="D1319" s="578">
        <v>8016249239</v>
      </c>
      <c r="E1319" s="804" t="s">
        <v>522</v>
      </c>
      <c r="F1319" s="804" t="s">
        <v>1199</v>
      </c>
      <c r="G1319" s="804" t="s">
        <v>509</v>
      </c>
      <c r="H1319" s="868"/>
      <c r="I1319" s="804"/>
      <c r="J1319" t="s">
        <v>1600</v>
      </c>
      <c r="K1319"/>
      <c r="L1319"/>
      <c r="M1319"/>
      <c r="N1319" t="s">
        <v>1601</v>
      </c>
    </row>
    <row r="1320" spans="1:14" ht="14.25" customHeight="1">
      <c r="A1320" s="754" t="s">
        <v>3512</v>
      </c>
      <c r="B1320" s="813" t="s">
        <v>1187</v>
      </c>
      <c r="C1320" s="726" t="s">
        <v>1188</v>
      </c>
      <c r="D1320" s="727" t="s">
        <v>1701</v>
      </c>
      <c r="E1320" s="728"/>
      <c r="F1320" s="729"/>
      <c r="G1320" s="729"/>
      <c r="H1320" s="729"/>
      <c r="I1320" s="760"/>
      <c r="J1320" s="939" t="s">
        <v>1628</v>
      </c>
      <c r="K1320" s="939"/>
      <c r="L1320" s="939"/>
      <c r="M1320" s="939"/>
      <c r="N1320" s="939" t="s">
        <v>1629</v>
      </c>
    </row>
    <row r="1321" spans="1:14" ht="14.25" customHeight="1">
      <c r="A1321" s="748" t="s">
        <v>1190</v>
      </c>
      <c r="B1321" s="733" t="s">
        <v>1704</v>
      </c>
      <c r="C1321" s="729" t="s">
        <v>1192</v>
      </c>
      <c r="D1321" s="728" t="s">
        <v>1193</v>
      </c>
      <c r="E1321" s="728" t="s">
        <v>498</v>
      </c>
      <c r="F1321" s="729" t="s">
        <v>1194</v>
      </c>
      <c r="G1321" s="729" t="s">
        <v>1195</v>
      </c>
      <c r="H1321" s="729" t="s">
        <v>1702</v>
      </c>
      <c r="I1321" s="760" t="s">
        <v>455</v>
      </c>
      <c r="J1321" t="s">
        <v>1596</v>
      </c>
      <c r="K1321" t="s">
        <v>1597</v>
      </c>
      <c r="L1321" t="s">
        <v>1595</v>
      </c>
      <c r="M1321" t="s">
        <v>1598</v>
      </c>
      <c r="N1321" t="s">
        <v>1599</v>
      </c>
    </row>
    <row r="1322" spans="1:14" ht="14.25" customHeight="1">
      <c r="A1322" s="749" t="s">
        <v>3513</v>
      </c>
      <c r="B1322" s="736" t="s">
        <v>3514</v>
      </c>
      <c r="C1322" s="810">
        <v>206111785</v>
      </c>
      <c r="D1322" s="736">
        <v>8018600878</v>
      </c>
      <c r="E1322" s="736" t="s">
        <v>506</v>
      </c>
      <c r="F1322" s="736" t="s">
        <v>1203</v>
      </c>
      <c r="G1322" s="736"/>
      <c r="H1322" s="736"/>
      <c r="I1322" s="738"/>
      <c r="J1322" s="938" t="s">
        <v>1607</v>
      </c>
      <c r="K1322" s="938" t="s">
        <v>1685</v>
      </c>
      <c r="L1322" s="938" t="s">
        <v>1684</v>
      </c>
      <c r="M1322" s="938" t="s">
        <v>1633</v>
      </c>
      <c r="N1322" s="938" t="s">
        <v>1601</v>
      </c>
    </row>
    <row r="1323" spans="1:14" ht="14.25" customHeight="1">
      <c r="A1323" s="749"/>
      <c r="B1323" s="662" t="s">
        <v>3515</v>
      </c>
      <c r="C1323" s="662">
        <v>218226568</v>
      </c>
      <c r="D1323" s="662">
        <v>7862855397</v>
      </c>
      <c r="E1323" s="736" t="s">
        <v>522</v>
      </c>
      <c r="F1323" s="736" t="s">
        <v>1199</v>
      </c>
      <c r="G1323" s="736"/>
      <c r="H1323" s="736"/>
      <c r="I1323" s="738"/>
      <c r="J1323" t="s">
        <v>1600</v>
      </c>
      <c r="K1323"/>
      <c r="L1323"/>
      <c r="M1323"/>
      <c r="N1323" t="s">
        <v>1601</v>
      </c>
    </row>
    <row r="1324" spans="1:14" ht="14.25" customHeight="1">
      <c r="A1324" s="749"/>
      <c r="B1324" s="662" t="s">
        <v>3516</v>
      </c>
      <c r="C1324" s="662"/>
      <c r="D1324" s="736">
        <v>8013019019</v>
      </c>
      <c r="E1324" s="736" t="s">
        <v>522</v>
      </c>
      <c r="F1324" s="736" t="s">
        <v>1199</v>
      </c>
      <c r="G1324" s="736" t="s">
        <v>509</v>
      </c>
      <c r="H1324" s="736" t="s">
        <v>509</v>
      </c>
      <c r="I1324" s="738"/>
      <c r="J1324" s="939" t="s">
        <v>1628</v>
      </c>
      <c r="K1324" s="939"/>
      <c r="L1324" s="939"/>
      <c r="M1324" s="939"/>
      <c r="N1324" s="939" t="s">
        <v>1629</v>
      </c>
    </row>
    <row r="1325" spans="1:14" ht="14.25" customHeight="1">
      <c r="A1325" s="749"/>
      <c r="B1325" s="662" t="s">
        <v>3517</v>
      </c>
      <c r="C1325" s="736"/>
      <c r="D1325" s="753">
        <v>3852143309</v>
      </c>
      <c r="E1325" s="736" t="s">
        <v>522</v>
      </c>
      <c r="F1325" s="736" t="s">
        <v>1199</v>
      </c>
      <c r="G1325" s="736" t="s">
        <v>509</v>
      </c>
      <c r="H1325" s="736" t="s">
        <v>509</v>
      </c>
      <c r="I1325" s="738"/>
      <c r="J1325" s="939" t="s">
        <v>1628</v>
      </c>
      <c r="K1325" s="939"/>
      <c r="L1325" s="939"/>
      <c r="M1325" s="939"/>
      <c r="N1325" s="939" t="s">
        <v>1629</v>
      </c>
    </row>
    <row r="1326" spans="1:14" ht="14.25" customHeight="1">
      <c r="A1326" s="749" t="s">
        <v>3518</v>
      </c>
      <c r="B1326" s="736" t="s">
        <v>3519</v>
      </c>
      <c r="C1326" s="736">
        <v>217287649</v>
      </c>
      <c r="D1326" s="736">
        <v>8019204459</v>
      </c>
      <c r="E1326" s="736" t="s">
        <v>506</v>
      </c>
      <c r="F1326" s="736" t="s">
        <v>1203</v>
      </c>
      <c r="G1326" s="736" t="s">
        <v>509</v>
      </c>
      <c r="H1326" s="736"/>
      <c r="I1326" s="738"/>
      <c r="J1326" t="s">
        <v>1600</v>
      </c>
      <c r="K1326"/>
      <c r="L1326"/>
      <c r="M1326"/>
      <c r="N1326" t="s">
        <v>1601</v>
      </c>
    </row>
    <row r="1327" spans="1:14" ht="14.25" customHeight="1">
      <c r="A1327" s="749"/>
      <c r="B1327" s="662" t="s">
        <v>3520</v>
      </c>
      <c r="C1327" s="662">
        <v>180336608</v>
      </c>
      <c r="D1327" s="662">
        <v>9843569011</v>
      </c>
      <c r="E1327" s="736" t="s">
        <v>522</v>
      </c>
      <c r="F1327" s="736" t="s">
        <v>1199</v>
      </c>
      <c r="G1327" s="736"/>
      <c r="H1327" s="736"/>
      <c r="I1327" s="738"/>
      <c r="J1327" t="s">
        <v>1600</v>
      </c>
      <c r="K1327"/>
      <c r="L1327"/>
      <c r="M1327"/>
      <c r="N1327" t="s">
        <v>1601</v>
      </c>
    </row>
    <row r="1328" spans="1:14" ht="14.25" customHeight="1">
      <c r="A1328" s="749"/>
      <c r="B1328" s="662" t="s">
        <v>3521</v>
      </c>
      <c r="C1328" s="662">
        <v>217640637</v>
      </c>
      <c r="D1328" s="662">
        <v>9843386566</v>
      </c>
      <c r="E1328" s="736" t="s">
        <v>522</v>
      </c>
      <c r="F1328" s="736" t="s">
        <v>1199</v>
      </c>
      <c r="G1328" s="736"/>
      <c r="H1328" s="736"/>
      <c r="I1328" s="738"/>
      <c r="J1328" t="s">
        <v>1600</v>
      </c>
      <c r="K1328"/>
      <c r="L1328"/>
      <c r="M1328"/>
      <c r="N1328" t="s">
        <v>1601</v>
      </c>
    </row>
    <row r="1329" spans="1:14" ht="14.25" customHeight="1">
      <c r="A1329" s="749"/>
      <c r="B1329" s="662" t="s">
        <v>3522</v>
      </c>
      <c r="C1329" s="662">
        <v>117591898</v>
      </c>
      <c r="D1329" s="662">
        <v>3854876277</v>
      </c>
      <c r="E1329" s="736" t="s">
        <v>513</v>
      </c>
      <c r="F1329" s="736" t="s">
        <v>1203</v>
      </c>
      <c r="G1329" s="736" t="s">
        <v>509</v>
      </c>
      <c r="H1329" s="736"/>
      <c r="I1329" s="738"/>
      <c r="J1329" t="s">
        <v>1600</v>
      </c>
      <c r="K1329"/>
      <c r="L1329"/>
      <c r="M1329"/>
      <c r="N1329" t="s">
        <v>1601</v>
      </c>
    </row>
    <row r="1330" spans="1:14" ht="14.25" customHeight="1">
      <c r="A1330" s="749"/>
      <c r="B1330" s="662" t="s">
        <v>3523</v>
      </c>
      <c r="C1330" s="662">
        <v>218231322</v>
      </c>
      <c r="D1330" s="662">
        <v>3856303955</v>
      </c>
      <c r="E1330" s="736" t="s">
        <v>522</v>
      </c>
      <c r="F1330" s="736" t="s">
        <v>1199</v>
      </c>
      <c r="G1330" s="736" t="s">
        <v>509</v>
      </c>
      <c r="H1330" s="736"/>
      <c r="I1330" s="738"/>
      <c r="J1330" t="s">
        <v>1600</v>
      </c>
      <c r="K1330"/>
      <c r="L1330"/>
      <c r="M1330"/>
      <c r="N1330" t="s">
        <v>1601</v>
      </c>
    </row>
    <row r="1331" spans="1:14" ht="14.25" customHeight="1">
      <c r="A1331" s="749"/>
      <c r="B1331" s="662" t="s">
        <v>3524</v>
      </c>
      <c r="C1331" s="662">
        <v>118566722</v>
      </c>
      <c r="D1331" s="662">
        <v>3853379180</v>
      </c>
      <c r="E1331" s="736" t="s">
        <v>522</v>
      </c>
      <c r="F1331" s="736" t="s">
        <v>1199</v>
      </c>
      <c r="G1331" s="736" t="s">
        <v>509</v>
      </c>
      <c r="H1331" s="736"/>
      <c r="I1331" s="738"/>
      <c r="J1331" t="s">
        <v>1600</v>
      </c>
      <c r="K1331"/>
      <c r="L1331"/>
      <c r="M1331"/>
      <c r="N1331" t="s">
        <v>1601</v>
      </c>
    </row>
    <row r="1332" spans="1:14" ht="14.25" customHeight="1">
      <c r="A1332" s="749"/>
      <c r="B1332" s="662" t="s">
        <v>3525</v>
      </c>
      <c r="C1332" s="662">
        <v>197833419</v>
      </c>
      <c r="D1332" s="662">
        <v>8016809485</v>
      </c>
      <c r="E1332" s="736" t="s">
        <v>522</v>
      </c>
      <c r="F1332" s="736" t="s">
        <v>1199</v>
      </c>
      <c r="G1332" s="736"/>
      <c r="H1332" s="736"/>
      <c r="I1332" s="738"/>
      <c r="J1332" t="s">
        <v>1600</v>
      </c>
      <c r="K1332"/>
      <c r="L1332"/>
      <c r="M1332"/>
      <c r="N1332" t="s">
        <v>1601</v>
      </c>
    </row>
    <row r="1333" spans="1:14" ht="14.25" customHeight="1">
      <c r="A1333" s="749"/>
      <c r="B1333" s="662" t="s">
        <v>3526</v>
      </c>
      <c r="C1333" s="662">
        <v>176589312</v>
      </c>
      <c r="D1333" s="662">
        <v>3857890740</v>
      </c>
      <c r="E1333" s="736" t="s">
        <v>522</v>
      </c>
      <c r="F1333" s="736" t="s">
        <v>1199</v>
      </c>
      <c r="G1333" s="736"/>
      <c r="H1333" s="736"/>
      <c r="I1333" s="738"/>
      <c r="J1333" t="s">
        <v>1600</v>
      </c>
      <c r="K1333"/>
      <c r="L1333"/>
      <c r="M1333"/>
      <c r="N1333" t="s">
        <v>1601</v>
      </c>
    </row>
    <row r="1334" spans="1:14" ht="14.25" customHeight="1">
      <c r="A1334" s="749"/>
      <c r="B1334" s="662" t="s">
        <v>3527</v>
      </c>
      <c r="C1334" s="662">
        <v>218251586</v>
      </c>
      <c r="D1334" s="662">
        <v>3853432538</v>
      </c>
      <c r="E1334" s="736" t="s">
        <v>522</v>
      </c>
      <c r="F1334" s="736" t="s">
        <v>1199</v>
      </c>
      <c r="G1334" s="736"/>
      <c r="H1334" s="736"/>
      <c r="I1334" s="738"/>
      <c r="J1334" t="s">
        <v>1600</v>
      </c>
      <c r="K1334"/>
      <c r="L1334"/>
      <c r="M1334"/>
      <c r="N1334" t="s">
        <v>1601</v>
      </c>
    </row>
    <row r="1335" spans="1:14" ht="14.25" customHeight="1">
      <c r="A1335" s="749" t="s">
        <v>3528</v>
      </c>
      <c r="B1335" s="662" t="s">
        <v>3529</v>
      </c>
      <c r="C1335" s="662">
        <v>218237562</v>
      </c>
      <c r="D1335" s="662">
        <v>8013179423</v>
      </c>
      <c r="E1335" s="736" t="s">
        <v>513</v>
      </c>
      <c r="F1335" s="736" t="s">
        <v>1203</v>
      </c>
      <c r="G1335" s="736" t="s">
        <v>509</v>
      </c>
      <c r="H1335" s="736"/>
      <c r="I1335" s="738"/>
      <c r="J1335" s="937" t="s">
        <v>1603</v>
      </c>
      <c r="K1335" s="937" t="s">
        <v>1604</v>
      </c>
      <c r="L1335" s="937" t="s">
        <v>1678</v>
      </c>
      <c r="M1335" s="937" t="s">
        <v>1649</v>
      </c>
      <c r="N1335" s="937" t="s">
        <v>1601</v>
      </c>
    </row>
    <row r="1336" spans="1:14" ht="14.25" customHeight="1">
      <c r="A1336" s="749" t="s">
        <v>3530</v>
      </c>
      <c r="B1336" s="736" t="s">
        <v>3531</v>
      </c>
      <c r="C1336" s="736">
        <v>203140910</v>
      </c>
      <c r="D1336" s="731">
        <v>7207841242</v>
      </c>
      <c r="E1336" s="736" t="s">
        <v>522</v>
      </c>
      <c r="F1336" s="736" t="s">
        <v>1199</v>
      </c>
      <c r="G1336" s="736" t="s">
        <v>509</v>
      </c>
      <c r="H1336" s="736"/>
      <c r="I1336" s="738"/>
      <c r="J1336" t="s">
        <v>1600</v>
      </c>
      <c r="K1336"/>
      <c r="L1336"/>
      <c r="M1336"/>
      <c r="N1336" t="s">
        <v>1601</v>
      </c>
    </row>
    <row r="1337" spans="1:14" ht="14.25" customHeight="1">
      <c r="A1337" s="749"/>
      <c r="B1337" s="662" t="s">
        <v>3532</v>
      </c>
      <c r="C1337" s="662">
        <v>218256254</v>
      </c>
      <c r="D1337" s="662">
        <v>4698581816</v>
      </c>
      <c r="E1337" s="736" t="s">
        <v>522</v>
      </c>
      <c r="F1337" s="736" t="s">
        <v>1199</v>
      </c>
      <c r="G1337" s="736" t="s">
        <v>509</v>
      </c>
      <c r="H1337" s="736"/>
      <c r="I1337" s="738"/>
      <c r="J1337" t="s">
        <v>1600</v>
      </c>
      <c r="K1337"/>
      <c r="L1337"/>
      <c r="M1337"/>
      <c r="N1337" t="s">
        <v>1601</v>
      </c>
    </row>
    <row r="1338" spans="1:14" ht="14.25" customHeight="1">
      <c r="A1338" s="749"/>
      <c r="B1338" s="662" t="s">
        <v>3533</v>
      </c>
      <c r="C1338" s="662">
        <v>176857111</v>
      </c>
      <c r="D1338" s="662" t="s">
        <v>3534</v>
      </c>
      <c r="E1338" s="736" t="s">
        <v>522</v>
      </c>
      <c r="F1338" s="736" t="s">
        <v>1203</v>
      </c>
      <c r="G1338" s="736" t="s">
        <v>509</v>
      </c>
      <c r="H1338" s="736"/>
      <c r="I1338" s="738"/>
      <c r="J1338" t="s">
        <v>1600</v>
      </c>
      <c r="K1338"/>
      <c r="L1338"/>
      <c r="M1338"/>
      <c r="N1338" t="s">
        <v>1601</v>
      </c>
    </row>
    <row r="1339" spans="1:14" ht="14.25" customHeight="1">
      <c r="A1339" s="749"/>
      <c r="B1339" s="662" t="s">
        <v>3535</v>
      </c>
      <c r="C1339" s="662">
        <v>177591908</v>
      </c>
      <c r="D1339" s="662" t="s">
        <v>3536</v>
      </c>
      <c r="E1339" s="736" t="s">
        <v>577</v>
      </c>
      <c r="F1339" s="736" t="s">
        <v>1199</v>
      </c>
      <c r="G1339" s="736" t="s">
        <v>509</v>
      </c>
      <c r="H1339" s="736"/>
      <c r="I1339" s="738"/>
      <c r="J1339" s="937" t="s">
        <v>1603</v>
      </c>
      <c r="K1339" s="937" t="s">
        <v>1604</v>
      </c>
      <c r="L1339" s="937" t="s">
        <v>1664</v>
      </c>
      <c r="M1339" s="937" t="s">
        <v>1663</v>
      </c>
      <c r="N1339" s="937" t="s">
        <v>1601</v>
      </c>
    </row>
    <row r="1340" spans="1:14" ht="14.25" customHeight="1">
      <c r="A1340" s="749"/>
      <c r="B1340" s="662" t="s">
        <v>3537</v>
      </c>
      <c r="C1340" s="753">
        <v>213034437</v>
      </c>
      <c r="D1340" s="662">
        <v>8014031625</v>
      </c>
      <c r="E1340" s="736" t="s">
        <v>577</v>
      </c>
      <c r="F1340" s="736" t="s">
        <v>1199</v>
      </c>
      <c r="G1340" s="736" t="s">
        <v>509</v>
      </c>
      <c r="H1340" s="736"/>
      <c r="I1340" s="738"/>
      <c r="J1340" s="937" t="s">
        <v>1603</v>
      </c>
      <c r="K1340" s="937" t="s">
        <v>1604</v>
      </c>
      <c r="L1340" s="937" t="s">
        <v>1664</v>
      </c>
      <c r="M1340" s="937" t="s">
        <v>1663</v>
      </c>
      <c r="N1340" s="937" t="s">
        <v>1601</v>
      </c>
    </row>
    <row r="1341" spans="1:14" ht="14.25" customHeight="1">
      <c r="A1341" s="798" t="s">
        <v>3538</v>
      </c>
      <c r="B1341" s="662" t="s">
        <v>3539</v>
      </c>
      <c r="C1341" s="662">
        <v>217621069</v>
      </c>
      <c r="D1341" s="662">
        <v>8016007137</v>
      </c>
      <c r="E1341" s="797" t="s">
        <v>506</v>
      </c>
      <c r="F1341" s="797" t="s">
        <v>1199</v>
      </c>
      <c r="G1341" s="797" t="s">
        <v>509</v>
      </c>
      <c r="H1341" s="797"/>
      <c r="I1341" s="800"/>
      <c r="J1341" t="s">
        <v>1600</v>
      </c>
      <c r="K1341"/>
      <c r="L1341"/>
      <c r="M1341"/>
      <c r="N1341" t="s">
        <v>1601</v>
      </c>
    </row>
    <row r="1342" spans="1:14" ht="14.25" customHeight="1">
      <c r="A1342" s="798"/>
      <c r="B1342" s="577" t="s">
        <v>3540</v>
      </c>
      <c r="C1342" s="577">
        <v>218487075</v>
      </c>
      <c r="D1342" s="577">
        <v>3473688551</v>
      </c>
      <c r="E1342" s="797" t="s">
        <v>522</v>
      </c>
      <c r="F1342" s="797" t="s">
        <v>1199</v>
      </c>
      <c r="G1342" s="797" t="s">
        <v>509</v>
      </c>
      <c r="H1342" s="797"/>
      <c r="I1342" s="800"/>
      <c r="J1342" s="937" t="s">
        <v>1603</v>
      </c>
      <c r="K1342" s="937" t="s">
        <v>1604</v>
      </c>
      <c r="L1342" s="937" t="s">
        <v>1648</v>
      </c>
      <c r="M1342" s="937" t="s">
        <v>1649</v>
      </c>
      <c r="N1342" s="937" t="s">
        <v>1601</v>
      </c>
    </row>
    <row r="1343" spans="1:14" s="804" customFormat="1" ht="14.25" customHeight="1">
      <c r="A1343" s="801" t="s">
        <v>3541</v>
      </c>
      <c r="B1343" s="664" t="s">
        <v>3542</v>
      </c>
      <c r="C1343" s="664">
        <v>161380377</v>
      </c>
      <c r="D1343" s="664">
        <v>3854876278</v>
      </c>
      <c r="E1343" s="802" t="s">
        <v>522</v>
      </c>
      <c r="F1343" s="802" t="s">
        <v>1203</v>
      </c>
      <c r="G1343" s="802" t="s">
        <v>509</v>
      </c>
      <c r="H1343" s="802"/>
      <c r="I1343" s="803"/>
      <c r="J1343" s="938" t="s">
        <v>1607</v>
      </c>
      <c r="K1343" s="938" t="s">
        <v>1687</v>
      </c>
      <c r="L1343" s="938" t="s">
        <v>1686</v>
      </c>
      <c r="M1343" s="938" t="s">
        <v>1633</v>
      </c>
      <c r="N1343" s="938" t="s">
        <v>1601</v>
      </c>
    </row>
    <row r="1344" spans="1:14" ht="14.25" customHeight="1">
      <c r="A1344" s="754" t="s">
        <v>3543</v>
      </c>
      <c r="B1344" s="813" t="s">
        <v>1187</v>
      </c>
      <c r="C1344" s="726" t="s">
        <v>1188</v>
      </c>
      <c r="D1344" s="727" t="s">
        <v>1701</v>
      </c>
      <c r="E1344" s="728"/>
      <c r="F1344" s="729"/>
      <c r="G1344" s="729"/>
      <c r="H1344" s="729"/>
      <c r="I1344" s="760"/>
      <c r="J1344" s="939" t="s">
        <v>1628</v>
      </c>
      <c r="K1344" s="939"/>
      <c r="L1344" s="939"/>
      <c r="M1344" s="939"/>
      <c r="N1344" s="939" t="s">
        <v>1629</v>
      </c>
    </row>
    <row r="1345" spans="1:14" ht="14.25" customHeight="1">
      <c r="A1345" s="748" t="s">
        <v>1190</v>
      </c>
      <c r="B1345" s="733" t="s">
        <v>1704</v>
      </c>
      <c r="C1345" s="729" t="s">
        <v>1192</v>
      </c>
      <c r="D1345" s="728" t="s">
        <v>1193</v>
      </c>
      <c r="E1345" s="728" t="s">
        <v>498</v>
      </c>
      <c r="F1345" s="729" t="s">
        <v>1194</v>
      </c>
      <c r="G1345" s="729" t="s">
        <v>1195</v>
      </c>
      <c r="H1345" s="729" t="s">
        <v>1702</v>
      </c>
      <c r="I1345" s="760" t="s">
        <v>455</v>
      </c>
      <c r="J1345" t="s">
        <v>1596</v>
      </c>
      <c r="K1345" t="s">
        <v>1597</v>
      </c>
      <c r="L1345" t="s">
        <v>1595</v>
      </c>
      <c r="M1345" t="s">
        <v>1598</v>
      </c>
      <c r="N1345" t="s">
        <v>1599</v>
      </c>
    </row>
    <row r="1346" spans="1:14" ht="14.25" customHeight="1">
      <c r="A1346" s="749" t="s">
        <v>3544</v>
      </c>
      <c r="B1346" s="736" t="s">
        <v>3545</v>
      </c>
      <c r="C1346" s="810">
        <v>217994198</v>
      </c>
      <c r="D1346" s="736">
        <v>3852964286</v>
      </c>
      <c r="E1346" s="736" t="s">
        <v>513</v>
      </c>
      <c r="F1346" s="797" t="s">
        <v>1199</v>
      </c>
      <c r="G1346" s="736" t="s">
        <v>509</v>
      </c>
      <c r="H1346" s="736"/>
      <c r="I1346" s="738"/>
      <c r="J1346" t="s">
        <v>1600</v>
      </c>
      <c r="K1346"/>
      <c r="L1346"/>
      <c r="M1346"/>
      <c r="N1346" t="s">
        <v>1601</v>
      </c>
    </row>
    <row r="1347" spans="1:14" ht="14.25" customHeight="1">
      <c r="A1347" s="749"/>
      <c r="B1347" s="662" t="s">
        <v>3546</v>
      </c>
      <c r="C1347" s="662">
        <v>218254457</v>
      </c>
      <c r="D1347" s="662">
        <v>3852273286</v>
      </c>
      <c r="E1347" s="736" t="s">
        <v>528</v>
      </c>
      <c r="F1347" s="736" t="s">
        <v>1203</v>
      </c>
      <c r="G1347" s="736"/>
      <c r="H1347" s="736"/>
      <c r="I1347" s="738"/>
      <c r="J1347" t="s">
        <v>1600</v>
      </c>
      <c r="K1347"/>
      <c r="L1347"/>
      <c r="M1347"/>
      <c r="N1347" t="s">
        <v>1601</v>
      </c>
    </row>
    <row r="1348" spans="1:14" ht="14.25" customHeight="1">
      <c r="A1348" s="749" t="s">
        <v>3547</v>
      </c>
      <c r="B1348" s="662" t="s">
        <v>3548</v>
      </c>
      <c r="C1348" s="212">
        <v>218864271</v>
      </c>
      <c r="D1348" s="662">
        <v>3855569372</v>
      </c>
      <c r="E1348" s="736" t="s">
        <v>506</v>
      </c>
      <c r="F1348" s="736" t="s">
        <v>1203</v>
      </c>
      <c r="G1348" s="736" t="s">
        <v>509</v>
      </c>
      <c r="H1348" s="736"/>
      <c r="I1348" s="738"/>
      <c r="J1348" s="937" t="s">
        <v>1603</v>
      </c>
      <c r="K1348" s="937" t="s">
        <v>1604</v>
      </c>
      <c r="L1348" s="937" t="s">
        <v>1664</v>
      </c>
      <c r="M1348" s="937" t="s">
        <v>1663</v>
      </c>
      <c r="N1348" s="937" t="s">
        <v>1601</v>
      </c>
    </row>
    <row r="1349" spans="1:14" ht="14.25" customHeight="1">
      <c r="A1349" s="749"/>
      <c r="B1349" s="736" t="s">
        <v>3549</v>
      </c>
      <c r="C1349" s="736">
        <v>152758106</v>
      </c>
      <c r="D1349" s="736">
        <v>6129980796</v>
      </c>
      <c r="E1349" s="736" t="s">
        <v>528</v>
      </c>
      <c r="F1349" s="736" t="s">
        <v>1203</v>
      </c>
      <c r="G1349" s="736"/>
      <c r="H1349" s="736"/>
      <c r="I1349" s="738"/>
      <c r="J1349" t="s">
        <v>1600</v>
      </c>
      <c r="K1349"/>
      <c r="L1349"/>
      <c r="M1349"/>
      <c r="N1349" t="s">
        <v>1601</v>
      </c>
    </row>
    <row r="1350" spans="1:14" ht="14.25" customHeight="1">
      <c r="A1350" s="749"/>
      <c r="B1350" s="662" t="s">
        <v>3550</v>
      </c>
      <c r="C1350" s="662">
        <v>218395008</v>
      </c>
      <c r="D1350" s="662">
        <v>4357312184</v>
      </c>
      <c r="E1350" s="736" t="s">
        <v>554</v>
      </c>
      <c r="F1350" s="736" t="s">
        <v>1199</v>
      </c>
      <c r="G1350" s="736"/>
      <c r="H1350" s="736"/>
      <c r="I1350" s="738"/>
      <c r="J1350" t="s">
        <v>1600</v>
      </c>
      <c r="K1350"/>
      <c r="L1350"/>
      <c r="M1350"/>
      <c r="N1350" t="s">
        <v>1601</v>
      </c>
    </row>
    <row r="1351" spans="1:14" ht="14.25" customHeight="1">
      <c r="A1351" s="749"/>
      <c r="B1351" s="662" t="s">
        <v>3551</v>
      </c>
      <c r="C1351" s="662">
        <v>176961591</v>
      </c>
      <c r="D1351" s="662">
        <v>3855366850</v>
      </c>
      <c r="E1351" s="736" t="s">
        <v>1260</v>
      </c>
      <c r="F1351" s="736" t="s">
        <v>1199</v>
      </c>
      <c r="G1351" s="736" t="s">
        <v>509</v>
      </c>
      <c r="H1351" s="736"/>
      <c r="I1351" s="738"/>
      <c r="J1351" t="s">
        <v>1600</v>
      </c>
      <c r="K1351"/>
      <c r="L1351"/>
      <c r="M1351"/>
      <c r="N1351" t="s">
        <v>1601</v>
      </c>
    </row>
    <row r="1352" spans="1:14" ht="14.25" customHeight="1">
      <c r="A1352" s="749"/>
      <c r="B1352" s="577" t="s">
        <v>3552</v>
      </c>
      <c r="C1352" s="577">
        <v>218258039</v>
      </c>
      <c r="D1352" s="577">
        <v>7867679964</v>
      </c>
      <c r="E1352" s="736" t="s">
        <v>522</v>
      </c>
      <c r="F1352" s="736" t="s">
        <v>1199</v>
      </c>
      <c r="G1352" s="736" t="s">
        <v>509</v>
      </c>
      <c r="H1352" s="736"/>
      <c r="I1352" s="738"/>
      <c r="J1352" t="s">
        <v>1600</v>
      </c>
      <c r="K1352"/>
      <c r="L1352"/>
      <c r="M1352"/>
      <c r="N1352" t="s">
        <v>1601</v>
      </c>
    </row>
    <row r="1353" spans="1:14" ht="14.25" customHeight="1">
      <c r="A1353" s="749"/>
      <c r="B1353" s="662" t="s">
        <v>3553</v>
      </c>
      <c r="C1353" s="662">
        <v>181403198</v>
      </c>
      <c r="D1353" s="851">
        <v>3854619701</v>
      </c>
      <c r="E1353" s="736" t="s">
        <v>554</v>
      </c>
      <c r="F1353" s="736" t="s">
        <v>1199</v>
      </c>
      <c r="G1353" s="736" t="s">
        <v>509</v>
      </c>
      <c r="H1353" s="736"/>
      <c r="I1353" s="738"/>
      <c r="J1353" t="s">
        <v>1600</v>
      </c>
      <c r="K1353"/>
      <c r="L1353"/>
      <c r="M1353"/>
      <c r="N1353" t="s">
        <v>1601</v>
      </c>
    </row>
    <row r="1354" spans="1:14" ht="14.25" customHeight="1">
      <c r="A1354" s="749" t="s">
        <v>3554</v>
      </c>
      <c r="B1354" s="662" t="s">
        <v>3555</v>
      </c>
      <c r="C1354" s="662">
        <v>217287335</v>
      </c>
      <c r="D1354" s="662">
        <v>8018374796</v>
      </c>
      <c r="E1354" s="736" t="s">
        <v>513</v>
      </c>
      <c r="F1354" s="736" t="s">
        <v>1203</v>
      </c>
      <c r="G1354" s="736"/>
      <c r="H1354" s="736"/>
      <c r="I1354" s="738"/>
      <c r="J1354" t="s">
        <v>1600</v>
      </c>
      <c r="K1354"/>
      <c r="L1354"/>
      <c r="M1354"/>
      <c r="N1354" t="s">
        <v>1601</v>
      </c>
    </row>
    <row r="1355" spans="1:14" ht="14.25" customHeight="1">
      <c r="A1355" s="749" t="s">
        <v>3556</v>
      </c>
      <c r="B1355" s="736" t="s">
        <v>3557</v>
      </c>
      <c r="C1355" s="810">
        <v>122780729</v>
      </c>
      <c r="D1355" s="736" t="s">
        <v>3558</v>
      </c>
      <c r="E1355" s="736" t="s">
        <v>513</v>
      </c>
      <c r="F1355" s="736" t="s">
        <v>1199</v>
      </c>
      <c r="G1355" s="736"/>
      <c r="H1355" s="736"/>
      <c r="I1355" s="738" t="s">
        <v>486</v>
      </c>
      <c r="J1355" t="s">
        <v>1600</v>
      </c>
      <c r="K1355"/>
      <c r="L1355"/>
      <c r="M1355"/>
      <c r="N1355" t="s">
        <v>1601</v>
      </c>
    </row>
    <row r="1356" spans="1:14" ht="14.25" customHeight="1">
      <c r="A1356" s="749"/>
      <c r="B1356" s="662" t="s">
        <v>3559</v>
      </c>
      <c r="C1356" s="662">
        <v>142410292</v>
      </c>
      <c r="D1356" s="662">
        <v>3854867281</v>
      </c>
      <c r="E1356" s="736" t="s">
        <v>528</v>
      </c>
      <c r="F1356" s="736" t="s">
        <v>1199</v>
      </c>
      <c r="G1356" s="736"/>
      <c r="H1356" s="736"/>
      <c r="I1356" s="738"/>
      <c r="J1356" t="s">
        <v>1600</v>
      </c>
      <c r="K1356"/>
      <c r="L1356"/>
      <c r="M1356"/>
      <c r="N1356" t="s">
        <v>1601</v>
      </c>
    </row>
    <row r="1357" spans="1:14" ht="14.25" customHeight="1">
      <c r="A1357" s="749" t="s">
        <v>3560</v>
      </c>
      <c r="B1357" s="662" t="s">
        <v>3561</v>
      </c>
      <c r="C1357" s="662">
        <v>214594682</v>
      </c>
      <c r="D1357" s="662">
        <v>8016748531</v>
      </c>
      <c r="E1357" s="736" t="s">
        <v>513</v>
      </c>
      <c r="F1357" s="736" t="s">
        <v>1199</v>
      </c>
      <c r="G1357" s="736" t="s">
        <v>509</v>
      </c>
      <c r="H1357" s="736"/>
      <c r="I1357" s="738"/>
      <c r="J1357" t="s">
        <v>1600</v>
      </c>
      <c r="K1357"/>
      <c r="L1357"/>
      <c r="M1357"/>
      <c r="N1357" t="s">
        <v>1601</v>
      </c>
    </row>
    <row r="1358" spans="1:14" ht="14.25" customHeight="1">
      <c r="A1358" s="749" t="s">
        <v>3562</v>
      </c>
      <c r="B1358" s="662" t="s">
        <v>3563</v>
      </c>
      <c r="C1358" s="662">
        <v>217471191</v>
      </c>
      <c r="D1358" s="662">
        <v>3854187386</v>
      </c>
      <c r="E1358" s="736" t="s">
        <v>522</v>
      </c>
      <c r="F1358" s="736" t="s">
        <v>1199</v>
      </c>
      <c r="G1358" s="736" t="s">
        <v>509</v>
      </c>
      <c r="H1358" s="736"/>
      <c r="I1358" s="738"/>
      <c r="J1358" t="s">
        <v>1600</v>
      </c>
      <c r="K1358"/>
      <c r="L1358"/>
      <c r="M1358"/>
      <c r="N1358" t="s">
        <v>1601</v>
      </c>
    </row>
    <row r="1359" spans="1:14" ht="14.25" customHeight="1">
      <c r="A1359" s="749" t="s">
        <v>3564</v>
      </c>
      <c r="B1359" s="662" t="s">
        <v>3565</v>
      </c>
      <c r="C1359" s="662">
        <v>122782572</v>
      </c>
      <c r="D1359" s="662" t="s">
        <v>3566</v>
      </c>
      <c r="E1359" s="736" t="s">
        <v>513</v>
      </c>
      <c r="F1359" s="736" t="s">
        <v>1199</v>
      </c>
      <c r="G1359" s="736"/>
      <c r="H1359" s="736"/>
      <c r="I1359" s="738"/>
      <c r="J1359" t="s">
        <v>1600</v>
      </c>
      <c r="K1359"/>
      <c r="L1359"/>
      <c r="M1359"/>
      <c r="N1359" t="s">
        <v>1601</v>
      </c>
    </row>
    <row r="1360" spans="1:14" ht="14.25" customHeight="1">
      <c r="A1360" s="749"/>
      <c r="B1360" s="590" t="s">
        <v>610</v>
      </c>
      <c r="C1360" s="590">
        <v>171283470</v>
      </c>
      <c r="D1360" s="590">
        <v>6898672675</v>
      </c>
      <c r="E1360" s="736" t="s">
        <v>522</v>
      </c>
      <c r="F1360" s="736" t="s">
        <v>1199</v>
      </c>
      <c r="G1360" s="736" t="s">
        <v>509</v>
      </c>
      <c r="H1360" s="736"/>
      <c r="I1360" s="738"/>
      <c r="J1360" t="s">
        <v>1600</v>
      </c>
      <c r="K1360"/>
      <c r="L1360"/>
      <c r="M1360"/>
      <c r="N1360" t="s">
        <v>1601</v>
      </c>
    </row>
    <row r="1361" spans="1:14" ht="14.25" customHeight="1">
      <c r="A1361" s="749">
        <v>389375895</v>
      </c>
      <c r="B1361" s="662" t="s">
        <v>3567</v>
      </c>
      <c r="C1361" s="816">
        <v>160830323</v>
      </c>
      <c r="D1361" s="662">
        <v>5049443933</v>
      </c>
      <c r="E1361" s="736" t="s">
        <v>1260</v>
      </c>
      <c r="F1361" s="736" t="s">
        <v>1199</v>
      </c>
      <c r="G1361" s="736" t="s">
        <v>509</v>
      </c>
      <c r="H1361" s="736"/>
      <c r="I1361" s="738"/>
      <c r="J1361" t="s">
        <v>1600</v>
      </c>
      <c r="K1361"/>
      <c r="L1361"/>
      <c r="M1361"/>
      <c r="N1361" t="s">
        <v>1601</v>
      </c>
    </row>
    <row r="1362" spans="1:14" ht="14.25" customHeight="1">
      <c r="A1362" s="749"/>
      <c r="B1362" s="577" t="s">
        <v>3417</v>
      </c>
      <c r="C1362" s="577">
        <v>217223265</v>
      </c>
      <c r="D1362" s="577" t="s">
        <v>3418</v>
      </c>
      <c r="E1362" s="736" t="s">
        <v>522</v>
      </c>
      <c r="F1362" s="736" t="s">
        <v>1199</v>
      </c>
      <c r="G1362" s="736"/>
      <c r="H1362" s="736"/>
      <c r="I1362" s="738"/>
      <c r="J1362" t="s">
        <v>1600</v>
      </c>
      <c r="K1362"/>
      <c r="L1362"/>
      <c r="M1362"/>
      <c r="N1362" t="s">
        <v>1601</v>
      </c>
    </row>
    <row r="1363" spans="1:14" ht="14.25" customHeight="1">
      <c r="A1363" s="749"/>
      <c r="B1363" s="662" t="s">
        <v>3568</v>
      </c>
      <c r="C1363" s="662">
        <v>209563716</v>
      </c>
      <c r="D1363" s="662">
        <v>3853075211</v>
      </c>
      <c r="E1363" s="736" t="s">
        <v>528</v>
      </c>
      <c r="F1363" s="736" t="s">
        <v>1199</v>
      </c>
      <c r="G1363" s="736" t="s">
        <v>509</v>
      </c>
      <c r="H1363" s="736"/>
      <c r="I1363" s="738"/>
      <c r="J1363" s="938" t="s">
        <v>1607</v>
      </c>
      <c r="K1363" s="938" t="s">
        <v>1617</v>
      </c>
      <c r="L1363" s="938" t="s">
        <v>1616</v>
      </c>
      <c r="M1363" s="938" t="s">
        <v>1688</v>
      </c>
      <c r="N1363" s="938" t="s">
        <v>1601</v>
      </c>
    </row>
    <row r="1364" spans="1:14" ht="14.25" customHeight="1">
      <c r="A1364" s="749"/>
      <c r="B1364" s="577" t="s">
        <v>3569</v>
      </c>
      <c r="C1364" s="577">
        <v>218390762</v>
      </c>
      <c r="D1364" s="577">
        <v>3853789407</v>
      </c>
      <c r="E1364" s="736" t="s">
        <v>522</v>
      </c>
      <c r="F1364" s="736" t="s">
        <v>1199</v>
      </c>
      <c r="G1364" s="736"/>
      <c r="H1364" s="736"/>
      <c r="I1364" s="738"/>
      <c r="J1364" t="s">
        <v>1600</v>
      </c>
      <c r="K1364"/>
      <c r="L1364"/>
      <c r="M1364"/>
      <c r="N1364" t="s">
        <v>1601</v>
      </c>
    </row>
    <row r="1365" spans="1:14" ht="14.25" customHeight="1">
      <c r="A1365" s="749"/>
      <c r="B1365" s="662" t="s">
        <v>3570</v>
      </c>
      <c r="C1365" s="662">
        <v>215440939</v>
      </c>
      <c r="D1365" s="662" t="s">
        <v>3571</v>
      </c>
      <c r="E1365" s="736" t="s">
        <v>528</v>
      </c>
      <c r="F1365" s="736" t="s">
        <v>1199</v>
      </c>
      <c r="G1365" s="736" t="s">
        <v>509</v>
      </c>
      <c r="H1365" s="736"/>
      <c r="I1365" s="738"/>
      <c r="J1365" t="s">
        <v>1600</v>
      </c>
      <c r="K1365"/>
      <c r="L1365"/>
      <c r="M1365"/>
      <c r="N1365" t="s">
        <v>1601</v>
      </c>
    </row>
    <row r="1366" spans="1:14" ht="14.25" customHeight="1">
      <c r="A1366" s="749"/>
      <c r="B1366" s="578" t="s">
        <v>3572</v>
      </c>
      <c r="C1366" s="578">
        <v>199455503</v>
      </c>
      <c r="D1366" s="578">
        <v>3854578750</v>
      </c>
      <c r="E1366" s="736" t="s">
        <v>522</v>
      </c>
      <c r="F1366" s="736" t="s">
        <v>1203</v>
      </c>
      <c r="G1366" s="797" t="s">
        <v>509</v>
      </c>
      <c r="H1366" s="797" t="s">
        <v>509</v>
      </c>
      <c r="I1366" s="800"/>
      <c r="J1366" t="s">
        <v>1600</v>
      </c>
      <c r="K1366"/>
      <c r="L1366"/>
      <c r="M1366"/>
      <c r="N1366" t="s">
        <v>1601</v>
      </c>
    </row>
    <row r="1367" spans="1:14" ht="14.25" customHeight="1">
      <c r="A1367" s="749"/>
      <c r="B1367" s="590" t="s">
        <v>3573</v>
      </c>
      <c r="C1367" s="590">
        <v>146757739</v>
      </c>
      <c r="D1367" s="590">
        <v>3855071609</v>
      </c>
      <c r="E1367" s="736" t="s">
        <v>522</v>
      </c>
      <c r="F1367" s="736" t="s">
        <v>1203</v>
      </c>
      <c r="G1367" s="797" t="s">
        <v>509</v>
      </c>
      <c r="H1367" s="797" t="s">
        <v>509</v>
      </c>
      <c r="I1367" s="800" t="s">
        <v>3574</v>
      </c>
      <c r="J1367" t="s">
        <v>1600</v>
      </c>
      <c r="K1367"/>
      <c r="L1367"/>
      <c r="M1367"/>
      <c r="N1367" t="s">
        <v>1601</v>
      </c>
    </row>
    <row r="1368" spans="1:14" ht="14.25" customHeight="1">
      <c r="A1368" s="789" t="s">
        <v>3575</v>
      </c>
      <c r="B1368" s="805" t="s">
        <v>1291</v>
      </c>
      <c r="C1368" s="791" t="s">
        <v>1292</v>
      </c>
      <c r="D1368" s="792" t="s">
        <v>1189</v>
      </c>
      <c r="E1368" s="793"/>
      <c r="F1368" s="794"/>
      <c r="G1368" s="794"/>
      <c r="H1368" s="794"/>
      <c r="I1368" s="795"/>
      <c r="J1368" s="939" t="s">
        <v>1628</v>
      </c>
      <c r="K1368" s="939"/>
      <c r="L1368" s="939"/>
      <c r="M1368" s="939"/>
      <c r="N1368" s="939" t="s">
        <v>1629</v>
      </c>
    </row>
    <row r="1369" spans="1:14" ht="14.25" customHeight="1">
      <c r="A1369" s="854" t="s">
        <v>1190</v>
      </c>
      <c r="B1369" s="855" t="s">
        <v>3576</v>
      </c>
      <c r="C1369" s="856" t="s">
        <v>1192</v>
      </c>
      <c r="D1369" s="857" t="s">
        <v>1193</v>
      </c>
      <c r="E1369" s="857" t="s">
        <v>498</v>
      </c>
      <c r="F1369" s="856" t="s">
        <v>1194</v>
      </c>
      <c r="G1369" s="856" t="s">
        <v>1195</v>
      </c>
      <c r="H1369" s="856" t="s">
        <v>1702</v>
      </c>
      <c r="I1369" s="858" t="s">
        <v>455</v>
      </c>
      <c r="J1369" t="s">
        <v>1596</v>
      </c>
      <c r="K1369" t="s">
        <v>1597</v>
      </c>
      <c r="L1369" t="s">
        <v>1595</v>
      </c>
      <c r="M1369" t="s">
        <v>1598</v>
      </c>
      <c r="N1369" t="s">
        <v>1599</v>
      </c>
    </row>
    <row r="1370" spans="1:14" ht="14.25" customHeight="1">
      <c r="A1370" s="749"/>
      <c r="B1370" s="736" t="s">
        <v>3577</v>
      </c>
      <c r="C1370" s="736">
        <v>218012157</v>
      </c>
      <c r="D1370" s="736">
        <v>3853107975</v>
      </c>
      <c r="E1370" s="736" t="s">
        <v>513</v>
      </c>
      <c r="F1370" s="736" t="s">
        <v>1203</v>
      </c>
      <c r="G1370" s="736"/>
      <c r="H1370" s="736"/>
      <c r="I1370" s="738"/>
      <c r="J1370" t="s">
        <v>1600</v>
      </c>
      <c r="K1370"/>
      <c r="L1370"/>
      <c r="M1370"/>
      <c r="N1370" t="s">
        <v>1601</v>
      </c>
    </row>
    <row r="1371" spans="1:14" ht="14.25" customHeight="1">
      <c r="A1371" s="749"/>
      <c r="B1371" s="736" t="s">
        <v>3578</v>
      </c>
      <c r="C1371" s="736">
        <v>213120454</v>
      </c>
      <c r="D1371" s="736">
        <v>3857872545</v>
      </c>
      <c r="E1371" s="736" t="s">
        <v>528</v>
      </c>
      <c r="F1371" s="736" t="s">
        <v>1203</v>
      </c>
      <c r="G1371" s="736" t="s">
        <v>509</v>
      </c>
      <c r="H1371" s="736"/>
      <c r="I1371" s="738" t="s">
        <v>3579</v>
      </c>
      <c r="J1371" t="s">
        <v>1600</v>
      </c>
      <c r="K1371"/>
      <c r="L1371"/>
      <c r="M1371"/>
      <c r="N1371" t="s">
        <v>1601</v>
      </c>
    </row>
    <row r="1372" spans="1:14" ht="14.25" customHeight="1">
      <c r="A1372" s="749"/>
      <c r="B1372" s="736" t="s">
        <v>3580</v>
      </c>
      <c r="C1372" s="736">
        <v>97878088</v>
      </c>
      <c r="D1372" s="736">
        <v>8019494000</v>
      </c>
      <c r="E1372" s="736" t="s">
        <v>513</v>
      </c>
      <c r="F1372" s="736" t="s">
        <v>1199</v>
      </c>
      <c r="G1372" s="736" t="s">
        <v>509</v>
      </c>
      <c r="H1372" s="736"/>
      <c r="I1372" s="738"/>
      <c r="J1372" t="s">
        <v>1600</v>
      </c>
      <c r="K1372"/>
      <c r="L1372"/>
      <c r="M1372"/>
      <c r="N1372" t="s">
        <v>1601</v>
      </c>
    </row>
    <row r="1373" spans="1:14" ht="14.25" customHeight="1">
      <c r="A1373" s="749"/>
      <c r="B1373" s="662" t="s">
        <v>3505</v>
      </c>
      <c r="C1373" s="662">
        <v>215492572</v>
      </c>
      <c r="D1373" s="736">
        <v>5167890748</v>
      </c>
      <c r="E1373" s="736" t="s">
        <v>513</v>
      </c>
      <c r="F1373" s="736" t="s">
        <v>1199</v>
      </c>
      <c r="G1373" s="736"/>
      <c r="H1373" s="736"/>
      <c r="I1373" s="738"/>
      <c r="J1373" t="s">
        <v>1600</v>
      </c>
      <c r="K1373"/>
      <c r="L1373"/>
      <c r="M1373"/>
      <c r="N1373" t="s">
        <v>1601</v>
      </c>
    </row>
    <row r="1374" spans="1:14" ht="14.25" customHeight="1">
      <c r="A1374" s="749"/>
      <c r="B1374" s="736" t="s">
        <v>2293</v>
      </c>
      <c r="C1374" s="736">
        <v>183229007</v>
      </c>
      <c r="D1374" s="736">
        <v>3855765534</v>
      </c>
      <c r="E1374" s="736" t="s">
        <v>554</v>
      </c>
      <c r="F1374" s="736" t="s">
        <v>1199</v>
      </c>
      <c r="G1374" s="736" t="s">
        <v>509</v>
      </c>
      <c r="H1374" s="736"/>
      <c r="I1374" s="738"/>
      <c r="J1374" t="s">
        <v>1600</v>
      </c>
      <c r="K1374"/>
      <c r="L1374"/>
      <c r="M1374"/>
      <c r="N1374" t="s">
        <v>1601</v>
      </c>
    </row>
    <row r="1375" spans="1:14" ht="14.25" customHeight="1">
      <c r="A1375" s="749">
        <v>575973175</v>
      </c>
      <c r="B1375" s="736" t="s">
        <v>3581</v>
      </c>
      <c r="C1375" s="736">
        <v>142208746</v>
      </c>
      <c r="D1375" s="736">
        <v>5646541497</v>
      </c>
      <c r="E1375" s="736" t="s">
        <v>2472</v>
      </c>
      <c r="F1375" s="736" t="s">
        <v>1203</v>
      </c>
      <c r="G1375" s="736" t="s">
        <v>509</v>
      </c>
      <c r="H1375" s="736"/>
      <c r="I1375" s="738"/>
      <c r="J1375" t="s">
        <v>1600</v>
      </c>
      <c r="K1375"/>
      <c r="L1375"/>
      <c r="M1375"/>
      <c r="N1375" t="s">
        <v>1601</v>
      </c>
    </row>
    <row r="1376" spans="1:14" ht="14.25" customHeight="1">
      <c r="A1376" s="749"/>
      <c r="B1376" s="736" t="s">
        <v>1320</v>
      </c>
      <c r="C1376" s="736">
        <v>119451955</v>
      </c>
      <c r="D1376" s="736">
        <v>8019000047</v>
      </c>
      <c r="E1376" s="736" t="s">
        <v>513</v>
      </c>
      <c r="F1376" s="736" t="s">
        <v>1203</v>
      </c>
      <c r="G1376" s="736"/>
      <c r="H1376" s="736"/>
      <c r="I1376" s="738"/>
      <c r="J1376" t="s">
        <v>1600</v>
      </c>
      <c r="K1376"/>
      <c r="L1376"/>
      <c r="M1376"/>
      <c r="N1376" t="s">
        <v>1601</v>
      </c>
    </row>
    <row r="1377" spans="1:14" ht="14.25" customHeight="1">
      <c r="A1377" s="749"/>
      <c r="B1377" s="736" t="s">
        <v>3582</v>
      </c>
      <c r="C1377" s="736">
        <v>217602738</v>
      </c>
      <c r="D1377" s="736" t="s">
        <v>3583</v>
      </c>
      <c r="E1377" s="736" t="s">
        <v>528</v>
      </c>
      <c r="F1377" s="736" t="s">
        <v>1199</v>
      </c>
      <c r="G1377" s="736"/>
      <c r="H1377" s="736"/>
      <c r="I1377" s="738"/>
      <c r="J1377" t="s">
        <v>1600</v>
      </c>
      <c r="K1377"/>
      <c r="L1377"/>
      <c r="M1377"/>
      <c r="N1377" t="s">
        <v>1601</v>
      </c>
    </row>
    <row r="1378" spans="1:14" ht="14.25" customHeight="1">
      <c r="A1378" s="749" t="s">
        <v>3325</v>
      </c>
      <c r="B1378" s="736" t="s">
        <v>3326</v>
      </c>
      <c r="C1378" s="736">
        <v>216591524</v>
      </c>
      <c r="D1378" s="736">
        <v>3853477871</v>
      </c>
      <c r="E1378" s="736" t="s">
        <v>552</v>
      </c>
      <c r="F1378" s="736" t="s">
        <v>1203</v>
      </c>
      <c r="G1378" s="736" t="s">
        <v>509</v>
      </c>
      <c r="H1378" s="736"/>
      <c r="I1378" s="738" t="s">
        <v>3584</v>
      </c>
      <c r="J1378" t="s">
        <v>1600</v>
      </c>
      <c r="K1378"/>
      <c r="L1378"/>
      <c r="M1378"/>
      <c r="N1378" t="s">
        <v>1601</v>
      </c>
    </row>
    <row r="1379" spans="1:14" ht="14.25" customHeight="1">
      <c r="A1379" s="749" t="s">
        <v>3585</v>
      </c>
      <c r="B1379" s="736" t="s">
        <v>590</v>
      </c>
      <c r="C1379" s="736">
        <v>95709280</v>
      </c>
      <c r="D1379" s="736">
        <v>3854023928</v>
      </c>
      <c r="E1379" s="736" t="s">
        <v>552</v>
      </c>
      <c r="F1379" s="736" t="s">
        <v>1203</v>
      </c>
      <c r="G1379" s="736" t="s">
        <v>509</v>
      </c>
      <c r="H1379" s="736"/>
      <c r="I1379" s="738"/>
      <c r="J1379" t="s">
        <v>1600</v>
      </c>
      <c r="K1379"/>
      <c r="L1379"/>
      <c r="M1379"/>
      <c r="N1379" t="s">
        <v>1601</v>
      </c>
    </row>
    <row r="1380" spans="1:14" ht="14.25" customHeight="1">
      <c r="A1380" s="749"/>
      <c r="B1380" s="736" t="s">
        <v>3586</v>
      </c>
      <c r="C1380" s="736">
        <v>208952649</v>
      </c>
      <c r="D1380" s="736"/>
      <c r="E1380" s="736" t="s">
        <v>3587</v>
      </c>
      <c r="F1380" s="736" t="s">
        <v>1203</v>
      </c>
      <c r="G1380" s="736" t="s">
        <v>509</v>
      </c>
      <c r="H1380" s="736"/>
      <c r="I1380" s="738" t="s">
        <v>3588</v>
      </c>
      <c r="J1380" t="s">
        <v>1600</v>
      </c>
      <c r="K1380"/>
      <c r="L1380"/>
      <c r="M1380"/>
      <c r="N1380" t="s">
        <v>1601</v>
      </c>
    </row>
    <row r="1381" spans="1:14" ht="14.25" customHeight="1">
      <c r="A1381" s="749"/>
      <c r="B1381" s="590" t="s">
        <v>597</v>
      </c>
      <c r="C1381" s="590">
        <v>95708133</v>
      </c>
      <c r="D1381" s="590" t="s">
        <v>598</v>
      </c>
      <c r="E1381" s="736" t="s">
        <v>522</v>
      </c>
      <c r="F1381" s="736" t="s">
        <v>1199</v>
      </c>
      <c r="G1381" s="736"/>
      <c r="H1381" s="736"/>
      <c r="I1381" s="738"/>
      <c r="J1381" t="s">
        <v>1600</v>
      </c>
      <c r="K1381"/>
      <c r="L1381"/>
      <c r="M1381"/>
      <c r="N1381" t="s">
        <v>1601</v>
      </c>
    </row>
    <row r="1382" spans="1:14" ht="14.25" customHeight="1">
      <c r="A1382" s="749" t="s">
        <v>3589</v>
      </c>
      <c r="B1382" s="736" t="s">
        <v>601</v>
      </c>
      <c r="C1382" s="736">
        <v>146917732</v>
      </c>
      <c r="D1382" s="736">
        <v>8059753875</v>
      </c>
      <c r="E1382" s="736" t="s">
        <v>552</v>
      </c>
      <c r="F1382" s="736" t="s">
        <v>1199</v>
      </c>
      <c r="G1382" s="736" t="s">
        <v>509</v>
      </c>
      <c r="H1382" s="736"/>
      <c r="I1382" s="738"/>
      <c r="J1382" t="s">
        <v>1600</v>
      </c>
      <c r="K1382"/>
      <c r="L1382"/>
      <c r="M1382"/>
      <c r="N1382" t="s">
        <v>1601</v>
      </c>
    </row>
    <row r="1383" spans="1:14" ht="14.25" customHeight="1">
      <c r="A1383" s="749"/>
      <c r="B1383" s="736" t="s">
        <v>603</v>
      </c>
      <c r="C1383" s="736">
        <v>218406993</v>
      </c>
      <c r="D1383" s="736">
        <v>3855487368</v>
      </c>
      <c r="E1383" s="736" t="s">
        <v>513</v>
      </c>
      <c r="F1383" s="736" t="s">
        <v>1203</v>
      </c>
      <c r="G1383" s="736" t="s">
        <v>509</v>
      </c>
      <c r="H1383" s="736"/>
      <c r="I1383" s="738"/>
      <c r="J1383" t="s">
        <v>1600</v>
      </c>
      <c r="K1383"/>
      <c r="L1383"/>
      <c r="M1383"/>
      <c r="N1383" t="s">
        <v>1601</v>
      </c>
    </row>
    <row r="1384" spans="1:14" ht="14.25" customHeight="1">
      <c r="A1384" s="749"/>
      <c r="B1384" s="593" t="s">
        <v>606</v>
      </c>
      <c r="C1384" s="593">
        <v>133275822</v>
      </c>
      <c r="D1384" s="593">
        <v>8017933291</v>
      </c>
      <c r="E1384" s="736" t="s">
        <v>522</v>
      </c>
      <c r="F1384" s="736" t="s">
        <v>1199</v>
      </c>
      <c r="G1384" s="736" t="s">
        <v>509</v>
      </c>
      <c r="H1384" s="736"/>
      <c r="I1384" s="738"/>
      <c r="J1384" t="s">
        <v>1600</v>
      </c>
      <c r="K1384"/>
      <c r="L1384"/>
      <c r="M1384"/>
      <c r="N1384" t="s">
        <v>1601</v>
      </c>
    </row>
    <row r="1385" spans="1:14" ht="14.25" customHeight="1">
      <c r="A1385" s="749">
        <v>370259271</v>
      </c>
      <c r="B1385" s="736" t="s">
        <v>3226</v>
      </c>
      <c r="C1385" s="736">
        <v>216388298</v>
      </c>
      <c r="D1385" s="736">
        <v>4355998216</v>
      </c>
      <c r="E1385" s="736" t="s">
        <v>2656</v>
      </c>
      <c r="F1385" s="736" t="s">
        <v>1203</v>
      </c>
      <c r="G1385" s="736"/>
      <c r="H1385" s="736"/>
      <c r="I1385" s="738"/>
      <c r="J1385" t="s">
        <v>1600</v>
      </c>
      <c r="K1385"/>
      <c r="L1385"/>
      <c r="M1385"/>
      <c r="N1385" t="s">
        <v>1601</v>
      </c>
    </row>
    <row r="1386" spans="1:14" ht="14.25" customHeight="1">
      <c r="A1386" s="749"/>
      <c r="B1386" s="731" t="s">
        <v>3421</v>
      </c>
      <c r="C1386" s="577">
        <v>206856540</v>
      </c>
      <c r="D1386" s="731" t="s">
        <v>3422</v>
      </c>
      <c r="E1386" s="731" t="s">
        <v>522</v>
      </c>
      <c r="F1386" s="736" t="s">
        <v>1199</v>
      </c>
      <c r="G1386" s="736"/>
      <c r="H1386" s="736"/>
      <c r="I1386" s="738"/>
      <c r="J1386" s="938" t="s">
        <v>1607</v>
      </c>
      <c r="K1386" s="938" t="s">
        <v>1673</v>
      </c>
      <c r="L1386" s="938" t="s">
        <v>1672</v>
      </c>
      <c r="M1386" s="938" t="s">
        <v>1674</v>
      </c>
      <c r="N1386" s="938" t="s">
        <v>1601</v>
      </c>
    </row>
    <row r="1387" spans="1:14" ht="14.25" customHeight="1">
      <c r="A1387" s="749"/>
      <c r="B1387" s="590" t="s">
        <v>612</v>
      </c>
      <c r="C1387" s="590">
        <v>164030615</v>
      </c>
      <c r="D1387" s="590">
        <v>8015126811</v>
      </c>
      <c r="E1387" s="736" t="s">
        <v>522</v>
      </c>
      <c r="F1387" s="736" t="s">
        <v>1199</v>
      </c>
      <c r="G1387" s="736"/>
      <c r="H1387" s="736"/>
      <c r="I1387" s="738"/>
      <c r="J1387" t="s">
        <v>1600</v>
      </c>
      <c r="K1387"/>
      <c r="L1387"/>
      <c r="M1387"/>
      <c r="N1387" t="s">
        <v>1601</v>
      </c>
    </row>
    <row r="1388" spans="1:14" ht="14.25" customHeight="1">
      <c r="A1388" s="749"/>
      <c r="B1388" s="590" t="s">
        <v>613</v>
      </c>
      <c r="C1388" s="590">
        <v>164030478</v>
      </c>
      <c r="D1388" s="590">
        <v>3856094474</v>
      </c>
      <c r="E1388" s="731" t="s">
        <v>522</v>
      </c>
      <c r="F1388" s="731" t="s">
        <v>1199</v>
      </c>
      <c r="G1388" s="736"/>
      <c r="H1388" s="736"/>
      <c r="I1388" s="738"/>
      <c r="J1388" t="s">
        <v>1600</v>
      </c>
      <c r="K1388"/>
      <c r="L1388"/>
      <c r="M1388"/>
      <c r="N1388" t="s">
        <v>1601</v>
      </c>
    </row>
    <row r="1389" spans="1:14" ht="14.25" customHeight="1">
      <c r="B1389" s="731" t="s">
        <v>615</v>
      </c>
      <c r="C1389" s="731">
        <v>218481839</v>
      </c>
      <c r="D1389" s="731" t="s">
        <v>616</v>
      </c>
      <c r="E1389" s="731" t="s">
        <v>513</v>
      </c>
      <c r="F1389" s="731" t="s">
        <v>1199</v>
      </c>
      <c r="G1389" s="731" t="s">
        <v>509</v>
      </c>
      <c r="J1389" t="s">
        <v>1600</v>
      </c>
      <c r="K1389"/>
      <c r="L1389"/>
      <c r="M1389"/>
      <c r="N1389" t="s">
        <v>1601</v>
      </c>
    </row>
    <row r="1390" spans="1:14" ht="14.25" customHeight="1">
      <c r="B1390" s="593" t="s">
        <v>623</v>
      </c>
      <c r="C1390" s="593">
        <v>198492220</v>
      </c>
      <c r="D1390" s="593" t="s">
        <v>624</v>
      </c>
      <c r="E1390" s="731" t="s">
        <v>522</v>
      </c>
      <c r="F1390" s="731" t="s">
        <v>1199</v>
      </c>
      <c r="G1390" s="731" t="s">
        <v>509</v>
      </c>
      <c r="J1390" t="s">
        <v>1600</v>
      </c>
      <c r="K1390"/>
      <c r="L1390"/>
      <c r="M1390"/>
      <c r="N1390" t="s">
        <v>1601</v>
      </c>
    </row>
    <row r="1391" spans="1:14" ht="14.25" customHeight="1">
      <c r="A1391" s="806"/>
      <c r="B1391" s="804" t="s">
        <v>3590</v>
      </c>
      <c r="C1391" s="804">
        <v>189815988</v>
      </c>
      <c r="D1391" s="804">
        <v>3856459882</v>
      </c>
      <c r="E1391" s="804" t="s">
        <v>2472</v>
      </c>
      <c r="F1391" s="804" t="s">
        <v>1203</v>
      </c>
      <c r="G1391" s="804" t="s">
        <v>509</v>
      </c>
      <c r="H1391" s="804"/>
      <c r="I1391" s="804"/>
      <c r="J1391" s="937" t="s">
        <v>1603</v>
      </c>
      <c r="K1391" s="937" t="s">
        <v>1604</v>
      </c>
      <c r="L1391" s="937" t="s">
        <v>1678</v>
      </c>
      <c r="M1391" s="937" t="s">
        <v>1649</v>
      </c>
      <c r="N1391" s="937" t="s">
        <v>1601</v>
      </c>
    </row>
    <row r="1392" spans="1:14" ht="14.25" customHeight="1">
      <c r="A1392" s="754" t="s">
        <v>3591</v>
      </c>
      <c r="B1392" s="813" t="s">
        <v>1187</v>
      </c>
      <c r="C1392" s="726" t="s">
        <v>1188</v>
      </c>
      <c r="D1392" s="727" t="s">
        <v>1701</v>
      </c>
      <c r="E1392" s="728"/>
      <c r="F1392" s="729"/>
      <c r="G1392" s="729"/>
      <c r="H1392" s="729"/>
      <c r="I1392" s="760"/>
      <c r="J1392" s="939" t="s">
        <v>1628</v>
      </c>
      <c r="K1392" s="939"/>
      <c r="L1392" s="939"/>
      <c r="M1392" s="939"/>
      <c r="N1392" s="939" t="s">
        <v>1629</v>
      </c>
    </row>
    <row r="1393" spans="1:14" ht="14.25" customHeight="1">
      <c r="A1393" s="748" t="s">
        <v>1190</v>
      </c>
      <c r="B1393" s="733" t="s">
        <v>1704</v>
      </c>
      <c r="C1393" s="729" t="s">
        <v>1192</v>
      </c>
      <c r="D1393" s="728" t="s">
        <v>1193</v>
      </c>
      <c r="E1393" s="728" t="s">
        <v>498</v>
      </c>
      <c r="F1393" s="729" t="s">
        <v>1194</v>
      </c>
      <c r="G1393" s="729" t="s">
        <v>1195</v>
      </c>
      <c r="H1393" s="729" t="s">
        <v>1702</v>
      </c>
      <c r="I1393" s="760" t="s">
        <v>455</v>
      </c>
      <c r="J1393" t="s">
        <v>1596</v>
      </c>
      <c r="K1393" t="s">
        <v>1597</v>
      </c>
      <c r="L1393" t="s">
        <v>1595</v>
      </c>
      <c r="M1393" t="s">
        <v>1598</v>
      </c>
      <c r="N1393" t="s">
        <v>1599</v>
      </c>
    </row>
    <row r="1394" spans="1:14" ht="14.25" customHeight="1">
      <c r="A1394" s="749"/>
      <c r="B1394" s="577" t="s">
        <v>3592</v>
      </c>
      <c r="C1394" s="577">
        <v>218010260</v>
      </c>
      <c r="D1394" s="577">
        <v>3857857503</v>
      </c>
      <c r="E1394" s="736" t="s">
        <v>522</v>
      </c>
      <c r="F1394" s="736" t="s">
        <v>1199</v>
      </c>
      <c r="G1394" s="736" t="s">
        <v>509</v>
      </c>
      <c r="H1394" s="736"/>
      <c r="I1394" s="738"/>
      <c r="J1394" t="s">
        <v>1600</v>
      </c>
      <c r="K1394"/>
      <c r="L1394"/>
      <c r="M1394"/>
      <c r="N1394" t="s">
        <v>1601</v>
      </c>
    </row>
    <row r="1395" spans="1:14" ht="14.25" customHeight="1">
      <c r="A1395" s="749"/>
      <c r="B1395" s="662" t="s">
        <v>3593</v>
      </c>
      <c r="C1395" s="662">
        <v>217979523</v>
      </c>
      <c r="D1395" s="662">
        <v>3855075359</v>
      </c>
      <c r="E1395" s="736" t="s">
        <v>2472</v>
      </c>
      <c r="F1395" s="736"/>
      <c r="G1395" s="736" t="s">
        <v>509</v>
      </c>
      <c r="H1395" s="736"/>
      <c r="I1395" s="738"/>
      <c r="J1395" t="s">
        <v>1600</v>
      </c>
      <c r="K1395"/>
      <c r="L1395"/>
      <c r="M1395"/>
      <c r="N1395" t="s">
        <v>1601</v>
      </c>
    </row>
    <row r="1396" spans="1:14" ht="14.25" customHeight="1">
      <c r="A1396" s="749"/>
      <c r="B1396" s="662" t="s">
        <v>3064</v>
      </c>
      <c r="C1396" s="662">
        <v>133836166</v>
      </c>
      <c r="D1396" s="736">
        <v>3852556511</v>
      </c>
      <c r="E1396" s="736" t="s">
        <v>528</v>
      </c>
      <c r="F1396" s="736"/>
      <c r="G1396" s="736" t="s">
        <v>509</v>
      </c>
      <c r="H1396" s="736"/>
      <c r="I1396" s="738"/>
      <c r="J1396" t="s">
        <v>1600</v>
      </c>
      <c r="K1396"/>
      <c r="L1396"/>
      <c r="M1396"/>
      <c r="N1396" t="s">
        <v>1601</v>
      </c>
    </row>
    <row r="1397" spans="1:14" ht="14.25" customHeight="1">
      <c r="A1397" s="749"/>
      <c r="B1397" s="662" t="s">
        <v>3549</v>
      </c>
      <c r="C1397" s="736">
        <v>152758106</v>
      </c>
      <c r="D1397" s="662" t="s">
        <v>3594</v>
      </c>
      <c r="E1397" s="736" t="s">
        <v>528</v>
      </c>
      <c r="F1397" s="736"/>
      <c r="G1397" s="736" t="s">
        <v>509</v>
      </c>
      <c r="H1397" s="736"/>
      <c r="I1397" s="738"/>
      <c r="J1397" t="s">
        <v>1600</v>
      </c>
      <c r="K1397"/>
      <c r="L1397"/>
      <c r="M1397"/>
      <c r="N1397" t="s">
        <v>1601</v>
      </c>
    </row>
    <row r="1398" spans="1:14" ht="14.25" customHeight="1">
      <c r="A1398" s="749"/>
      <c r="B1398" s="662" t="s">
        <v>3595</v>
      </c>
      <c r="C1398" s="736">
        <v>218263391</v>
      </c>
      <c r="D1398" s="662">
        <v>8014046579</v>
      </c>
      <c r="E1398" s="736" t="s">
        <v>513</v>
      </c>
      <c r="F1398" s="736" t="s">
        <v>1203</v>
      </c>
      <c r="G1398" s="736" t="s">
        <v>509</v>
      </c>
      <c r="H1398" s="736"/>
      <c r="I1398" s="738"/>
      <c r="J1398" s="937" t="s">
        <v>1603</v>
      </c>
      <c r="K1398" s="937" t="s">
        <v>1604</v>
      </c>
      <c r="L1398" s="937" t="s">
        <v>1661</v>
      </c>
      <c r="M1398" s="937" t="s">
        <v>1623</v>
      </c>
      <c r="N1398" s="937" t="s">
        <v>1601</v>
      </c>
    </row>
    <row r="1399" spans="1:14" ht="14.25" customHeight="1">
      <c r="A1399" s="749" t="s">
        <v>3596</v>
      </c>
      <c r="B1399" s="662" t="s">
        <v>3597</v>
      </c>
      <c r="C1399" s="736">
        <v>219012962</v>
      </c>
      <c r="D1399" s="662">
        <v>3852965337</v>
      </c>
      <c r="E1399" s="736" t="s">
        <v>506</v>
      </c>
      <c r="F1399" s="736" t="s">
        <v>1199</v>
      </c>
      <c r="G1399" s="736" t="s">
        <v>509</v>
      </c>
      <c r="H1399" s="736"/>
      <c r="I1399" s="738"/>
      <c r="J1399" s="937" t="s">
        <v>1603</v>
      </c>
      <c r="K1399" s="937" t="s">
        <v>1604</v>
      </c>
      <c r="L1399" s="937" t="s">
        <v>1648</v>
      </c>
      <c r="M1399" s="937" t="s">
        <v>1649</v>
      </c>
      <c r="N1399" s="937" t="s">
        <v>1601</v>
      </c>
    </row>
    <row r="1400" spans="1:14" ht="14.25" customHeight="1">
      <c r="A1400" s="749" t="s">
        <v>3598</v>
      </c>
      <c r="B1400" s="736" t="s">
        <v>1152</v>
      </c>
      <c r="C1400" s="736">
        <v>187427438</v>
      </c>
      <c r="D1400" s="736">
        <v>8018334371</v>
      </c>
      <c r="E1400" s="736" t="s">
        <v>513</v>
      </c>
      <c r="F1400" s="736" t="s">
        <v>1203</v>
      </c>
      <c r="G1400" s="736" t="s">
        <v>1221</v>
      </c>
      <c r="H1400" s="736"/>
      <c r="I1400" s="738" t="s">
        <v>3599</v>
      </c>
      <c r="J1400" t="s">
        <v>1600</v>
      </c>
      <c r="K1400"/>
      <c r="L1400"/>
      <c r="M1400"/>
      <c r="N1400" t="s">
        <v>1601</v>
      </c>
    </row>
    <row r="1401" spans="1:14" ht="14.25" customHeight="1">
      <c r="A1401" s="749"/>
      <c r="B1401" s="577" t="s">
        <v>3600</v>
      </c>
      <c r="C1401" s="577">
        <v>154419479</v>
      </c>
      <c r="D1401" s="577">
        <v>3854918052</v>
      </c>
      <c r="E1401" s="736" t="s">
        <v>522</v>
      </c>
      <c r="F1401" s="736" t="s">
        <v>1203</v>
      </c>
      <c r="G1401" s="736"/>
      <c r="H1401" s="736"/>
      <c r="I1401" s="738"/>
      <c r="J1401" t="s">
        <v>1600</v>
      </c>
      <c r="K1401"/>
      <c r="L1401"/>
      <c r="M1401"/>
      <c r="N1401" t="s">
        <v>1601</v>
      </c>
    </row>
    <row r="1402" spans="1:14" ht="14.25" customHeight="1">
      <c r="A1402" s="749"/>
      <c r="B1402" s="577" t="s">
        <v>3601</v>
      </c>
      <c r="C1402" s="577">
        <v>172187515</v>
      </c>
      <c r="D1402" s="577">
        <v>3855411758</v>
      </c>
      <c r="E1402" s="736" t="s">
        <v>522</v>
      </c>
      <c r="F1402" s="736" t="s">
        <v>1199</v>
      </c>
      <c r="G1402" s="736" t="s">
        <v>509</v>
      </c>
      <c r="H1402" s="736"/>
      <c r="I1402" s="738"/>
      <c r="J1402" t="s">
        <v>1600</v>
      </c>
      <c r="K1402"/>
      <c r="L1402"/>
      <c r="M1402"/>
      <c r="N1402" t="s">
        <v>1601</v>
      </c>
    </row>
    <row r="1403" spans="1:14" ht="14.25" customHeight="1">
      <c r="A1403" s="749"/>
      <c r="B1403" s="662" t="s">
        <v>3602</v>
      </c>
      <c r="C1403" s="662">
        <v>218434674</v>
      </c>
      <c r="D1403" s="662">
        <v>8014289091</v>
      </c>
      <c r="E1403" s="736" t="s">
        <v>2472</v>
      </c>
      <c r="F1403" s="736" t="s">
        <v>1199</v>
      </c>
      <c r="G1403" s="736"/>
      <c r="H1403" s="736"/>
      <c r="I1403" s="738"/>
      <c r="J1403" t="s">
        <v>1600</v>
      </c>
      <c r="K1403"/>
      <c r="L1403"/>
      <c r="M1403"/>
      <c r="N1403" t="s">
        <v>1601</v>
      </c>
    </row>
    <row r="1404" spans="1:14" ht="14.25" customHeight="1">
      <c r="A1404" s="749"/>
      <c r="B1404" s="577" t="s">
        <v>3603</v>
      </c>
      <c r="C1404" s="577">
        <v>164355124</v>
      </c>
      <c r="D1404" s="577">
        <v>3855021965</v>
      </c>
      <c r="E1404" s="736" t="s">
        <v>522</v>
      </c>
      <c r="F1404" s="736" t="s">
        <v>1199</v>
      </c>
      <c r="G1404" s="736" t="s">
        <v>509</v>
      </c>
      <c r="H1404" s="736"/>
      <c r="I1404" s="738"/>
      <c r="J1404" s="937" t="s">
        <v>1603</v>
      </c>
      <c r="K1404" s="937" t="s">
        <v>1604</v>
      </c>
      <c r="L1404" s="937" t="s">
        <v>1648</v>
      </c>
      <c r="M1404" s="937" t="s">
        <v>1649</v>
      </c>
      <c r="N1404" s="937" t="s">
        <v>1601</v>
      </c>
    </row>
    <row r="1405" spans="1:14" ht="14.25" customHeight="1">
      <c r="A1405" s="749"/>
      <c r="B1405" s="577" t="s">
        <v>3604</v>
      </c>
      <c r="C1405" s="577">
        <v>217233319</v>
      </c>
      <c r="D1405" s="577">
        <v>8013011514</v>
      </c>
      <c r="E1405" s="736" t="s">
        <v>522</v>
      </c>
      <c r="F1405" s="736" t="s">
        <v>1203</v>
      </c>
      <c r="G1405" s="736"/>
      <c r="H1405" s="736"/>
      <c r="I1405" s="738"/>
      <c r="J1405" t="s">
        <v>1600</v>
      </c>
      <c r="K1405"/>
      <c r="L1405"/>
      <c r="M1405"/>
      <c r="N1405" t="s">
        <v>1601</v>
      </c>
    </row>
    <row r="1406" spans="1:14" ht="14.25" customHeight="1">
      <c r="A1406" s="749"/>
      <c r="B1406" s="662" t="s">
        <v>1542</v>
      </c>
      <c r="C1406" s="662">
        <v>199619132</v>
      </c>
      <c r="D1406" s="662">
        <v>3852998627</v>
      </c>
      <c r="E1406" s="736" t="s">
        <v>1260</v>
      </c>
      <c r="F1406" s="736" t="s">
        <v>1203</v>
      </c>
      <c r="G1406" s="736" t="s">
        <v>1221</v>
      </c>
      <c r="H1406" s="736"/>
      <c r="I1406" s="738" t="s">
        <v>3605</v>
      </c>
      <c r="J1406" t="s">
        <v>1600</v>
      </c>
      <c r="K1406"/>
      <c r="L1406"/>
      <c r="M1406"/>
      <c r="N1406" t="s">
        <v>1601</v>
      </c>
    </row>
    <row r="1407" spans="1:14" ht="14.25" customHeight="1">
      <c r="A1407" s="749"/>
      <c r="B1407" s="662" t="s">
        <v>3606</v>
      </c>
      <c r="C1407" s="662">
        <v>204866852</v>
      </c>
      <c r="D1407" s="662">
        <v>3855410692</v>
      </c>
      <c r="E1407" s="736" t="s">
        <v>513</v>
      </c>
      <c r="F1407" s="736" t="s">
        <v>1199</v>
      </c>
      <c r="G1407" s="736"/>
      <c r="H1407" s="736"/>
      <c r="I1407" s="738"/>
      <c r="J1407" t="s">
        <v>1600</v>
      </c>
      <c r="K1407"/>
      <c r="L1407"/>
      <c r="M1407"/>
      <c r="N1407" t="s">
        <v>1601</v>
      </c>
    </row>
    <row r="1408" spans="1:14" ht="14.25" customHeight="1">
      <c r="A1408" s="749"/>
      <c r="B1408" s="662" t="s">
        <v>3607</v>
      </c>
      <c r="C1408" s="662">
        <v>218434656</v>
      </c>
      <c r="D1408" s="662">
        <v>3854883088</v>
      </c>
      <c r="E1408" s="736" t="s">
        <v>513</v>
      </c>
      <c r="F1408" s="736" t="s">
        <v>1203</v>
      </c>
      <c r="G1408" s="736"/>
      <c r="H1408" s="736"/>
      <c r="I1408" s="738"/>
      <c r="J1408" t="s">
        <v>1600</v>
      </c>
      <c r="K1408"/>
      <c r="L1408"/>
      <c r="M1408"/>
      <c r="N1408" t="s">
        <v>1601</v>
      </c>
    </row>
    <row r="1409" spans="1:14" ht="14.25" customHeight="1">
      <c r="A1409" s="749"/>
      <c r="B1409" s="577" t="s">
        <v>3608</v>
      </c>
      <c r="C1409" s="577">
        <v>186913960</v>
      </c>
      <c r="D1409" s="577" t="s">
        <v>3609</v>
      </c>
      <c r="E1409" s="736" t="s">
        <v>522</v>
      </c>
      <c r="F1409" s="736" t="s">
        <v>1203</v>
      </c>
      <c r="G1409" s="736"/>
      <c r="H1409" s="736"/>
      <c r="I1409" s="738"/>
      <c r="J1409" t="s">
        <v>1600</v>
      </c>
      <c r="K1409"/>
      <c r="L1409"/>
      <c r="M1409"/>
      <c r="N1409" t="s">
        <v>1601</v>
      </c>
    </row>
    <row r="1410" spans="1:14" ht="14.25" customHeight="1">
      <c r="A1410" s="749">
        <v>205984632</v>
      </c>
      <c r="B1410" s="662" t="s">
        <v>3610</v>
      </c>
      <c r="C1410" s="662">
        <v>218395236</v>
      </c>
      <c r="D1410" s="662">
        <v>3854615913</v>
      </c>
      <c r="E1410" s="736" t="s">
        <v>577</v>
      </c>
      <c r="F1410" s="736" t="s">
        <v>1199</v>
      </c>
      <c r="G1410" s="736"/>
      <c r="H1410" s="736"/>
      <c r="I1410" s="738"/>
      <c r="J1410" s="938" t="s">
        <v>1607</v>
      </c>
      <c r="K1410" s="938" t="s">
        <v>1620</v>
      </c>
      <c r="L1410" s="938" t="s">
        <v>1619</v>
      </c>
      <c r="M1410" s="938" t="s">
        <v>1646</v>
      </c>
      <c r="N1410" s="938" t="s">
        <v>1601</v>
      </c>
    </row>
    <row r="1411" spans="1:14" ht="14.25" customHeight="1">
      <c r="A1411" s="749"/>
      <c r="B1411" s="577" t="s">
        <v>3611</v>
      </c>
      <c r="C1411" s="577">
        <v>217287277</v>
      </c>
      <c r="D1411" s="577">
        <v>8018374656</v>
      </c>
      <c r="E1411" s="736" t="s">
        <v>522</v>
      </c>
      <c r="F1411" s="736" t="s">
        <v>1203</v>
      </c>
      <c r="G1411" s="736"/>
      <c r="H1411" s="736"/>
      <c r="I1411" s="738"/>
      <c r="J1411" t="s">
        <v>1600</v>
      </c>
      <c r="K1411"/>
      <c r="L1411"/>
      <c r="M1411"/>
      <c r="N1411" t="s">
        <v>1601</v>
      </c>
    </row>
    <row r="1412" spans="1:14" ht="14.25" customHeight="1">
      <c r="A1412" s="749"/>
      <c r="B1412" s="662" t="s">
        <v>3612</v>
      </c>
      <c r="C1412" s="753">
        <v>161211242</v>
      </c>
      <c r="D1412" s="662">
        <v>3855804708</v>
      </c>
      <c r="E1412" s="736" t="s">
        <v>513</v>
      </c>
      <c r="F1412" s="736" t="s">
        <v>1199</v>
      </c>
      <c r="G1412" s="736"/>
      <c r="H1412" s="736"/>
      <c r="I1412" s="738"/>
      <c r="J1412" t="s">
        <v>1600</v>
      </c>
      <c r="K1412"/>
      <c r="L1412"/>
      <c r="M1412"/>
      <c r="N1412" t="s">
        <v>1601</v>
      </c>
    </row>
    <row r="1413" spans="1:14" ht="14.25" customHeight="1">
      <c r="A1413" s="798"/>
      <c r="B1413" s="577" t="s">
        <v>3613</v>
      </c>
      <c r="C1413" s="577">
        <v>218452201</v>
      </c>
      <c r="D1413" s="577">
        <v>7865649364</v>
      </c>
      <c r="E1413" s="797" t="s">
        <v>522</v>
      </c>
      <c r="F1413" s="797" t="s">
        <v>1199</v>
      </c>
      <c r="G1413" s="797" t="s">
        <v>509</v>
      </c>
      <c r="H1413" s="797"/>
      <c r="I1413" s="800"/>
      <c r="J1413" t="s">
        <v>1600</v>
      </c>
      <c r="K1413"/>
      <c r="L1413"/>
      <c r="M1413"/>
      <c r="N1413" t="s">
        <v>1601</v>
      </c>
    </row>
    <row r="1414" spans="1:14" ht="14.25" customHeight="1">
      <c r="A1414" s="798"/>
      <c r="B1414" s="590" t="s">
        <v>602</v>
      </c>
      <c r="C1414" s="590">
        <v>218032164</v>
      </c>
      <c r="D1414" s="590">
        <v>8632817149</v>
      </c>
      <c r="E1414" s="797" t="s">
        <v>1379</v>
      </c>
      <c r="F1414" s="797" t="s">
        <v>1199</v>
      </c>
      <c r="G1414" s="797" t="s">
        <v>509</v>
      </c>
      <c r="H1414" s="797"/>
      <c r="I1414" s="800"/>
      <c r="J1414" t="s">
        <v>1600</v>
      </c>
      <c r="K1414"/>
      <c r="L1414"/>
      <c r="M1414"/>
      <c r="N1414" t="s">
        <v>1601</v>
      </c>
    </row>
    <row r="1415" spans="1:14" ht="14.25" customHeight="1">
      <c r="A1415" s="798"/>
      <c r="B1415" s="833" t="s">
        <v>3614</v>
      </c>
      <c r="C1415" s="833">
        <v>127079328</v>
      </c>
      <c r="D1415" s="833">
        <v>8015038541</v>
      </c>
      <c r="E1415" s="797" t="s">
        <v>522</v>
      </c>
      <c r="F1415" s="797" t="s">
        <v>1199</v>
      </c>
      <c r="G1415" s="797" t="s">
        <v>509</v>
      </c>
      <c r="H1415" s="797"/>
      <c r="I1415" s="800"/>
      <c r="J1415" t="s">
        <v>1600</v>
      </c>
      <c r="K1415"/>
      <c r="L1415"/>
      <c r="M1415"/>
      <c r="N1415" t="s">
        <v>1601</v>
      </c>
    </row>
    <row r="1416" spans="1:14" s="804" customFormat="1" ht="14.25" customHeight="1">
      <c r="A1416" s="801" t="s">
        <v>486</v>
      </c>
      <c r="B1416" s="664" t="s">
        <v>3615</v>
      </c>
      <c r="C1416" s="664">
        <v>218402641</v>
      </c>
      <c r="D1416" s="664">
        <v>9453230647</v>
      </c>
      <c r="E1416" s="802" t="s">
        <v>513</v>
      </c>
      <c r="F1416" s="802" t="s">
        <v>1199</v>
      </c>
      <c r="G1416" s="802" t="s">
        <v>509</v>
      </c>
      <c r="H1416" s="802"/>
      <c r="I1416" s="803"/>
      <c r="J1416" t="s">
        <v>1600</v>
      </c>
      <c r="K1416"/>
      <c r="L1416"/>
      <c r="M1416"/>
      <c r="N1416" t="s">
        <v>1601</v>
      </c>
    </row>
    <row r="1417" spans="1:14" ht="14.25" customHeight="1">
      <c r="A1417" s="754" t="s">
        <v>3616</v>
      </c>
      <c r="B1417" s="813" t="s">
        <v>1187</v>
      </c>
      <c r="C1417" s="726" t="s">
        <v>1188</v>
      </c>
      <c r="D1417" s="727" t="s">
        <v>1701</v>
      </c>
      <c r="E1417" s="728"/>
      <c r="F1417" s="729"/>
      <c r="G1417" s="729"/>
      <c r="H1417" s="729"/>
      <c r="I1417" s="760"/>
      <c r="J1417" s="939" t="s">
        <v>1628</v>
      </c>
      <c r="K1417" s="939"/>
      <c r="L1417" s="939"/>
      <c r="M1417" s="939"/>
      <c r="N1417" s="939" t="s">
        <v>1629</v>
      </c>
    </row>
    <row r="1418" spans="1:14" ht="14.25" customHeight="1">
      <c r="A1418" s="854" t="s">
        <v>1190</v>
      </c>
      <c r="B1418" s="855" t="s">
        <v>3576</v>
      </c>
      <c r="C1418" s="856" t="s">
        <v>1192</v>
      </c>
      <c r="D1418" s="857" t="s">
        <v>1193</v>
      </c>
      <c r="E1418" s="857" t="s">
        <v>498</v>
      </c>
      <c r="F1418" s="856" t="s">
        <v>1194</v>
      </c>
      <c r="G1418" s="856" t="s">
        <v>1195</v>
      </c>
      <c r="H1418" s="856" t="s">
        <v>1702</v>
      </c>
      <c r="I1418" s="858" t="s">
        <v>455</v>
      </c>
      <c r="J1418" t="s">
        <v>1596</v>
      </c>
      <c r="K1418" t="s">
        <v>1597</v>
      </c>
      <c r="L1418" t="s">
        <v>1595</v>
      </c>
      <c r="M1418" t="s">
        <v>1598</v>
      </c>
      <c r="N1418" t="s">
        <v>1599</v>
      </c>
    </row>
    <row r="1419" spans="1:14" ht="14.25" customHeight="1">
      <c r="A1419" s="749"/>
      <c r="B1419" s="736" t="s">
        <v>3617</v>
      </c>
      <c r="C1419" s="810">
        <v>144995607</v>
      </c>
      <c r="D1419" s="736">
        <v>8019188249</v>
      </c>
      <c r="E1419" s="736" t="s">
        <v>528</v>
      </c>
      <c r="F1419" s="797" t="s">
        <v>1203</v>
      </c>
      <c r="G1419" s="736" t="s">
        <v>509</v>
      </c>
      <c r="H1419" s="736"/>
      <c r="I1419" s="738"/>
      <c r="J1419" t="s">
        <v>1600</v>
      </c>
      <c r="K1419"/>
      <c r="L1419"/>
      <c r="M1419"/>
      <c r="N1419" t="s">
        <v>1601</v>
      </c>
    </row>
    <row r="1420" spans="1:14" ht="14.25" customHeight="1">
      <c r="A1420" s="749"/>
      <c r="B1420" s="662" t="s">
        <v>3618</v>
      </c>
      <c r="C1420" s="662">
        <v>218390329</v>
      </c>
      <c r="D1420" s="662">
        <v>3856300139</v>
      </c>
      <c r="E1420" s="736" t="s">
        <v>528</v>
      </c>
      <c r="F1420" s="736" t="s">
        <v>1203</v>
      </c>
      <c r="G1420" s="736" t="s">
        <v>509</v>
      </c>
      <c r="H1420" s="736"/>
      <c r="I1420" s="738"/>
      <c r="J1420" t="s">
        <v>1600</v>
      </c>
      <c r="K1420"/>
      <c r="L1420"/>
      <c r="M1420"/>
      <c r="N1420" t="s">
        <v>1601</v>
      </c>
    </row>
    <row r="1421" spans="1:14" ht="14.25" customHeight="1">
      <c r="A1421" s="749"/>
      <c r="B1421" s="736" t="s">
        <v>3619</v>
      </c>
      <c r="C1421" s="736">
        <v>155370746</v>
      </c>
      <c r="D1421" s="736" t="s">
        <v>3620</v>
      </c>
      <c r="E1421" s="736" t="s">
        <v>513</v>
      </c>
      <c r="F1421" s="736" t="s">
        <v>1199</v>
      </c>
      <c r="G1421" s="736"/>
      <c r="H1421" s="736"/>
      <c r="I1421" s="738"/>
      <c r="J1421" t="s">
        <v>1600</v>
      </c>
      <c r="K1421"/>
      <c r="L1421"/>
      <c r="M1421"/>
      <c r="N1421" t="s">
        <v>1601</v>
      </c>
    </row>
    <row r="1422" spans="1:14" ht="14.25" customHeight="1">
      <c r="A1422" s="749">
        <v>740011901</v>
      </c>
      <c r="B1422" s="662" t="s">
        <v>3621</v>
      </c>
      <c r="C1422" s="662">
        <v>218454841</v>
      </c>
      <c r="D1422" s="662">
        <v>8012059377</v>
      </c>
      <c r="E1422" s="736" t="s">
        <v>1260</v>
      </c>
      <c r="F1422" s="736" t="s">
        <v>1199</v>
      </c>
      <c r="G1422" s="736" t="s">
        <v>509</v>
      </c>
      <c r="H1422" s="736"/>
      <c r="I1422" s="738"/>
      <c r="J1422" t="s">
        <v>1600</v>
      </c>
      <c r="K1422"/>
      <c r="L1422"/>
      <c r="M1422"/>
      <c r="N1422" t="s">
        <v>1601</v>
      </c>
    </row>
    <row r="1423" spans="1:14" ht="14.25" customHeight="1">
      <c r="A1423" s="242">
        <v>201782370</v>
      </c>
      <c r="B1423" s="662" t="s">
        <v>3622</v>
      </c>
      <c r="C1423" s="662">
        <v>213239627</v>
      </c>
      <c r="D1423" s="662">
        <v>8015897754</v>
      </c>
      <c r="E1423" s="736" t="s">
        <v>513</v>
      </c>
      <c r="F1423" s="736" t="s">
        <v>1199</v>
      </c>
      <c r="G1423" s="736"/>
      <c r="H1423" s="736"/>
      <c r="I1423" s="738"/>
      <c r="J1423" t="s">
        <v>1600</v>
      </c>
      <c r="K1423"/>
      <c r="L1423"/>
      <c r="M1423"/>
      <c r="N1423" t="s">
        <v>1601</v>
      </c>
    </row>
    <row r="1424" spans="1:14" ht="14.25" customHeight="1">
      <c r="A1424" s="749"/>
      <c r="B1424" s="577" t="s">
        <v>3623</v>
      </c>
      <c r="C1424" s="577">
        <v>218487196</v>
      </c>
      <c r="D1424" s="577">
        <v>7869452113</v>
      </c>
      <c r="E1424" s="736" t="s">
        <v>2472</v>
      </c>
      <c r="F1424" s="736" t="s">
        <v>1199</v>
      </c>
      <c r="G1424" s="736" t="s">
        <v>509</v>
      </c>
      <c r="H1424" s="736"/>
      <c r="I1424" s="738"/>
      <c r="J1424" t="s">
        <v>1600</v>
      </c>
      <c r="K1424"/>
      <c r="L1424"/>
      <c r="M1424"/>
      <c r="N1424" t="s">
        <v>1601</v>
      </c>
    </row>
    <row r="1425" spans="1:14" ht="14.25" customHeight="1">
      <c r="A1425" s="749"/>
      <c r="B1425" s="577" t="s">
        <v>3624</v>
      </c>
      <c r="C1425" s="577">
        <v>215485132</v>
      </c>
      <c r="D1425" s="577" t="s">
        <v>3625</v>
      </c>
      <c r="E1425" s="736" t="s">
        <v>506</v>
      </c>
      <c r="F1425" s="736" t="s">
        <v>1199</v>
      </c>
      <c r="G1425" s="736" t="s">
        <v>509</v>
      </c>
      <c r="H1425" s="736"/>
      <c r="I1425" s="738"/>
      <c r="J1425" t="s">
        <v>1600</v>
      </c>
      <c r="K1425"/>
      <c r="L1425"/>
      <c r="M1425"/>
      <c r="N1425" t="s">
        <v>1601</v>
      </c>
    </row>
    <row r="1426" spans="1:14" ht="14.25" customHeight="1">
      <c r="A1426" s="749"/>
      <c r="B1426" s="577" t="s">
        <v>3626</v>
      </c>
      <c r="C1426" s="577">
        <v>215485052</v>
      </c>
      <c r="D1426" s="577">
        <v>3855884652</v>
      </c>
      <c r="E1426" s="736" t="s">
        <v>506</v>
      </c>
      <c r="F1426" s="736" t="s">
        <v>1199</v>
      </c>
      <c r="G1426" s="736" t="s">
        <v>509</v>
      </c>
      <c r="H1426" s="736"/>
      <c r="I1426" s="738"/>
      <c r="J1426" t="s">
        <v>1600</v>
      </c>
      <c r="K1426"/>
      <c r="L1426"/>
      <c r="M1426"/>
      <c r="N1426" t="s">
        <v>1601</v>
      </c>
    </row>
    <row r="1427" spans="1:14" ht="14.25" customHeight="1">
      <c r="A1427" s="749">
        <v>828245914</v>
      </c>
      <c r="B1427" s="736" t="s">
        <v>3627</v>
      </c>
      <c r="C1427" s="810">
        <v>118986310</v>
      </c>
      <c r="D1427" s="736">
        <v>3852982080</v>
      </c>
      <c r="E1427" s="736" t="s">
        <v>577</v>
      </c>
      <c r="F1427" s="736" t="s">
        <v>1199</v>
      </c>
      <c r="G1427" s="736"/>
      <c r="H1427" s="736"/>
      <c r="I1427" s="738"/>
      <c r="J1427" t="s">
        <v>1600</v>
      </c>
      <c r="K1427"/>
      <c r="L1427"/>
      <c r="M1427"/>
      <c r="N1427" t="s">
        <v>1601</v>
      </c>
    </row>
    <row r="1428" spans="1:14" ht="14.25" customHeight="1">
      <c r="A1428" s="749"/>
      <c r="B1428" s="662" t="s">
        <v>3628</v>
      </c>
      <c r="C1428" s="662">
        <v>218038437</v>
      </c>
      <c r="D1428" s="736" t="s">
        <v>3629</v>
      </c>
      <c r="E1428" s="736" t="s">
        <v>1260</v>
      </c>
      <c r="F1428" s="736" t="s">
        <v>1203</v>
      </c>
      <c r="G1428" s="736" t="s">
        <v>509</v>
      </c>
      <c r="H1428" s="736"/>
      <c r="I1428" s="738"/>
      <c r="J1428" t="s">
        <v>1600</v>
      </c>
      <c r="K1428"/>
      <c r="L1428"/>
      <c r="M1428"/>
      <c r="N1428" t="s">
        <v>1601</v>
      </c>
    </row>
    <row r="1429" spans="1:14" ht="14.25" customHeight="1">
      <c r="A1429" s="749"/>
      <c r="B1429" s="662" t="s">
        <v>3630</v>
      </c>
      <c r="C1429" s="662">
        <v>218487815</v>
      </c>
      <c r="D1429" s="662">
        <v>3854018182</v>
      </c>
      <c r="E1429" s="736" t="s">
        <v>1260</v>
      </c>
      <c r="F1429" s="736" t="s">
        <v>1199</v>
      </c>
      <c r="G1429" s="736" t="s">
        <v>509</v>
      </c>
      <c r="H1429" s="736"/>
      <c r="I1429" s="738"/>
      <c r="J1429" t="s">
        <v>1600</v>
      </c>
      <c r="K1429"/>
      <c r="L1429"/>
      <c r="M1429"/>
      <c r="N1429" t="s">
        <v>1601</v>
      </c>
    </row>
    <row r="1430" spans="1:14" ht="14.25" customHeight="1">
      <c r="A1430" s="749"/>
      <c r="B1430" s="662" t="s">
        <v>3631</v>
      </c>
      <c r="C1430" s="662">
        <v>218825186</v>
      </c>
      <c r="D1430" s="662">
        <v>8013810242</v>
      </c>
      <c r="E1430" s="736" t="s">
        <v>513</v>
      </c>
      <c r="F1430" s="736" t="s">
        <v>1203</v>
      </c>
      <c r="G1430" s="736" t="s">
        <v>509</v>
      </c>
      <c r="H1430" s="736"/>
      <c r="I1430" s="738"/>
      <c r="J1430" t="s">
        <v>1600</v>
      </c>
      <c r="K1430"/>
      <c r="L1430"/>
      <c r="M1430"/>
      <c r="N1430" t="s">
        <v>1601</v>
      </c>
    </row>
    <row r="1431" spans="1:14" ht="14.25" customHeight="1">
      <c r="A1431" s="749"/>
      <c r="B1431" s="662" t="s">
        <v>3632</v>
      </c>
      <c r="C1431" s="662">
        <v>218481602</v>
      </c>
      <c r="D1431" s="662">
        <v>3852999757</v>
      </c>
      <c r="E1431" s="736" t="s">
        <v>577</v>
      </c>
      <c r="F1431" s="736" t="s">
        <v>1199</v>
      </c>
      <c r="G1431" s="736" t="s">
        <v>509</v>
      </c>
      <c r="H1431" s="736"/>
      <c r="I1431" s="738"/>
      <c r="J1431" t="s">
        <v>1600</v>
      </c>
      <c r="K1431"/>
      <c r="L1431"/>
      <c r="M1431"/>
      <c r="N1431" t="s">
        <v>1601</v>
      </c>
    </row>
    <row r="1432" spans="1:14" ht="14.25" customHeight="1">
      <c r="A1432" s="749"/>
      <c r="B1432" s="662" t="s">
        <v>3633</v>
      </c>
      <c r="C1432" s="662">
        <v>218425332</v>
      </c>
      <c r="D1432" s="662">
        <v>8139933371</v>
      </c>
      <c r="E1432" s="736" t="s">
        <v>513</v>
      </c>
      <c r="F1432" s="736" t="s">
        <v>1203</v>
      </c>
      <c r="G1432" s="736"/>
      <c r="H1432" s="736"/>
      <c r="I1432" s="738"/>
      <c r="J1432" t="s">
        <v>1600</v>
      </c>
      <c r="K1432"/>
      <c r="L1432"/>
      <c r="M1432"/>
      <c r="N1432" t="s">
        <v>1601</v>
      </c>
    </row>
    <row r="1433" spans="1:14" ht="14.25" customHeight="1">
      <c r="A1433" s="749">
        <v>765842237</v>
      </c>
      <c r="B1433" s="577" t="s">
        <v>3634</v>
      </c>
      <c r="C1433" s="577">
        <v>218511116</v>
      </c>
      <c r="D1433" s="577">
        <v>3856158980</v>
      </c>
      <c r="E1433" s="736" t="s">
        <v>2472</v>
      </c>
      <c r="F1433" s="736" t="s">
        <v>1199</v>
      </c>
      <c r="G1433" s="736" t="s">
        <v>509</v>
      </c>
      <c r="H1433" s="736"/>
      <c r="I1433" s="738"/>
      <c r="J1433" t="s">
        <v>1600</v>
      </c>
      <c r="K1433"/>
      <c r="L1433"/>
      <c r="M1433"/>
      <c r="N1433" t="s">
        <v>1601</v>
      </c>
    </row>
    <row r="1434" spans="1:14" ht="14.25" customHeight="1">
      <c r="A1434" s="749">
        <v>835247573</v>
      </c>
      <c r="B1434" s="662" t="s">
        <v>3635</v>
      </c>
      <c r="C1434" s="662">
        <v>217640764</v>
      </c>
      <c r="D1434" s="662">
        <v>3856012259</v>
      </c>
      <c r="E1434" s="736" t="s">
        <v>2656</v>
      </c>
      <c r="F1434" s="736" t="s">
        <v>1199</v>
      </c>
      <c r="G1434" s="736" t="s">
        <v>509</v>
      </c>
      <c r="H1434" s="736"/>
      <c r="I1434" s="738"/>
      <c r="J1434" t="s">
        <v>1600</v>
      </c>
      <c r="K1434"/>
      <c r="L1434"/>
      <c r="M1434"/>
      <c r="N1434" t="s">
        <v>1601</v>
      </c>
    </row>
    <row r="1435" spans="1:14" ht="14.25" customHeight="1">
      <c r="A1435" s="749"/>
      <c r="B1435" s="577" t="s">
        <v>3133</v>
      </c>
      <c r="C1435" s="577">
        <v>213307306</v>
      </c>
      <c r="D1435" s="577">
        <v>3855898402</v>
      </c>
      <c r="E1435" s="736" t="s">
        <v>506</v>
      </c>
      <c r="F1435" s="736" t="s">
        <v>1199</v>
      </c>
      <c r="G1435" s="736" t="s">
        <v>509</v>
      </c>
      <c r="H1435" s="736"/>
      <c r="I1435" s="738"/>
      <c r="J1435" t="s">
        <v>1600</v>
      </c>
      <c r="K1435"/>
      <c r="L1435"/>
      <c r="M1435"/>
      <c r="N1435" t="s">
        <v>1601</v>
      </c>
    </row>
    <row r="1436" spans="1:14" ht="14.25" customHeight="1">
      <c r="A1436" s="749">
        <v>169894538</v>
      </c>
      <c r="B1436" s="577" t="s">
        <v>3636</v>
      </c>
      <c r="C1436" s="577">
        <v>218582251</v>
      </c>
      <c r="D1436" s="577">
        <v>4699700004</v>
      </c>
      <c r="E1436" s="736" t="s">
        <v>2472</v>
      </c>
      <c r="F1436" s="736" t="s">
        <v>1199</v>
      </c>
      <c r="G1436" s="736"/>
      <c r="H1436" s="736"/>
      <c r="I1436" s="738"/>
      <c r="J1436" t="s">
        <v>1600</v>
      </c>
      <c r="K1436"/>
      <c r="L1436"/>
      <c r="M1436"/>
      <c r="N1436" t="s">
        <v>1601</v>
      </c>
    </row>
    <row r="1437" spans="1:14" ht="14.25" customHeight="1">
      <c r="A1437" s="749"/>
      <c r="B1437" s="662" t="s">
        <v>3637</v>
      </c>
      <c r="C1437" s="662">
        <v>218435693</v>
      </c>
      <c r="D1437" s="662">
        <v>8017922199</v>
      </c>
      <c r="E1437" s="736" t="s">
        <v>513</v>
      </c>
      <c r="F1437" s="736" t="s">
        <v>1203</v>
      </c>
      <c r="G1437" s="736" t="s">
        <v>509</v>
      </c>
      <c r="H1437" s="736"/>
      <c r="I1437" s="738"/>
      <c r="J1437" t="s">
        <v>1600</v>
      </c>
      <c r="K1437"/>
      <c r="L1437"/>
      <c r="M1437"/>
      <c r="N1437" t="s">
        <v>1601</v>
      </c>
    </row>
    <row r="1438" spans="1:14" ht="14.25" customHeight="1">
      <c r="A1438" s="749"/>
      <c r="B1438" s="590" t="s">
        <v>607</v>
      </c>
      <c r="C1438" s="590">
        <v>213746676</v>
      </c>
      <c r="D1438" s="590">
        <v>3854570583</v>
      </c>
      <c r="E1438" s="736" t="s">
        <v>522</v>
      </c>
      <c r="F1438" s="736" t="s">
        <v>1199</v>
      </c>
      <c r="G1438" s="797" t="s">
        <v>509</v>
      </c>
      <c r="H1438" s="797"/>
      <c r="I1438" s="800"/>
      <c r="J1438" t="s">
        <v>1600</v>
      </c>
      <c r="K1438"/>
      <c r="L1438"/>
      <c r="M1438"/>
      <c r="N1438" t="s">
        <v>1601</v>
      </c>
    </row>
    <row r="1439" spans="1:14" ht="14.25" customHeight="1">
      <c r="A1439" s="749"/>
      <c r="B1439" s="736" t="s">
        <v>1152</v>
      </c>
      <c r="C1439" s="736">
        <v>187427438</v>
      </c>
      <c r="D1439" s="736">
        <v>8018334371</v>
      </c>
      <c r="E1439" s="736" t="s">
        <v>513</v>
      </c>
      <c r="F1439" s="736" t="s">
        <v>1203</v>
      </c>
      <c r="G1439" s="797" t="s">
        <v>509</v>
      </c>
      <c r="H1439" s="797"/>
      <c r="I1439" s="800"/>
      <c r="J1439" t="s">
        <v>1600</v>
      </c>
      <c r="K1439"/>
      <c r="L1439"/>
      <c r="M1439"/>
      <c r="N1439" t="s">
        <v>1601</v>
      </c>
    </row>
    <row r="1440" spans="1:14" ht="14.25" customHeight="1">
      <c r="A1440" s="749"/>
      <c r="B1440" s="577" t="s">
        <v>3638</v>
      </c>
      <c r="C1440" s="577">
        <v>218435665</v>
      </c>
      <c r="D1440" s="577">
        <v>3855888857</v>
      </c>
      <c r="E1440" s="736" t="s">
        <v>513</v>
      </c>
      <c r="F1440" s="736" t="s">
        <v>1203</v>
      </c>
      <c r="G1440" s="802"/>
      <c r="H1440" s="802"/>
      <c r="I1440" s="803"/>
      <c r="J1440" t="s">
        <v>1600</v>
      </c>
      <c r="K1440"/>
      <c r="L1440"/>
      <c r="M1440"/>
      <c r="N1440" t="s">
        <v>1601</v>
      </c>
    </row>
    <row r="1441" spans="1:14" ht="14.25" customHeight="1">
      <c r="A1441" s="789" t="s">
        <v>3639</v>
      </c>
      <c r="B1441" s="805" t="s">
        <v>1291</v>
      </c>
      <c r="C1441" s="791" t="s">
        <v>1292</v>
      </c>
      <c r="D1441" s="792" t="s">
        <v>1189</v>
      </c>
      <c r="E1441" s="793"/>
      <c r="F1441" s="794"/>
      <c r="G1441" s="794"/>
      <c r="H1441" s="794"/>
      <c r="I1441" s="795"/>
      <c r="J1441" s="939" t="s">
        <v>1628</v>
      </c>
      <c r="K1441" s="939"/>
      <c r="L1441" s="939"/>
      <c r="M1441" s="939"/>
      <c r="N1441" s="939" t="s">
        <v>1629</v>
      </c>
    </row>
    <row r="1442" spans="1:14" ht="14.25" customHeight="1">
      <c r="A1442" s="854" t="s">
        <v>1190</v>
      </c>
      <c r="B1442" s="855" t="s">
        <v>3576</v>
      </c>
      <c r="C1442" s="856" t="s">
        <v>1192</v>
      </c>
      <c r="D1442" s="857" t="s">
        <v>1193</v>
      </c>
      <c r="E1442" s="857" t="s">
        <v>498</v>
      </c>
      <c r="F1442" s="856" t="s">
        <v>1194</v>
      </c>
      <c r="G1442" s="856" t="s">
        <v>1195</v>
      </c>
      <c r="H1442" s="856" t="s">
        <v>1702</v>
      </c>
      <c r="I1442" s="858" t="s">
        <v>455</v>
      </c>
      <c r="J1442" t="s">
        <v>1596</v>
      </c>
      <c r="K1442" t="s">
        <v>1597</v>
      </c>
      <c r="L1442" t="s">
        <v>1595</v>
      </c>
      <c r="M1442" t="s">
        <v>1598</v>
      </c>
      <c r="N1442" t="s">
        <v>1599</v>
      </c>
    </row>
    <row r="1443" spans="1:14" ht="14.25" customHeight="1">
      <c r="A1443" s="749"/>
      <c r="B1443" s="736" t="s">
        <v>3640</v>
      </c>
      <c r="C1443" s="736">
        <v>215381306</v>
      </c>
      <c r="D1443" s="736">
        <v>8652928353</v>
      </c>
      <c r="E1443" s="736" t="s">
        <v>554</v>
      </c>
      <c r="F1443" s="736" t="s">
        <v>1203</v>
      </c>
      <c r="G1443" s="736" t="s">
        <v>509</v>
      </c>
      <c r="H1443" s="736"/>
      <c r="I1443" s="738" t="s">
        <v>3641</v>
      </c>
      <c r="J1443" t="s">
        <v>1600</v>
      </c>
      <c r="K1443"/>
      <c r="L1443"/>
      <c r="M1443"/>
      <c r="N1443" t="s">
        <v>1601</v>
      </c>
    </row>
    <row r="1444" spans="1:14" ht="14.25" customHeight="1">
      <c r="A1444" s="749"/>
      <c r="B1444" s="736" t="s">
        <v>3642</v>
      </c>
      <c r="C1444" s="736">
        <v>215381440</v>
      </c>
      <c r="D1444" s="736">
        <v>2082801144</v>
      </c>
      <c r="E1444" s="736" t="s">
        <v>554</v>
      </c>
      <c r="F1444" s="736" t="s">
        <v>1203</v>
      </c>
      <c r="G1444" s="736" t="s">
        <v>509</v>
      </c>
      <c r="H1444" s="736"/>
      <c r="I1444" s="738" t="s">
        <v>3643</v>
      </c>
      <c r="J1444" t="s">
        <v>1600</v>
      </c>
      <c r="K1444"/>
      <c r="L1444"/>
      <c r="M1444"/>
      <c r="N1444" t="s">
        <v>1601</v>
      </c>
    </row>
    <row r="1445" spans="1:14" ht="14.25" customHeight="1">
      <c r="A1445" s="749"/>
      <c r="B1445" s="590" t="s">
        <v>667</v>
      </c>
      <c r="C1445" s="590">
        <v>219123997</v>
      </c>
      <c r="D1445" s="590">
        <v>7703345625</v>
      </c>
      <c r="E1445" s="736" t="s">
        <v>522</v>
      </c>
      <c r="F1445" s="736" t="s">
        <v>1203</v>
      </c>
      <c r="G1445" s="736" t="s">
        <v>509</v>
      </c>
      <c r="H1445" s="736"/>
      <c r="I1445" s="738" t="s">
        <v>3644</v>
      </c>
      <c r="J1445" t="s">
        <v>1600</v>
      </c>
      <c r="K1445"/>
      <c r="L1445"/>
      <c r="M1445"/>
      <c r="N1445" t="s">
        <v>1601</v>
      </c>
    </row>
    <row r="1446" spans="1:14" ht="14.25" customHeight="1">
      <c r="A1446" s="749"/>
      <c r="B1446" s="593" t="s">
        <v>609</v>
      </c>
      <c r="C1446" s="593">
        <v>218006749</v>
      </c>
      <c r="D1446" s="593">
        <v>3855564196</v>
      </c>
      <c r="E1446" s="736" t="s">
        <v>522</v>
      </c>
      <c r="F1446" s="736" t="s">
        <v>1203</v>
      </c>
      <c r="G1446" s="736" t="s">
        <v>509</v>
      </c>
      <c r="H1446" s="736"/>
      <c r="I1446" s="738" t="s">
        <v>3645</v>
      </c>
      <c r="J1446" t="s">
        <v>1600</v>
      </c>
      <c r="K1446"/>
      <c r="L1446"/>
      <c r="M1446"/>
      <c r="N1446" t="s">
        <v>1601</v>
      </c>
    </row>
    <row r="1447" spans="1:14" ht="14.25" customHeight="1">
      <c r="A1447" s="749"/>
      <c r="B1447" s="590" t="s">
        <v>3646</v>
      </c>
      <c r="C1447" s="590">
        <v>213299373</v>
      </c>
      <c r="D1447" s="590">
        <v>3853941867</v>
      </c>
      <c r="E1447" s="736" t="s">
        <v>522</v>
      </c>
      <c r="F1447" s="736" t="s">
        <v>1199</v>
      </c>
      <c r="G1447" s="736" t="s">
        <v>509</v>
      </c>
      <c r="H1447" s="736"/>
      <c r="I1447" s="738" t="s">
        <v>3647</v>
      </c>
      <c r="J1447" t="s">
        <v>1600</v>
      </c>
      <c r="K1447"/>
      <c r="L1447"/>
      <c r="M1447"/>
      <c r="N1447" t="s">
        <v>1601</v>
      </c>
    </row>
    <row r="1448" spans="1:14" ht="14.25" customHeight="1">
      <c r="A1448" s="749"/>
      <c r="B1448" s="736" t="s">
        <v>644</v>
      </c>
      <c r="C1448" s="736">
        <v>164911705</v>
      </c>
      <c r="D1448" s="736">
        <v>3854199021</v>
      </c>
      <c r="E1448" s="736" t="s">
        <v>3648</v>
      </c>
      <c r="F1448" s="736" t="s">
        <v>1199</v>
      </c>
      <c r="G1448" s="736" t="s">
        <v>509</v>
      </c>
      <c r="H1448" s="736"/>
      <c r="I1448" s="738" t="s">
        <v>3649</v>
      </c>
      <c r="J1448" t="s">
        <v>1600</v>
      </c>
      <c r="K1448"/>
      <c r="L1448"/>
      <c r="M1448"/>
      <c r="N1448" t="s">
        <v>1601</v>
      </c>
    </row>
    <row r="1449" spans="1:14" ht="14.25" customHeight="1">
      <c r="A1449" s="749"/>
      <c r="B1449" s="736" t="s">
        <v>3650</v>
      </c>
      <c r="C1449" s="736">
        <v>203353201</v>
      </c>
      <c r="D1449" s="736">
        <v>3855360473</v>
      </c>
      <c r="E1449" s="736" t="s">
        <v>2472</v>
      </c>
      <c r="F1449" s="736" t="s">
        <v>1199</v>
      </c>
      <c r="G1449" s="736" t="s">
        <v>509</v>
      </c>
      <c r="H1449" s="736"/>
      <c r="I1449" s="738" t="s">
        <v>3651</v>
      </c>
      <c r="J1449" t="s">
        <v>1600</v>
      </c>
      <c r="K1449"/>
      <c r="L1449"/>
      <c r="M1449"/>
      <c r="N1449" t="s">
        <v>1601</v>
      </c>
    </row>
    <row r="1450" spans="1:14" ht="14.25" customHeight="1">
      <c r="A1450" s="749"/>
      <c r="B1450" s="736" t="s">
        <v>3652</v>
      </c>
      <c r="C1450" s="736">
        <v>198189443</v>
      </c>
      <c r="D1450" s="736">
        <v>3852950100</v>
      </c>
      <c r="E1450" s="736" t="s">
        <v>741</v>
      </c>
      <c r="F1450" s="736" t="s">
        <v>1199</v>
      </c>
      <c r="G1450" s="736" t="s">
        <v>509</v>
      </c>
      <c r="H1450" s="736"/>
      <c r="I1450" s="738" t="s">
        <v>3653</v>
      </c>
      <c r="J1450" s="937" t="s">
        <v>1603</v>
      </c>
      <c r="K1450" s="937" t="s">
        <v>1604</v>
      </c>
      <c r="L1450" s="937" t="s">
        <v>1675</v>
      </c>
      <c r="M1450" s="937" t="s">
        <v>1676</v>
      </c>
      <c r="N1450" s="937" t="s">
        <v>1601</v>
      </c>
    </row>
    <row r="1451" spans="1:14" ht="14.25" customHeight="1">
      <c r="A1451" s="749"/>
      <c r="B1451" s="736" t="s">
        <v>3654</v>
      </c>
      <c r="C1451" s="736">
        <v>218763073</v>
      </c>
      <c r="D1451" s="736" t="s">
        <v>3655</v>
      </c>
      <c r="E1451" s="736" t="s">
        <v>2472</v>
      </c>
      <c r="F1451" s="736" t="s">
        <v>1203</v>
      </c>
      <c r="G1451" s="736"/>
      <c r="H1451" s="736"/>
      <c r="I1451" s="738"/>
      <c r="J1451" t="s">
        <v>1600</v>
      </c>
      <c r="K1451"/>
      <c r="L1451"/>
      <c r="M1451"/>
      <c r="N1451" t="s">
        <v>1601</v>
      </c>
    </row>
    <row r="1452" spans="1:14" ht="14.25" customHeight="1">
      <c r="A1452" s="749">
        <v>128472970</v>
      </c>
      <c r="B1452" s="736" t="s">
        <v>3656</v>
      </c>
      <c r="C1452" s="736">
        <v>95630055</v>
      </c>
      <c r="D1452" s="736" t="s">
        <v>3657</v>
      </c>
      <c r="E1452" s="736" t="s">
        <v>2472</v>
      </c>
      <c r="F1452" s="736" t="s">
        <v>1203</v>
      </c>
      <c r="G1452" s="736" t="s">
        <v>509</v>
      </c>
      <c r="H1452" s="736"/>
      <c r="I1452" s="738" t="s">
        <v>3658</v>
      </c>
      <c r="J1452" t="s">
        <v>1600</v>
      </c>
      <c r="K1452"/>
      <c r="L1452"/>
      <c r="M1452"/>
      <c r="N1452" t="s">
        <v>1601</v>
      </c>
    </row>
    <row r="1453" spans="1:14" ht="14.25" customHeight="1">
      <c r="A1453" s="749"/>
      <c r="B1453" s="662" t="s">
        <v>629</v>
      </c>
      <c r="C1453" s="662">
        <v>215264805</v>
      </c>
      <c r="D1453" s="736" t="s">
        <v>3659</v>
      </c>
      <c r="E1453" s="736" t="s">
        <v>577</v>
      </c>
      <c r="F1453" s="736" t="s">
        <v>1203</v>
      </c>
      <c r="G1453" s="736"/>
      <c r="H1453" s="736"/>
      <c r="I1453" s="738"/>
      <c r="J1453" t="s">
        <v>1600</v>
      </c>
      <c r="K1453"/>
      <c r="L1453"/>
      <c r="M1453"/>
      <c r="N1453" t="s">
        <v>1601</v>
      </c>
    </row>
    <row r="1454" spans="1:14" ht="14.25" customHeight="1">
      <c r="A1454" s="749"/>
      <c r="B1454" s="593" t="s">
        <v>3660</v>
      </c>
      <c r="C1454" s="593">
        <v>218853014</v>
      </c>
      <c r="D1454" s="593">
        <v>3855068393</v>
      </c>
      <c r="E1454" s="736" t="s">
        <v>2472</v>
      </c>
      <c r="F1454" s="736" t="s">
        <v>1199</v>
      </c>
      <c r="G1454" s="736"/>
      <c r="H1454" s="736"/>
      <c r="I1454" s="738" t="s">
        <v>3661</v>
      </c>
      <c r="J1454" t="s">
        <v>1600</v>
      </c>
      <c r="K1454"/>
      <c r="L1454"/>
      <c r="M1454"/>
      <c r="N1454" t="s">
        <v>1601</v>
      </c>
    </row>
    <row r="1455" spans="1:14" ht="14.25" customHeight="1">
      <c r="A1455" s="749"/>
      <c r="B1455" s="736" t="s">
        <v>3662</v>
      </c>
      <c r="C1455" s="736">
        <v>218863544</v>
      </c>
      <c r="D1455" s="736">
        <v>3852150522</v>
      </c>
      <c r="E1455" s="736" t="s">
        <v>2472</v>
      </c>
      <c r="F1455" s="736" t="s">
        <v>1203</v>
      </c>
      <c r="G1455" s="736" t="s">
        <v>509</v>
      </c>
      <c r="H1455" s="736"/>
      <c r="I1455" s="738" t="s">
        <v>3663</v>
      </c>
      <c r="J1455" t="s">
        <v>1600</v>
      </c>
      <c r="K1455"/>
      <c r="L1455"/>
      <c r="M1455"/>
      <c r="N1455" t="s">
        <v>1601</v>
      </c>
    </row>
    <row r="1456" spans="1:14" ht="14.25" customHeight="1">
      <c r="A1456" s="749" t="s">
        <v>3664</v>
      </c>
      <c r="B1456" s="736" t="s">
        <v>654</v>
      </c>
      <c r="C1456" s="736">
        <v>169060458</v>
      </c>
      <c r="D1456" s="736">
        <v>3855928465</v>
      </c>
      <c r="E1456" s="736" t="s">
        <v>552</v>
      </c>
      <c r="F1456" s="736" t="s">
        <v>1203</v>
      </c>
      <c r="G1456" s="736" t="s">
        <v>509</v>
      </c>
      <c r="H1456" s="736"/>
      <c r="I1456" s="738" t="s">
        <v>3644</v>
      </c>
      <c r="J1456" t="s">
        <v>1600</v>
      </c>
      <c r="K1456"/>
      <c r="L1456"/>
      <c r="M1456"/>
      <c r="N1456" t="s">
        <v>1601</v>
      </c>
    </row>
    <row r="1457" spans="1:14" ht="14.25" customHeight="1">
      <c r="A1457" s="749" t="s">
        <v>3665</v>
      </c>
      <c r="B1457" s="736" t="s">
        <v>655</v>
      </c>
      <c r="C1457" s="736">
        <v>206857898</v>
      </c>
      <c r="D1457" s="736">
        <v>3855036915</v>
      </c>
      <c r="E1457" s="736" t="s">
        <v>552</v>
      </c>
      <c r="F1457" s="736" t="s">
        <v>1203</v>
      </c>
      <c r="G1457" s="736" t="s">
        <v>509</v>
      </c>
      <c r="H1457" s="736"/>
      <c r="I1457" s="738" t="s">
        <v>3288</v>
      </c>
      <c r="J1457" t="s">
        <v>1600</v>
      </c>
      <c r="K1457"/>
      <c r="L1457"/>
      <c r="M1457"/>
      <c r="N1457" t="s">
        <v>1601</v>
      </c>
    </row>
    <row r="1458" spans="1:14" ht="14.25" customHeight="1">
      <c r="A1458" s="749" t="s">
        <v>3666</v>
      </c>
      <c r="B1458" s="736" t="s">
        <v>658</v>
      </c>
      <c r="C1458" s="736">
        <v>219091796</v>
      </c>
      <c r="D1458" s="736">
        <v>3853400302</v>
      </c>
      <c r="E1458" s="736" t="s">
        <v>552</v>
      </c>
      <c r="F1458" s="736" t="s">
        <v>1203</v>
      </c>
      <c r="G1458" s="736" t="s">
        <v>509</v>
      </c>
      <c r="H1458" s="736"/>
      <c r="I1458" s="738" t="s">
        <v>3644</v>
      </c>
      <c r="J1458" s="938" t="s">
        <v>1607</v>
      </c>
      <c r="K1458" s="938" t="s">
        <v>1690</v>
      </c>
      <c r="L1458" s="938" t="s">
        <v>1689</v>
      </c>
      <c r="M1458" s="938" t="s">
        <v>1683</v>
      </c>
      <c r="N1458" s="938" t="s">
        <v>1601</v>
      </c>
    </row>
    <row r="1459" spans="1:14" ht="14.25" customHeight="1">
      <c r="A1459" s="749"/>
      <c r="B1459" s="769" t="s">
        <v>1344</v>
      </c>
      <c r="C1459" s="769">
        <v>149731745</v>
      </c>
      <c r="D1459" s="769">
        <v>2176128184</v>
      </c>
      <c r="E1459" s="769" t="s">
        <v>528</v>
      </c>
      <c r="F1459" s="769" t="s">
        <v>1203</v>
      </c>
      <c r="G1459" s="769"/>
      <c r="H1459" s="769"/>
      <c r="I1459" s="770" t="s">
        <v>3667</v>
      </c>
      <c r="J1459" t="s">
        <v>1600</v>
      </c>
      <c r="K1459"/>
      <c r="L1459"/>
      <c r="M1459"/>
      <c r="N1459" t="s">
        <v>1601</v>
      </c>
    </row>
    <row r="1460" spans="1:14" ht="14.25" customHeight="1">
      <c r="A1460" s="749"/>
      <c r="B1460" s="736" t="s">
        <v>3668</v>
      </c>
      <c r="C1460" s="736">
        <v>155342286</v>
      </c>
      <c r="D1460" s="736">
        <v>8016384310</v>
      </c>
      <c r="E1460" s="736" t="s">
        <v>528</v>
      </c>
      <c r="F1460" s="736" t="s">
        <v>1203</v>
      </c>
      <c r="G1460" s="736"/>
      <c r="H1460" s="736"/>
      <c r="I1460" s="738"/>
      <c r="J1460" t="s">
        <v>1600</v>
      </c>
      <c r="K1460"/>
      <c r="L1460"/>
      <c r="M1460"/>
      <c r="N1460" t="s">
        <v>1601</v>
      </c>
    </row>
    <row r="1461" spans="1:14" ht="14.25" customHeight="1">
      <c r="A1461" s="749" t="s">
        <v>3669</v>
      </c>
      <c r="B1461" s="731" t="s">
        <v>657</v>
      </c>
      <c r="C1461" s="731">
        <v>134687551</v>
      </c>
      <c r="D1461" s="731">
        <v>3856459136</v>
      </c>
      <c r="E1461" s="731" t="s">
        <v>552</v>
      </c>
      <c r="F1461" s="731" t="s">
        <v>1199</v>
      </c>
      <c r="G1461" s="731" t="s">
        <v>509</v>
      </c>
      <c r="I1461" s="731" t="s">
        <v>3670</v>
      </c>
      <c r="J1461" t="s">
        <v>1600</v>
      </c>
      <c r="K1461"/>
      <c r="L1461"/>
      <c r="M1461"/>
      <c r="N1461" t="s">
        <v>1601</v>
      </c>
    </row>
    <row r="1462" spans="1:14" ht="14.25" customHeight="1">
      <c r="B1462" s="590" t="s">
        <v>664</v>
      </c>
      <c r="C1462" s="590">
        <v>95687936</v>
      </c>
      <c r="D1462" s="590">
        <v>8017922596</v>
      </c>
      <c r="E1462" s="731" t="s">
        <v>522</v>
      </c>
      <c r="F1462" s="731" t="s">
        <v>1203</v>
      </c>
      <c r="G1462" s="731" t="s">
        <v>509</v>
      </c>
      <c r="I1462" s="731" t="s">
        <v>3671</v>
      </c>
      <c r="J1462" t="s">
        <v>1600</v>
      </c>
      <c r="K1462"/>
      <c r="L1462"/>
      <c r="M1462"/>
      <c r="N1462" t="s">
        <v>1601</v>
      </c>
    </row>
    <row r="1463" spans="1:14" ht="14.25" customHeight="1">
      <c r="A1463" s="806"/>
      <c r="B1463" s="590" t="s">
        <v>659</v>
      </c>
      <c r="C1463" s="590">
        <v>197900386</v>
      </c>
      <c r="D1463" s="590">
        <v>3853089409</v>
      </c>
      <c r="E1463" s="804" t="s">
        <v>522</v>
      </c>
      <c r="F1463" s="804" t="s">
        <v>1199</v>
      </c>
      <c r="G1463" s="804" t="s">
        <v>509</v>
      </c>
      <c r="H1463" s="804"/>
      <c r="I1463" s="804" t="s">
        <v>3672</v>
      </c>
      <c r="J1463" t="s">
        <v>1600</v>
      </c>
      <c r="K1463"/>
      <c r="L1463"/>
      <c r="M1463"/>
      <c r="N1463" t="s">
        <v>1601</v>
      </c>
    </row>
    <row r="1464" spans="1:14" ht="14.25" customHeight="1">
      <c r="A1464" s="754" t="s">
        <v>3673</v>
      </c>
      <c r="B1464" s="813" t="s">
        <v>1187</v>
      </c>
      <c r="C1464" s="726" t="s">
        <v>1188</v>
      </c>
      <c r="D1464" s="727" t="s">
        <v>1701</v>
      </c>
      <c r="E1464" s="728"/>
      <c r="F1464" s="729"/>
      <c r="G1464" s="729"/>
      <c r="H1464" s="729"/>
      <c r="I1464" s="760"/>
      <c r="J1464" s="939" t="s">
        <v>1628</v>
      </c>
      <c r="K1464" s="939"/>
      <c r="L1464" s="939"/>
      <c r="M1464" s="939"/>
      <c r="N1464" s="939" t="s">
        <v>1629</v>
      </c>
    </row>
    <row r="1465" spans="1:14" s="859" customFormat="1" ht="14.25" customHeight="1">
      <c r="A1465" s="854" t="s">
        <v>1190</v>
      </c>
      <c r="B1465" s="855" t="s">
        <v>3576</v>
      </c>
      <c r="C1465" s="856" t="s">
        <v>1192</v>
      </c>
      <c r="D1465" s="857" t="s">
        <v>1193</v>
      </c>
      <c r="E1465" s="857" t="s">
        <v>498</v>
      </c>
      <c r="F1465" s="856" t="s">
        <v>1194</v>
      </c>
      <c r="G1465" s="856" t="s">
        <v>1195</v>
      </c>
      <c r="H1465" s="856" t="s">
        <v>1702</v>
      </c>
      <c r="I1465" s="858" t="s">
        <v>455</v>
      </c>
      <c r="J1465" t="s">
        <v>1596</v>
      </c>
      <c r="K1465" t="s">
        <v>1597</v>
      </c>
      <c r="L1465" t="s">
        <v>1595</v>
      </c>
      <c r="M1465" t="s">
        <v>1598</v>
      </c>
      <c r="N1465" t="s">
        <v>1599</v>
      </c>
    </row>
    <row r="1466" spans="1:14" ht="14.25" customHeight="1">
      <c r="A1466" s="749"/>
      <c r="B1466" s="577" t="s">
        <v>3674</v>
      </c>
      <c r="C1466" s="577">
        <v>160719035</v>
      </c>
      <c r="D1466" s="577">
        <v>3857702190</v>
      </c>
      <c r="E1466" s="736" t="s">
        <v>522</v>
      </c>
      <c r="F1466" s="736"/>
      <c r="G1466" s="736"/>
      <c r="H1466" s="736"/>
      <c r="I1466" s="738"/>
      <c r="J1466" t="s">
        <v>1600</v>
      </c>
      <c r="K1466"/>
      <c r="L1466"/>
      <c r="M1466"/>
      <c r="N1466" t="s">
        <v>1601</v>
      </c>
    </row>
    <row r="1467" spans="1:14" ht="14.25" customHeight="1">
      <c r="A1467" s="749"/>
      <c r="B1467" s="577" t="s">
        <v>3675</v>
      </c>
      <c r="C1467" s="577">
        <v>188003465</v>
      </c>
      <c r="D1467" s="577">
        <v>3855105482</v>
      </c>
      <c r="E1467" s="736" t="s">
        <v>522</v>
      </c>
      <c r="F1467" s="736"/>
      <c r="G1467" s="736"/>
      <c r="H1467" s="736"/>
      <c r="I1467" s="738"/>
      <c r="J1467" t="s">
        <v>1600</v>
      </c>
      <c r="K1467"/>
      <c r="L1467"/>
      <c r="M1467"/>
      <c r="N1467" t="s">
        <v>1601</v>
      </c>
    </row>
    <row r="1468" spans="1:14" ht="14.25" customHeight="1">
      <c r="A1468" s="749"/>
      <c r="B1468" s="662" t="s">
        <v>3382</v>
      </c>
      <c r="C1468" s="662">
        <v>217977808</v>
      </c>
      <c r="D1468" s="662">
        <v>8013470388</v>
      </c>
      <c r="E1468" s="736" t="s">
        <v>2472</v>
      </c>
      <c r="F1468" s="736" t="s">
        <v>1199</v>
      </c>
      <c r="G1468" s="736" t="s">
        <v>509</v>
      </c>
      <c r="H1468" s="736"/>
      <c r="I1468" s="738"/>
      <c r="J1468" t="s">
        <v>1600</v>
      </c>
      <c r="K1468"/>
      <c r="L1468"/>
      <c r="M1468"/>
      <c r="N1468" t="s">
        <v>1601</v>
      </c>
    </row>
    <row r="1469" spans="1:14" ht="14.25" customHeight="1">
      <c r="A1469" s="749"/>
      <c r="B1469" s="662" t="s">
        <v>3676</v>
      </c>
      <c r="C1469" s="736">
        <v>217259762</v>
      </c>
      <c r="D1469" s="662" t="s">
        <v>3677</v>
      </c>
      <c r="E1469" s="736" t="s">
        <v>1260</v>
      </c>
      <c r="F1469" s="736" t="s">
        <v>1203</v>
      </c>
      <c r="G1469" s="736" t="s">
        <v>509</v>
      </c>
      <c r="H1469" s="736"/>
      <c r="I1469" s="738"/>
      <c r="J1469" t="s">
        <v>1600</v>
      </c>
      <c r="K1469"/>
      <c r="L1469"/>
      <c r="M1469"/>
      <c r="N1469" t="s">
        <v>1601</v>
      </c>
    </row>
    <row r="1470" spans="1:14" ht="14.25" customHeight="1">
      <c r="A1470" s="749"/>
      <c r="B1470" s="577" t="s">
        <v>3678</v>
      </c>
      <c r="C1470" s="577">
        <v>170012746</v>
      </c>
      <c r="D1470" s="577">
        <v>8018458776</v>
      </c>
      <c r="E1470" s="736" t="s">
        <v>513</v>
      </c>
      <c r="F1470" s="736" t="s">
        <v>1203</v>
      </c>
      <c r="G1470" s="736"/>
      <c r="H1470" s="736"/>
      <c r="I1470" s="738"/>
      <c r="J1470" t="s">
        <v>1600</v>
      </c>
      <c r="K1470"/>
      <c r="L1470"/>
      <c r="M1470"/>
      <c r="N1470" t="s">
        <v>1601</v>
      </c>
    </row>
    <row r="1471" spans="1:14" ht="14.25" customHeight="1">
      <c r="A1471" s="749"/>
      <c r="B1471" s="577" t="s">
        <v>3679</v>
      </c>
      <c r="C1471" s="577">
        <v>218479126</v>
      </c>
      <c r="D1471" s="577" t="s">
        <v>3680</v>
      </c>
      <c r="E1471" s="736" t="s">
        <v>522</v>
      </c>
      <c r="F1471" s="736" t="s">
        <v>1199</v>
      </c>
      <c r="G1471" s="736" t="s">
        <v>509</v>
      </c>
      <c r="H1471" s="736"/>
      <c r="I1471" s="738"/>
      <c r="J1471" t="s">
        <v>1600</v>
      </c>
      <c r="K1471"/>
      <c r="L1471"/>
      <c r="M1471"/>
      <c r="N1471" t="s">
        <v>1601</v>
      </c>
    </row>
    <row r="1472" spans="1:14" ht="14.25" customHeight="1">
      <c r="A1472" s="749"/>
      <c r="B1472" s="577" t="s">
        <v>3681</v>
      </c>
      <c r="C1472" s="577">
        <v>176851907</v>
      </c>
      <c r="D1472" s="577">
        <v>3854362503</v>
      </c>
      <c r="E1472" s="736" t="s">
        <v>513</v>
      </c>
      <c r="F1472" s="736" t="s">
        <v>1199</v>
      </c>
      <c r="G1472" s="736"/>
      <c r="H1472" s="736"/>
      <c r="I1472" s="738"/>
      <c r="J1472" t="s">
        <v>1600</v>
      </c>
      <c r="K1472"/>
      <c r="L1472"/>
      <c r="M1472"/>
      <c r="N1472" t="s">
        <v>1601</v>
      </c>
    </row>
    <row r="1473" spans="1:14" ht="14.25" customHeight="1">
      <c r="A1473" s="749"/>
      <c r="B1473" s="577" t="s">
        <v>3682</v>
      </c>
      <c r="C1473" s="577">
        <v>136203251</v>
      </c>
      <c r="D1473" s="577">
        <v>9728560400</v>
      </c>
      <c r="E1473" s="736" t="s">
        <v>522</v>
      </c>
      <c r="F1473" s="736" t="s">
        <v>1199</v>
      </c>
      <c r="G1473" s="736"/>
      <c r="H1473" s="736"/>
      <c r="I1473" s="738"/>
      <c r="J1473" t="s">
        <v>1600</v>
      </c>
      <c r="K1473"/>
      <c r="L1473"/>
      <c r="M1473"/>
      <c r="N1473" t="s">
        <v>1601</v>
      </c>
    </row>
    <row r="1474" spans="1:14" ht="14.25" customHeight="1">
      <c r="A1474" s="749"/>
      <c r="B1474" s="577" t="s">
        <v>3683</v>
      </c>
      <c r="C1474" s="577">
        <v>189894350</v>
      </c>
      <c r="D1474" s="577">
        <v>3856301512</v>
      </c>
      <c r="E1474" s="736" t="s">
        <v>522</v>
      </c>
      <c r="F1474" s="736" t="s">
        <v>1199</v>
      </c>
      <c r="G1474" s="736" t="s">
        <v>509</v>
      </c>
      <c r="H1474" s="736"/>
      <c r="I1474" s="738"/>
      <c r="J1474" t="s">
        <v>1600</v>
      </c>
      <c r="K1474"/>
      <c r="L1474"/>
      <c r="M1474"/>
      <c r="N1474" t="s">
        <v>1601</v>
      </c>
    </row>
    <row r="1475" spans="1:14" ht="14.25" customHeight="1">
      <c r="A1475" s="749"/>
      <c r="B1475" s="577" t="s">
        <v>3684</v>
      </c>
      <c r="C1475" s="577">
        <v>167504970</v>
      </c>
      <c r="D1475" s="577">
        <v>8016002198</v>
      </c>
      <c r="E1475" s="736" t="s">
        <v>577</v>
      </c>
      <c r="F1475" s="736" t="s">
        <v>1199</v>
      </c>
      <c r="G1475" s="736" t="s">
        <v>509</v>
      </c>
      <c r="H1475" s="736"/>
      <c r="I1475" s="738"/>
      <c r="J1475" t="s">
        <v>1600</v>
      </c>
      <c r="K1475"/>
      <c r="L1475"/>
      <c r="M1475"/>
      <c r="N1475" t="s">
        <v>1601</v>
      </c>
    </row>
    <row r="1476" spans="1:14" ht="14.25" customHeight="1">
      <c r="A1476" s="749"/>
      <c r="B1476" s="577" t="s">
        <v>3272</v>
      </c>
      <c r="C1476" s="736">
        <v>134675800</v>
      </c>
      <c r="D1476" s="736">
        <v>3857776836</v>
      </c>
      <c r="E1476" s="736" t="s">
        <v>528</v>
      </c>
      <c r="F1476" s="736" t="s">
        <v>1199</v>
      </c>
      <c r="G1476" s="736" t="s">
        <v>509</v>
      </c>
      <c r="H1476" s="736"/>
      <c r="I1476" s="738"/>
      <c r="J1476" t="s">
        <v>1600</v>
      </c>
      <c r="K1476"/>
      <c r="L1476"/>
      <c r="M1476"/>
      <c r="N1476" t="s">
        <v>1601</v>
      </c>
    </row>
    <row r="1477" spans="1:14" ht="14.25" customHeight="1">
      <c r="A1477" s="749"/>
      <c r="B1477" s="577" t="s">
        <v>3273</v>
      </c>
      <c r="C1477" s="736">
        <v>213102988</v>
      </c>
      <c r="D1477" s="736" t="s">
        <v>3274</v>
      </c>
      <c r="E1477" s="736" t="s">
        <v>528</v>
      </c>
      <c r="F1477" s="736" t="s">
        <v>1199</v>
      </c>
      <c r="G1477" s="736" t="s">
        <v>509</v>
      </c>
      <c r="H1477" s="736"/>
      <c r="I1477" s="738"/>
      <c r="J1477" t="s">
        <v>1600</v>
      </c>
      <c r="K1477"/>
      <c r="L1477"/>
      <c r="M1477"/>
      <c r="N1477" t="s">
        <v>1601</v>
      </c>
    </row>
    <row r="1478" spans="1:14" ht="14.25" customHeight="1">
      <c r="A1478" s="749"/>
      <c r="B1478" s="577" t="s">
        <v>944</v>
      </c>
      <c r="C1478" s="577">
        <v>218398919</v>
      </c>
      <c r="D1478" s="577">
        <v>3854638479</v>
      </c>
      <c r="E1478" s="736" t="s">
        <v>522</v>
      </c>
      <c r="F1478" s="736" t="s">
        <v>1199</v>
      </c>
      <c r="G1478" s="736"/>
      <c r="H1478" s="736"/>
      <c r="I1478" s="738"/>
      <c r="J1478" t="s">
        <v>1600</v>
      </c>
      <c r="K1478"/>
      <c r="L1478"/>
      <c r="M1478"/>
      <c r="N1478" t="s">
        <v>1601</v>
      </c>
    </row>
    <row r="1479" spans="1:14" ht="14.25" customHeight="1">
      <c r="A1479" s="749"/>
      <c r="B1479" s="577" t="s">
        <v>3685</v>
      </c>
      <c r="C1479" s="577">
        <v>213301888</v>
      </c>
      <c r="D1479" s="577">
        <v>3855881114</v>
      </c>
      <c r="E1479" s="736" t="s">
        <v>522</v>
      </c>
      <c r="F1479" s="736" t="s">
        <v>1199</v>
      </c>
      <c r="G1479" s="736" t="s">
        <v>509</v>
      </c>
      <c r="H1479" s="736"/>
      <c r="I1479" s="738"/>
      <c r="J1479" t="s">
        <v>1600</v>
      </c>
      <c r="K1479"/>
      <c r="L1479"/>
      <c r="M1479"/>
      <c r="N1479" t="s">
        <v>1601</v>
      </c>
    </row>
    <row r="1480" spans="1:14" ht="14.25" customHeight="1">
      <c r="A1480" s="749">
        <v>779426761</v>
      </c>
      <c r="B1480" s="662" t="s">
        <v>3686</v>
      </c>
      <c r="C1480" s="662">
        <v>128553631</v>
      </c>
      <c r="D1480" s="662">
        <v>7864843117</v>
      </c>
      <c r="E1480" s="736" t="s">
        <v>2472</v>
      </c>
      <c r="F1480" s="736" t="s">
        <v>1203</v>
      </c>
      <c r="G1480" s="736"/>
      <c r="H1480" s="736"/>
      <c r="I1480" s="738"/>
      <c r="J1480" t="s">
        <v>1600</v>
      </c>
      <c r="K1480"/>
      <c r="L1480"/>
      <c r="M1480"/>
      <c r="N1480" t="s">
        <v>1601</v>
      </c>
    </row>
    <row r="1481" spans="1:14" ht="14.25" customHeight="1">
      <c r="A1481" s="749"/>
      <c r="B1481" s="577" t="s">
        <v>3687</v>
      </c>
      <c r="C1481" s="577">
        <v>218435527</v>
      </c>
      <c r="D1481" s="577">
        <v>8015849591</v>
      </c>
      <c r="E1481" s="736" t="s">
        <v>513</v>
      </c>
      <c r="F1481" s="736" t="s">
        <v>1203</v>
      </c>
      <c r="G1481" s="736" t="s">
        <v>806</v>
      </c>
      <c r="H1481" s="736"/>
      <c r="I1481" s="738"/>
      <c r="J1481" t="s">
        <v>1600</v>
      </c>
      <c r="K1481"/>
      <c r="L1481"/>
      <c r="M1481"/>
      <c r="N1481" t="s">
        <v>1601</v>
      </c>
    </row>
    <row r="1482" spans="1:14" ht="14.25" customHeight="1">
      <c r="A1482" s="749"/>
      <c r="B1482" s="662" t="s">
        <v>3688</v>
      </c>
      <c r="C1482" s="662">
        <v>218435565</v>
      </c>
      <c r="D1482" s="662">
        <v>8016081065</v>
      </c>
      <c r="E1482" s="736" t="s">
        <v>513</v>
      </c>
      <c r="F1482" s="736" t="s">
        <v>1203</v>
      </c>
      <c r="G1482" s="736" t="s">
        <v>509</v>
      </c>
      <c r="H1482" s="736"/>
      <c r="I1482" s="738" t="s">
        <v>3663</v>
      </c>
      <c r="J1482" t="s">
        <v>1600</v>
      </c>
      <c r="K1482"/>
      <c r="L1482"/>
      <c r="M1482"/>
      <c r="N1482" t="s">
        <v>1601</v>
      </c>
    </row>
    <row r="1483" spans="1:14" ht="14.25" customHeight="1">
      <c r="A1483" s="749"/>
      <c r="B1483" s="593" t="s">
        <v>3689</v>
      </c>
      <c r="C1483" s="593">
        <v>115765024</v>
      </c>
      <c r="D1483" s="593">
        <v>8019169946</v>
      </c>
      <c r="E1483" s="736" t="s">
        <v>522</v>
      </c>
      <c r="F1483" s="736" t="s">
        <v>1199</v>
      </c>
      <c r="G1483" s="736" t="s">
        <v>509</v>
      </c>
      <c r="H1483" s="736"/>
      <c r="I1483" s="738"/>
      <c r="J1483" t="s">
        <v>1600</v>
      </c>
      <c r="K1483"/>
      <c r="L1483"/>
      <c r="M1483"/>
      <c r="N1483" t="s">
        <v>1601</v>
      </c>
    </row>
    <row r="1484" spans="1:14" ht="14.25" customHeight="1">
      <c r="A1484" s="798"/>
      <c r="B1484" s="577" t="s">
        <v>570</v>
      </c>
      <c r="C1484" s="577">
        <v>144684733</v>
      </c>
      <c r="D1484" s="577">
        <v>3852377965</v>
      </c>
      <c r="E1484" s="797" t="s">
        <v>513</v>
      </c>
      <c r="F1484" s="797" t="s">
        <v>1199</v>
      </c>
      <c r="G1484" s="797"/>
      <c r="H1484" s="797"/>
      <c r="I1484" s="800"/>
      <c r="J1484" t="s">
        <v>1600</v>
      </c>
      <c r="K1484"/>
      <c r="L1484"/>
      <c r="M1484"/>
      <c r="N1484" t="s">
        <v>1601</v>
      </c>
    </row>
    <row r="1485" spans="1:14" ht="14.25" customHeight="1">
      <c r="A1485" s="798"/>
      <c r="B1485" s="833" t="s">
        <v>578</v>
      </c>
      <c r="C1485" s="833">
        <v>213080292</v>
      </c>
      <c r="D1485" s="833" t="s">
        <v>579</v>
      </c>
      <c r="E1485" s="797" t="s">
        <v>513</v>
      </c>
      <c r="F1485" s="797" t="s">
        <v>1199</v>
      </c>
      <c r="G1485" s="797"/>
      <c r="H1485" s="797"/>
      <c r="I1485" s="800"/>
      <c r="J1485" t="s">
        <v>1600</v>
      </c>
      <c r="K1485"/>
      <c r="L1485"/>
      <c r="M1485"/>
      <c r="N1485" t="s">
        <v>1601</v>
      </c>
    </row>
    <row r="1486" spans="1:14" ht="14.25" customHeight="1">
      <c r="A1486" s="798"/>
      <c r="B1486" s="833" t="s">
        <v>573</v>
      </c>
      <c r="C1486" s="833">
        <v>218508261</v>
      </c>
      <c r="D1486" s="833">
        <v>8018280334</v>
      </c>
      <c r="E1486" s="797" t="s">
        <v>513</v>
      </c>
      <c r="F1486" s="797" t="s">
        <v>1199</v>
      </c>
      <c r="G1486" s="797" t="s">
        <v>509</v>
      </c>
      <c r="H1486" s="797"/>
      <c r="I1486" s="800"/>
      <c r="J1486" t="s">
        <v>1600</v>
      </c>
      <c r="K1486"/>
      <c r="L1486"/>
      <c r="M1486"/>
      <c r="N1486" t="s">
        <v>1601</v>
      </c>
    </row>
    <row r="1487" spans="1:14" ht="14.25" customHeight="1">
      <c r="A1487" s="798"/>
      <c r="B1487" s="578" t="s">
        <v>2989</v>
      </c>
      <c r="C1487" s="578">
        <v>155428690</v>
      </c>
      <c r="D1487" s="578">
        <v>9515641868</v>
      </c>
      <c r="E1487" s="797" t="s">
        <v>1379</v>
      </c>
      <c r="F1487" s="797" t="s">
        <v>1203</v>
      </c>
      <c r="G1487" s="797" t="s">
        <v>509</v>
      </c>
      <c r="H1487" s="797"/>
      <c r="I1487" s="800"/>
      <c r="J1487" t="s">
        <v>1600</v>
      </c>
      <c r="K1487"/>
      <c r="L1487"/>
      <c r="M1487"/>
      <c r="N1487" t="s">
        <v>1601</v>
      </c>
    </row>
    <row r="1488" spans="1:14" ht="14.25" customHeight="1">
      <c r="A1488" s="801"/>
      <c r="B1488" s="664" t="s">
        <v>3690</v>
      </c>
      <c r="C1488" s="664">
        <v>218502403</v>
      </c>
      <c r="D1488" s="664">
        <v>3855564703</v>
      </c>
      <c r="E1488" s="802" t="s">
        <v>513</v>
      </c>
      <c r="F1488" s="802" t="s">
        <v>1203</v>
      </c>
      <c r="G1488" s="802"/>
      <c r="H1488" s="802"/>
      <c r="I1488" s="803"/>
      <c r="J1488" t="s">
        <v>1600</v>
      </c>
      <c r="K1488"/>
      <c r="L1488"/>
      <c r="M1488"/>
      <c r="N1488" t="s">
        <v>1601</v>
      </c>
    </row>
    <row r="1489" spans="1:14" ht="14.25" customHeight="1">
      <c r="A1489" s="754" t="s">
        <v>3691</v>
      </c>
      <c r="B1489" s="813" t="s">
        <v>1187</v>
      </c>
      <c r="C1489" s="726" t="s">
        <v>1188</v>
      </c>
      <c r="D1489" s="727" t="s">
        <v>1701</v>
      </c>
      <c r="E1489" s="728"/>
      <c r="F1489" s="729"/>
      <c r="G1489" s="729"/>
      <c r="H1489" s="729"/>
      <c r="I1489" s="760"/>
      <c r="J1489" s="939" t="s">
        <v>1628</v>
      </c>
      <c r="K1489" s="939"/>
      <c r="L1489" s="939"/>
      <c r="M1489" s="939"/>
      <c r="N1489" s="939" t="s">
        <v>1629</v>
      </c>
    </row>
    <row r="1490" spans="1:14" ht="14.25" customHeight="1">
      <c r="A1490" s="854" t="s">
        <v>1190</v>
      </c>
      <c r="B1490" s="855" t="s">
        <v>3576</v>
      </c>
      <c r="C1490" s="856" t="s">
        <v>1192</v>
      </c>
      <c r="D1490" s="857" t="s">
        <v>1193</v>
      </c>
      <c r="E1490" s="857" t="s">
        <v>498</v>
      </c>
      <c r="F1490" s="856" t="s">
        <v>1194</v>
      </c>
      <c r="G1490" s="856" t="s">
        <v>1195</v>
      </c>
      <c r="H1490" s="856" t="s">
        <v>1702</v>
      </c>
      <c r="I1490" s="858" t="s">
        <v>455</v>
      </c>
      <c r="J1490" t="s">
        <v>1596</v>
      </c>
      <c r="K1490" t="s">
        <v>1597</v>
      </c>
      <c r="L1490" t="s">
        <v>1595</v>
      </c>
      <c r="M1490" t="s">
        <v>1598</v>
      </c>
      <c r="N1490" t="s">
        <v>1599</v>
      </c>
    </row>
    <row r="1491" spans="1:14" ht="14.25" customHeight="1">
      <c r="A1491" s="749"/>
      <c r="B1491" s="736" t="s">
        <v>3452</v>
      </c>
      <c r="C1491" s="810">
        <v>218446551</v>
      </c>
      <c r="D1491" s="736">
        <v>4072886356</v>
      </c>
      <c r="E1491" s="736" t="s">
        <v>522</v>
      </c>
      <c r="F1491" s="797" t="s">
        <v>1203</v>
      </c>
      <c r="G1491" s="736" t="s">
        <v>509</v>
      </c>
      <c r="H1491" s="736" t="s">
        <v>509</v>
      </c>
      <c r="I1491" s="738"/>
      <c r="J1491" s="937" t="s">
        <v>1603</v>
      </c>
      <c r="K1491" s="937" t="s">
        <v>1604</v>
      </c>
      <c r="L1491" s="937" t="s">
        <v>1677</v>
      </c>
      <c r="M1491" s="937" t="s">
        <v>1676</v>
      </c>
      <c r="N1491" s="937" t="s">
        <v>1601</v>
      </c>
    </row>
    <row r="1492" spans="1:14" ht="14.25" customHeight="1">
      <c r="A1492" s="749"/>
      <c r="B1492" s="662" t="s">
        <v>584</v>
      </c>
      <c r="C1492" s="662">
        <v>218657204</v>
      </c>
      <c r="D1492" s="662">
        <v>3854249583</v>
      </c>
      <c r="E1492" s="736" t="s">
        <v>513</v>
      </c>
      <c r="F1492" s="736" t="s">
        <v>1199</v>
      </c>
      <c r="G1492" s="736" t="s">
        <v>509</v>
      </c>
      <c r="H1492" s="736"/>
      <c r="I1492" s="738"/>
      <c r="J1492" t="s">
        <v>1600</v>
      </c>
      <c r="K1492"/>
      <c r="L1492"/>
      <c r="M1492"/>
      <c r="N1492" t="s">
        <v>1601</v>
      </c>
    </row>
    <row r="1493" spans="1:14" ht="14.25" customHeight="1">
      <c r="A1493" s="749"/>
      <c r="B1493" s="736" t="s">
        <v>3692</v>
      </c>
      <c r="C1493" s="736">
        <v>218660241</v>
      </c>
      <c r="D1493" s="736">
        <v>3852520862</v>
      </c>
      <c r="E1493" s="736" t="s">
        <v>2472</v>
      </c>
      <c r="F1493" s="736" t="s">
        <v>1199</v>
      </c>
      <c r="G1493" s="736"/>
      <c r="H1493" s="736"/>
      <c r="I1493" s="738"/>
      <c r="J1493" t="s">
        <v>1600</v>
      </c>
      <c r="K1493"/>
      <c r="L1493"/>
      <c r="M1493"/>
      <c r="N1493" t="s">
        <v>1601</v>
      </c>
    </row>
    <row r="1494" spans="1:14" ht="14.25" customHeight="1">
      <c r="A1494" s="749"/>
      <c r="B1494" s="662" t="s">
        <v>3693</v>
      </c>
      <c r="C1494" s="662">
        <v>146351307</v>
      </c>
      <c r="D1494" s="662">
        <v>9563562394</v>
      </c>
      <c r="E1494" s="736" t="s">
        <v>2472</v>
      </c>
      <c r="F1494" s="736" t="s">
        <v>1199</v>
      </c>
      <c r="G1494" s="736"/>
      <c r="H1494" s="736"/>
      <c r="I1494" s="738"/>
      <c r="J1494" t="s">
        <v>1600</v>
      </c>
      <c r="K1494"/>
      <c r="L1494"/>
      <c r="M1494"/>
      <c r="N1494" t="s">
        <v>1601</v>
      </c>
    </row>
    <row r="1495" spans="1:14" ht="14.25" customHeight="1">
      <c r="A1495" s="242"/>
      <c r="B1495" s="577" t="s">
        <v>3694</v>
      </c>
      <c r="C1495" s="577">
        <v>218497565</v>
      </c>
      <c r="D1495" s="577">
        <v>9705962912</v>
      </c>
      <c r="E1495" s="736" t="s">
        <v>522</v>
      </c>
      <c r="F1495" s="736" t="s">
        <v>1199</v>
      </c>
      <c r="G1495" s="736" t="s">
        <v>509</v>
      </c>
      <c r="H1495" s="736"/>
      <c r="I1495" s="738"/>
      <c r="J1495" t="s">
        <v>1600</v>
      </c>
      <c r="K1495"/>
      <c r="L1495"/>
      <c r="M1495"/>
      <c r="N1495" t="s">
        <v>1601</v>
      </c>
    </row>
    <row r="1496" spans="1:14" ht="14.25" customHeight="1">
      <c r="A1496" s="749"/>
      <c r="B1496" s="593" t="s">
        <v>3695</v>
      </c>
      <c r="C1496" s="593">
        <v>182835613</v>
      </c>
      <c r="D1496" s="593" t="s">
        <v>3696</v>
      </c>
      <c r="E1496" s="736" t="s">
        <v>522</v>
      </c>
      <c r="F1496" s="736" t="s">
        <v>1199</v>
      </c>
      <c r="G1496" s="736" t="s">
        <v>509</v>
      </c>
      <c r="H1496" s="736"/>
      <c r="I1496" s="738"/>
      <c r="J1496" t="s">
        <v>1600</v>
      </c>
      <c r="K1496"/>
      <c r="L1496"/>
      <c r="M1496"/>
      <c r="N1496" t="s">
        <v>1601</v>
      </c>
    </row>
    <row r="1497" spans="1:14" ht="14.25" customHeight="1">
      <c r="A1497" s="749"/>
      <c r="B1497" s="593" t="s">
        <v>581</v>
      </c>
      <c r="C1497" s="593">
        <v>218501372</v>
      </c>
      <c r="D1497" s="593">
        <v>3852466291</v>
      </c>
      <c r="E1497" s="736" t="s">
        <v>522</v>
      </c>
      <c r="F1497" s="736" t="s">
        <v>1199</v>
      </c>
      <c r="G1497" s="736" t="s">
        <v>509</v>
      </c>
      <c r="H1497" s="736"/>
      <c r="I1497" s="738"/>
      <c r="J1497" t="s">
        <v>1600</v>
      </c>
      <c r="K1497"/>
      <c r="L1497"/>
      <c r="M1497"/>
      <c r="N1497" t="s">
        <v>1601</v>
      </c>
    </row>
    <row r="1498" spans="1:14" ht="14.25" customHeight="1">
      <c r="A1498" s="749"/>
      <c r="B1498" s="593" t="s">
        <v>582</v>
      </c>
      <c r="C1498" s="593">
        <v>218585883</v>
      </c>
      <c r="D1498" s="593">
        <v>7868306940</v>
      </c>
      <c r="E1498" s="736" t="s">
        <v>522</v>
      </c>
      <c r="F1498" s="736" t="s">
        <v>1199</v>
      </c>
      <c r="G1498" s="736" t="s">
        <v>509</v>
      </c>
      <c r="H1498" s="736"/>
      <c r="I1498" s="738"/>
      <c r="J1498" t="s">
        <v>1600</v>
      </c>
      <c r="K1498"/>
      <c r="L1498"/>
      <c r="M1498"/>
      <c r="N1498" t="s">
        <v>1601</v>
      </c>
    </row>
    <row r="1499" spans="1:14" ht="14.25" customHeight="1">
      <c r="A1499" s="749"/>
      <c r="B1499" s="593" t="s">
        <v>583</v>
      </c>
      <c r="C1499" s="593">
        <v>218587572</v>
      </c>
      <c r="D1499" s="593">
        <v>7866966897</v>
      </c>
      <c r="E1499" s="736" t="s">
        <v>522</v>
      </c>
      <c r="F1499" s="736" t="s">
        <v>1199</v>
      </c>
      <c r="G1499" s="736" t="s">
        <v>509</v>
      </c>
      <c r="H1499" s="736"/>
      <c r="I1499" s="738"/>
      <c r="J1499" t="s">
        <v>1600</v>
      </c>
      <c r="K1499"/>
      <c r="L1499"/>
      <c r="M1499"/>
      <c r="N1499" t="s">
        <v>1601</v>
      </c>
    </row>
    <row r="1500" spans="1:14" ht="14.25" customHeight="1">
      <c r="A1500" s="749"/>
      <c r="B1500" s="593" t="s">
        <v>585</v>
      </c>
      <c r="C1500" s="593">
        <v>215268039</v>
      </c>
      <c r="D1500" s="593">
        <v>7542719045</v>
      </c>
      <c r="E1500" s="736" t="s">
        <v>522</v>
      </c>
      <c r="F1500" s="736" t="s">
        <v>1199</v>
      </c>
      <c r="G1500" s="736" t="s">
        <v>509</v>
      </c>
      <c r="H1500" s="736"/>
      <c r="I1500" s="738"/>
      <c r="J1500" t="s">
        <v>1600</v>
      </c>
      <c r="K1500"/>
      <c r="L1500"/>
      <c r="M1500"/>
      <c r="N1500" t="s">
        <v>1601</v>
      </c>
    </row>
    <row r="1501" spans="1:14" ht="14.25" customHeight="1">
      <c r="A1501" s="749"/>
      <c r="B1501" s="593" t="s">
        <v>586</v>
      </c>
      <c r="C1501" s="593">
        <v>218585688</v>
      </c>
      <c r="D1501" s="593">
        <v>7866728865</v>
      </c>
      <c r="E1501" s="736" t="s">
        <v>522</v>
      </c>
      <c r="F1501" s="736" t="s">
        <v>1199</v>
      </c>
      <c r="G1501" s="736"/>
      <c r="H1501" s="736"/>
      <c r="I1501" s="738"/>
      <c r="J1501" t="s">
        <v>1600</v>
      </c>
      <c r="K1501"/>
      <c r="L1501"/>
      <c r="M1501"/>
      <c r="N1501" t="s">
        <v>1601</v>
      </c>
    </row>
    <row r="1502" spans="1:14" ht="14.25" customHeight="1">
      <c r="A1502" s="749"/>
      <c r="B1502" s="590" t="s">
        <v>587</v>
      </c>
      <c r="C1502" s="590">
        <v>217228380</v>
      </c>
      <c r="D1502" s="590">
        <v>8019700664</v>
      </c>
      <c r="E1502" s="731" t="s">
        <v>522</v>
      </c>
      <c r="F1502" s="736" t="s">
        <v>1199</v>
      </c>
      <c r="G1502" s="736"/>
      <c r="H1502" s="736"/>
      <c r="I1502" s="738"/>
      <c r="J1502" t="s">
        <v>1600</v>
      </c>
      <c r="K1502"/>
      <c r="L1502"/>
      <c r="M1502"/>
      <c r="N1502" t="s">
        <v>1601</v>
      </c>
    </row>
    <row r="1503" spans="1:14" ht="14.25" customHeight="1">
      <c r="A1503" s="749">
        <v>688581473</v>
      </c>
      <c r="B1503" s="662" t="s">
        <v>589</v>
      </c>
      <c r="C1503" s="662">
        <v>218660210</v>
      </c>
      <c r="D1503" s="662">
        <v>3854258170</v>
      </c>
      <c r="E1503" s="736" t="s">
        <v>577</v>
      </c>
      <c r="F1503" s="736" t="s">
        <v>1203</v>
      </c>
      <c r="G1503" s="736" t="s">
        <v>509</v>
      </c>
      <c r="H1503" s="736"/>
      <c r="I1503" s="738"/>
      <c r="J1503" t="s">
        <v>1600</v>
      </c>
      <c r="K1503"/>
      <c r="L1503"/>
      <c r="M1503"/>
      <c r="N1503" t="s">
        <v>1601</v>
      </c>
    </row>
    <row r="1504" spans="1:14" ht="14.25" customHeight="1">
      <c r="A1504" s="749"/>
      <c r="B1504" s="590" t="s">
        <v>575</v>
      </c>
      <c r="C1504" s="590">
        <v>218637517</v>
      </c>
      <c r="D1504" s="590" t="s">
        <v>576</v>
      </c>
      <c r="E1504" s="736" t="s">
        <v>577</v>
      </c>
      <c r="F1504" s="736" t="s">
        <v>1203</v>
      </c>
      <c r="G1504" s="736" t="s">
        <v>509</v>
      </c>
      <c r="H1504" s="736"/>
      <c r="I1504" s="738"/>
      <c r="J1504" t="s">
        <v>1600</v>
      </c>
      <c r="K1504"/>
      <c r="L1504"/>
      <c r="M1504"/>
      <c r="N1504" t="s">
        <v>1601</v>
      </c>
    </row>
    <row r="1505" spans="1:14" ht="14.25" customHeight="1">
      <c r="A1505" s="749"/>
      <c r="B1505" s="577" t="s">
        <v>3697</v>
      </c>
      <c r="C1505" s="577">
        <v>218644615</v>
      </c>
      <c r="D1505" s="577">
        <v>8015143518</v>
      </c>
      <c r="E1505" s="736" t="s">
        <v>528</v>
      </c>
      <c r="F1505" s="736" t="s">
        <v>1203</v>
      </c>
      <c r="G1505" s="736" t="s">
        <v>509</v>
      </c>
      <c r="H1505" s="736"/>
      <c r="I1505" s="738"/>
      <c r="J1505" t="s">
        <v>1600</v>
      </c>
      <c r="K1505"/>
      <c r="L1505"/>
      <c r="M1505"/>
      <c r="N1505" t="s">
        <v>1601</v>
      </c>
    </row>
    <row r="1506" spans="1:14" ht="14.25" customHeight="1">
      <c r="A1506" s="749"/>
      <c r="B1506" s="662" t="s">
        <v>3698</v>
      </c>
      <c r="C1506" s="662">
        <v>218644588</v>
      </c>
      <c r="D1506" s="662">
        <v>8015143474</v>
      </c>
      <c r="E1506" s="736" t="s">
        <v>528</v>
      </c>
      <c r="F1506" s="736" t="s">
        <v>1203</v>
      </c>
      <c r="G1506" s="736" t="s">
        <v>509</v>
      </c>
      <c r="H1506" s="736"/>
      <c r="I1506" s="738"/>
      <c r="J1506" t="s">
        <v>1600</v>
      </c>
      <c r="K1506"/>
      <c r="L1506"/>
      <c r="M1506"/>
      <c r="N1506" t="s">
        <v>1601</v>
      </c>
    </row>
    <row r="1507" spans="1:14" ht="14.25" customHeight="1">
      <c r="A1507" s="749"/>
      <c r="B1507" s="577" t="s">
        <v>937</v>
      </c>
      <c r="C1507" s="577">
        <v>152251119</v>
      </c>
      <c r="D1507" s="577">
        <v>3855766809</v>
      </c>
      <c r="E1507" s="736" t="s">
        <v>528</v>
      </c>
      <c r="F1507" s="736" t="s">
        <v>1199</v>
      </c>
      <c r="G1507" s="736"/>
      <c r="H1507" s="736"/>
      <c r="I1507" s="738"/>
      <c r="J1507" t="s">
        <v>1600</v>
      </c>
      <c r="K1507"/>
      <c r="L1507"/>
      <c r="M1507"/>
      <c r="N1507" t="s">
        <v>1601</v>
      </c>
    </row>
    <row r="1508" spans="1:14" ht="14.25" customHeight="1">
      <c r="A1508" s="749"/>
      <c r="B1508" s="577" t="s">
        <v>3699</v>
      </c>
      <c r="C1508" s="577">
        <v>204986206</v>
      </c>
      <c r="D1508" s="577">
        <v>8016958724</v>
      </c>
      <c r="E1508" s="736" t="s">
        <v>522</v>
      </c>
      <c r="F1508" s="736" t="s">
        <v>1199</v>
      </c>
      <c r="G1508" s="736"/>
      <c r="H1508" s="736"/>
      <c r="I1508" s="738"/>
      <c r="J1508" t="s">
        <v>1600</v>
      </c>
      <c r="K1508"/>
      <c r="L1508"/>
      <c r="M1508"/>
      <c r="N1508" t="s">
        <v>1601</v>
      </c>
    </row>
    <row r="1509" spans="1:14" ht="14.25" customHeight="1">
      <c r="A1509" s="749"/>
      <c r="B1509" s="662" t="s">
        <v>591</v>
      </c>
      <c r="C1509" s="662">
        <v>182946693</v>
      </c>
      <c r="D1509" s="662">
        <v>3855298717</v>
      </c>
      <c r="E1509" s="736" t="s">
        <v>577</v>
      </c>
      <c r="F1509" s="736" t="s">
        <v>1199</v>
      </c>
      <c r="G1509" s="736" t="s">
        <v>509</v>
      </c>
      <c r="H1509" s="736"/>
      <c r="I1509" s="738"/>
      <c r="J1509" t="s">
        <v>1600</v>
      </c>
      <c r="K1509"/>
      <c r="L1509"/>
      <c r="M1509"/>
      <c r="N1509" t="s">
        <v>1601</v>
      </c>
    </row>
    <row r="1510" spans="1:14" ht="14.25" customHeight="1">
      <c r="A1510" s="749"/>
      <c r="B1510" s="590" t="s">
        <v>634</v>
      </c>
      <c r="C1510" s="590">
        <v>217304054</v>
      </c>
      <c r="D1510" s="590">
        <v>8014730897</v>
      </c>
      <c r="E1510" s="736" t="s">
        <v>522</v>
      </c>
      <c r="F1510" s="736" t="s">
        <v>1199</v>
      </c>
      <c r="G1510" s="797" t="s">
        <v>509</v>
      </c>
      <c r="H1510" s="797"/>
      <c r="I1510" s="800"/>
      <c r="J1510" t="s">
        <v>1600</v>
      </c>
      <c r="K1510"/>
      <c r="L1510"/>
      <c r="M1510"/>
      <c r="N1510" t="s">
        <v>1601</v>
      </c>
    </row>
    <row r="1511" spans="1:14" ht="14.25" customHeight="1">
      <c r="A1511" s="749"/>
      <c r="B1511" s="577" t="s">
        <v>3700</v>
      </c>
      <c r="C1511" s="577">
        <v>218497574</v>
      </c>
      <c r="D1511" s="577">
        <v>9708222797</v>
      </c>
      <c r="E1511" s="736" t="s">
        <v>522</v>
      </c>
      <c r="F1511" s="736" t="s">
        <v>1199</v>
      </c>
      <c r="G1511" s="797" t="s">
        <v>509</v>
      </c>
      <c r="H1511" s="797"/>
      <c r="I1511" s="800"/>
      <c r="J1511" t="s">
        <v>1600</v>
      </c>
      <c r="K1511"/>
      <c r="L1511"/>
      <c r="M1511"/>
      <c r="N1511" t="s">
        <v>1601</v>
      </c>
    </row>
    <row r="1512" spans="1:14" ht="14.25" customHeight="1">
      <c r="A1512" s="749"/>
      <c r="B1512" s="593" t="s">
        <v>3701</v>
      </c>
      <c r="C1512" s="593">
        <v>113602446</v>
      </c>
      <c r="D1512" s="593">
        <v>8016805508</v>
      </c>
      <c r="E1512" s="736" t="s">
        <v>522</v>
      </c>
      <c r="F1512" s="736" t="s">
        <v>1203</v>
      </c>
      <c r="G1512" s="797" t="s">
        <v>509</v>
      </c>
      <c r="H1512" s="797"/>
      <c r="I1512" s="800"/>
      <c r="J1512" t="s">
        <v>1600</v>
      </c>
      <c r="K1512"/>
      <c r="L1512"/>
      <c r="M1512"/>
      <c r="N1512" t="s">
        <v>1601</v>
      </c>
    </row>
    <row r="1513" spans="1:14" ht="14.25" customHeight="1">
      <c r="A1513" s="749"/>
      <c r="B1513" s="590" t="s">
        <v>3702</v>
      </c>
      <c r="C1513" s="590">
        <v>201730403</v>
      </c>
      <c r="D1513" s="590">
        <v>3854309136</v>
      </c>
      <c r="E1513" s="736" t="s">
        <v>522</v>
      </c>
      <c r="F1513" s="736" t="s">
        <v>1199</v>
      </c>
      <c r="G1513" s="802" t="s">
        <v>509</v>
      </c>
      <c r="H1513" s="802" t="s">
        <v>509</v>
      </c>
      <c r="I1513" s="803"/>
      <c r="J1513" s="937" t="s">
        <v>1603</v>
      </c>
      <c r="K1513" s="937" t="s">
        <v>1604</v>
      </c>
      <c r="L1513" s="937" t="s">
        <v>1677</v>
      </c>
      <c r="M1513" s="937" t="s">
        <v>1676</v>
      </c>
      <c r="N1513" s="937" t="s">
        <v>1601</v>
      </c>
    </row>
    <row r="1514" spans="1:14" ht="14.25" customHeight="1">
      <c r="A1514" s="789" t="s">
        <v>3703</v>
      </c>
      <c r="B1514" s="805" t="s">
        <v>1291</v>
      </c>
      <c r="C1514" s="791" t="s">
        <v>1292</v>
      </c>
      <c r="D1514" s="792" t="s">
        <v>1189</v>
      </c>
      <c r="E1514" s="793"/>
      <c r="F1514" s="794"/>
      <c r="G1514" s="794"/>
      <c r="H1514" s="794"/>
      <c r="I1514" s="795"/>
      <c r="J1514" s="939" t="s">
        <v>1628</v>
      </c>
      <c r="K1514" s="939"/>
      <c r="L1514" s="939"/>
      <c r="M1514" s="939"/>
      <c r="N1514" s="939" t="s">
        <v>1629</v>
      </c>
    </row>
    <row r="1515" spans="1:14" ht="14.25" customHeight="1">
      <c r="A1515" s="854" t="s">
        <v>1190</v>
      </c>
      <c r="B1515" s="855" t="s">
        <v>3576</v>
      </c>
      <c r="C1515" s="856" t="s">
        <v>1192</v>
      </c>
      <c r="D1515" s="857" t="s">
        <v>1193</v>
      </c>
      <c r="E1515" s="857" t="s">
        <v>498</v>
      </c>
      <c r="F1515" s="856" t="s">
        <v>1194</v>
      </c>
      <c r="G1515" s="856" t="s">
        <v>1195</v>
      </c>
      <c r="H1515" s="856" t="s">
        <v>1702</v>
      </c>
      <c r="I1515" s="858" t="s">
        <v>455</v>
      </c>
      <c r="J1515" t="s">
        <v>1596</v>
      </c>
      <c r="K1515" t="s">
        <v>1597</v>
      </c>
      <c r="L1515" t="s">
        <v>1595</v>
      </c>
      <c r="M1515" t="s">
        <v>1598</v>
      </c>
      <c r="N1515" t="s">
        <v>1599</v>
      </c>
    </row>
    <row r="1516" spans="1:14" ht="14.25" customHeight="1">
      <c r="A1516" s="749"/>
      <c r="B1516" s="736" t="s">
        <v>3582</v>
      </c>
      <c r="C1516" s="736">
        <v>217602738</v>
      </c>
      <c r="D1516" s="736" t="s">
        <v>3583</v>
      </c>
      <c r="E1516" s="736" t="s">
        <v>528</v>
      </c>
      <c r="F1516" s="736" t="s">
        <v>1199</v>
      </c>
      <c r="G1516" s="736" t="s">
        <v>509</v>
      </c>
      <c r="H1516" s="736"/>
      <c r="I1516" s="738" t="s">
        <v>3704</v>
      </c>
      <c r="J1516" t="s">
        <v>1600</v>
      </c>
      <c r="K1516"/>
      <c r="L1516"/>
      <c r="M1516"/>
      <c r="N1516" t="s">
        <v>1601</v>
      </c>
    </row>
    <row r="1517" spans="1:14" ht="14.25" customHeight="1">
      <c r="A1517" s="749"/>
      <c r="B1517" s="736" t="s">
        <v>3360</v>
      </c>
      <c r="C1517" s="736">
        <v>155309622</v>
      </c>
      <c r="D1517" s="736"/>
      <c r="E1517" s="736" t="s">
        <v>3587</v>
      </c>
      <c r="F1517" s="736" t="s">
        <v>1199</v>
      </c>
      <c r="G1517" s="736" t="s">
        <v>806</v>
      </c>
      <c r="H1517" s="736"/>
      <c r="I1517" s="738" t="s">
        <v>3705</v>
      </c>
      <c r="J1517" t="s">
        <v>1600</v>
      </c>
      <c r="K1517"/>
      <c r="L1517"/>
      <c r="M1517"/>
      <c r="N1517" t="s">
        <v>1601</v>
      </c>
    </row>
    <row r="1518" spans="1:14" ht="14.25" customHeight="1">
      <c r="A1518" s="749"/>
      <c r="B1518" s="736" t="s">
        <v>3706</v>
      </c>
      <c r="C1518" s="736">
        <v>95707593</v>
      </c>
      <c r="D1518" s="736">
        <v>8019177303</v>
      </c>
      <c r="E1518" s="736" t="s">
        <v>528</v>
      </c>
      <c r="F1518" s="736" t="s">
        <v>1203</v>
      </c>
      <c r="G1518" s="736" t="s">
        <v>509</v>
      </c>
      <c r="H1518" s="736"/>
      <c r="I1518" s="738"/>
      <c r="J1518" t="s">
        <v>1600</v>
      </c>
      <c r="K1518"/>
      <c r="L1518"/>
      <c r="M1518"/>
      <c r="N1518" t="s">
        <v>1601</v>
      </c>
    </row>
    <row r="1519" spans="1:14" ht="14.25" customHeight="1">
      <c r="A1519" s="749" t="s">
        <v>3707</v>
      </c>
      <c r="B1519" s="662" t="s">
        <v>668</v>
      </c>
      <c r="C1519" s="736">
        <v>219005198</v>
      </c>
      <c r="D1519" s="736" t="s">
        <v>669</v>
      </c>
      <c r="E1519" s="736" t="s">
        <v>552</v>
      </c>
      <c r="F1519" s="736" t="s">
        <v>1203</v>
      </c>
      <c r="G1519" s="736" t="s">
        <v>509</v>
      </c>
      <c r="H1519" s="736"/>
      <c r="I1519" s="770" t="s">
        <v>3708</v>
      </c>
      <c r="J1519" t="s">
        <v>1600</v>
      </c>
      <c r="K1519"/>
      <c r="L1519"/>
      <c r="M1519"/>
      <c r="N1519" t="s">
        <v>1601</v>
      </c>
    </row>
    <row r="1520" spans="1:14" ht="14.25" customHeight="1">
      <c r="A1520" s="749"/>
      <c r="B1520" s="736" t="s">
        <v>675</v>
      </c>
      <c r="C1520" s="736">
        <v>187999884</v>
      </c>
      <c r="D1520" s="736">
        <v>8019355337</v>
      </c>
      <c r="E1520" s="736" t="s">
        <v>513</v>
      </c>
      <c r="F1520" s="736" t="s">
        <v>1199</v>
      </c>
      <c r="G1520" s="736" t="s">
        <v>509</v>
      </c>
      <c r="H1520" s="736"/>
      <c r="I1520" s="770" t="s">
        <v>3709</v>
      </c>
      <c r="J1520" t="s">
        <v>1600</v>
      </c>
      <c r="K1520"/>
      <c r="L1520"/>
      <c r="M1520"/>
      <c r="N1520" t="s">
        <v>1601</v>
      </c>
    </row>
    <row r="1521" spans="1:14" ht="14.25" customHeight="1">
      <c r="A1521" s="749">
        <v>161713992</v>
      </c>
      <c r="B1521" s="736" t="s">
        <v>3710</v>
      </c>
      <c r="C1521" s="736">
        <v>219122679</v>
      </c>
      <c r="D1521" s="736">
        <v>3855841763</v>
      </c>
      <c r="E1521" s="736" t="s">
        <v>2472</v>
      </c>
      <c r="F1521" s="736" t="s">
        <v>1199</v>
      </c>
      <c r="G1521" s="736" t="s">
        <v>509</v>
      </c>
      <c r="H1521" s="736"/>
      <c r="I1521" s="738" t="s">
        <v>3711</v>
      </c>
      <c r="J1521" s="938" t="s">
        <v>1607</v>
      </c>
      <c r="K1521" s="938" t="s">
        <v>1692</v>
      </c>
      <c r="L1521" s="938" t="s">
        <v>1691</v>
      </c>
      <c r="M1521" s="938" t="s">
        <v>1693</v>
      </c>
      <c r="N1521" s="938" t="s">
        <v>1601</v>
      </c>
    </row>
    <row r="1522" spans="1:14" ht="14.25" customHeight="1">
      <c r="B1522" s="736" t="s">
        <v>3668</v>
      </c>
      <c r="C1522" s="736">
        <v>155342286</v>
      </c>
      <c r="D1522" s="736">
        <v>8016384310</v>
      </c>
      <c r="E1522" s="736" t="s">
        <v>528</v>
      </c>
      <c r="F1522" s="736" t="s">
        <v>1203</v>
      </c>
      <c r="G1522" s="736" t="s">
        <v>806</v>
      </c>
      <c r="H1522" s="736"/>
      <c r="I1522" s="738"/>
      <c r="J1522" t="s">
        <v>1600</v>
      </c>
      <c r="K1522"/>
      <c r="L1522"/>
      <c r="M1522"/>
      <c r="N1522" t="s">
        <v>1601</v>
      </c>
    </row>
    <row r="1523" spans="1:14" ht="14.25" customHeight="1">
      <c r="A1523" s="749"/>
      <c r="B1523" s="736" t="s">
        <v>3712</v>
      </c>
      <c r="C1523" s="736">
        <v>95685139</v>
      </c>
      <c r="D1523" s="736" t="s">
        <v>3713</v>
      </c>
      <c r="E1523" s="736" t="s">
        <v>522</v>
      </c>
      <c r="F1523" s="736" t="s">
        <v>1199</v>
      </c>
      <c r="G1523" s="736" t="s">
        <v>509</v>
      </c>
      <c r="H1523" s="736"/>
      <c r="I1523" s="738"/>
      <c r="J1523" t="s">
        <v>1600</v>
      </c>
      <c r="K1523"/>
      <c r="L1523"/>
      <c r="M1523"/>
      <c r="N1523" t="s">
        <v>1601</v>
      </c>
    </row>
    <row r="1524" spans="1:14" ht="14.25" customHeight="1">
      <c r="A1524" s="749"/>
      <c r="B1524" s="736" t="s">
        <v>684</v>
      </c>
      <c r="C1524" s="736">
        <v>219681859</v>
      </c>
      <c r="D1524" s="736">
        <v>3855288687</v>
      </c>
      <c r="E1524" s="736" t="s">
        <v>513</v>
      </c>
      <c r="F1524" s="736" t="s">
        <v>1203</v>
      </c>
      <c r="G1524" s="736" t="s">
        <v>806</v>
      </c>
      <c r="H1524" s="736"/>
      <c r="I1524" s="738"/>
      <c r="J1524" t="s">
        <v>1600</v>
      </c>
      <c r="K1524"/>
      <c r="L1524"/>
      <c r="M1524"/>
      <c r="N1524" t="s">
        <v>1601</v>
      </c>
    </row>
    <row r="1525" spans="1:14" ht="14.25" customHeight="1">
      <c r="A1525" s="749"/>
      <c r="B1525" s="736" t="s">
        <v>3714</v>
      </c>
      <c r="C1525" s="736">
        <v>219684087</v>
      </c>
      <c r="D1525" s="736">
        <v>8017590763</v>
      </c>
      <c r="E1525" s="736" t="s">
        <v>2472</v>
      </c>
      <c r="F1525" s="736" t="s">
        <v>1199</v>
      </c>
      <c r="G1525" s="736" t="s">
        <v>509</v>
      </c>
      <c r="H1525" s="736"/>
      <c r="I1525" s="738"/>
      <c r="J1525" t="s">
        <v>1600</v>
      </c>
      <c r="K1525"/>
      <c r="L1525"/>
      <c r="M1525"/>
      <c r="N1525" t="s">
        <v>1601</v>
      </c>
    </row>
    <row r="1526" spans="1:14" ht="14.25" customHeight="1">
      <c r="A1526" s="749"/>
      <c r="B1526" s="593" t="s">
        <v>3715</v>
      </c>
      <c r="C1526" s="593">
        <v>218903587</v>
      </c>
      <c r="D1526" s="593">
        <v>8016996357</v>
      </c>
      <c r="E1526" s="736" t="s">
        <v>522</v>
      </c>
      <c r="F1526" s="736" t="s">
        <v>1203</v>
      </c>
      <c r="G1526" s="736" t="s">
        <v>509</v>
      </c>
      <c r="H1526" s="736"/>
      <c r="I1526" s="738" t="s">
        <v>3716</v>
      </c>
      <c r="J1526" t="s">
        <v>1600</v>
      </c>
      <c r="K1526"/>
      <c r="L1526"/>
      <c r="M1526"/>
      <c r="N1526" t="s">
        <v>1601</v>
      </c>
    </row>
    <row r="1527" spans="1:14" ht="14.25" customHeight="1">
      <c r="A1527" s="749" t="s">
        <v>3717</v>
      </c>
      <c r="B1527" s="662" t="s">
        <v>691</v>
      </c>
      <c r="C1527" s="596">
        <v>217657262</v>
      </c>
      <c r="D1527" s="662" t="s">
        <v>3718</v>
      </c>
      <c r="E1527" s="736" t="s">
        <v>506</v>
      </c>
      <c r="F1527" s="736" t="s">
        <v>1199</v>
      </c>
      <c r="G1527" s="736" t="s">
        <v>509</v>
      </c>
      <c r="H1527" s="736"/>
      <c r="I1527" s="738" t="s">
        <v>3719</v>
      </c>
      <c r="J1527" t="s">
        <v>1600</v>
      </c>
      <c r="K1527"/>
      <c r="L1527"/>
      <c r="M1527"/>
      <c r="N1527" t="s">
        <v>1601</v>
      </c>
    </row>
    <row r="1528" spans="1:14" ht="14.25" customHeight="1">
      <c r="A1528" s="749" t="s">
        <v>3720</v>
      </c>
      <c r="B1528" s="736" t="s">
        <v>3721</v>
      </c>
      <c r="C1528" s="736">
        <v>97618881</v>
      </c>
      <c r="D1528" s="736">
        <v>3852520315</v>
      </c>
      <c r="E1528" s="853" t="s">
        <v>506</v>
      </c>
      <c r="F1528" s="736" t="s">
        <v>1199</v>
      </c>
      <c r="G1528" s="736" t="s">
        <v>806</v>
      </c>
      <c r="H1528" s="736"/>
      <c r="I1528" s="738"/>
      <c r="J1528" t="s">
        <v>1600</v>
      </c>
      <c r="K1528"/>
      <c r="L1528"/>
      <c r="M1528"/>
      <c r="N1528" t="s">
        <v>1601</v>
      </c>
    </row>
    <row r="1529" spans="1:14" ht="14.25" customHeight="1">
      <c r="A1529" s="749"/>
      <c r="B1529" s="736" t="s">
        <v>3722</v>
      </c>
      <c r="C1529" s="736">
        <v>120136427</v>
      </c>
      <c r="D1529" s="736">
        <v>9495994823</v>
      </c>
      <c r="E1529" s="736" t="s">
        <v>528</v>
      </c>
      <c r="F1529" s="736" t="s">
        <v>1203</v>
      </c>
      <c r="G1529" s="736" t="s">
        <v>509</v>
      </c>
      <c r="H1529" s="736"/>
      <c r="I1529" s="738"/>
      <c r="J1529" t="s">
        <v>1600</v>
      </c>
      <c r="K1529"/>
      <c r="L1529"/>
      <c r="M1529"/>
      <c r="N1529" t="s">
        <v>1601</v>
      </c>
    </row>
    <row r="1530" spans="1:14" ht="14.25" customHeight="1">
      <c r="A1530" s="749" t="s">
        <v>3723</v>
      </c>
      <c r="B1530" s="736" t="s">
        <v>3724</v>
      </c>
      <c r="C1530" s="736">
        <v>95687573</v>
      </c>
      <c r="D1530" s="736">
        <v>2026075486</v>
      </c>
      <c r="E1530" s="736" t="s">
        <v>2472</v>
      </c>
      <c r="F1530" s="736" t="s">
        <v>1199</v>
      </c>
      <c r="G1530" s="736" t="s">
        <v>509</v>
      </c>
      <c r="H1530" s="736"/>
      <c r="I1530" s="738"/>
      <c r="J1530" t="s">
        <v>1600</v>
      </c>
      <c r="K1530"/>
      <c r="L1530"/>
      <c r="M1530"/>
      <c r="N1530" t="s">
        <v>1601</v>
      </c>
    </row>
    <row r="1531" spans="1:14" ht="14.25" customHeight="1">
      <c r="A1531" s="749"/>
      <c r="B1531" s="590" t="s">
        <v>705</v>
      </c>
      <c r="C1531" s="590">
        <v>220530303</v>
      </c>
      <c r="D1531" s="590" t="s">
        <v>706</v>
      </c>
      <c r="E1531" s="736" t="s">
        <v>522</v>
      </c>
      <c r="F1531" s="736" t="s">
        <v>1199</v>
      </c>
      <c r="G1531" s="736" t="s">
        <v>509</v>
      </c>
      <c r="H1531" s="736"/>
      <c r="I1531" s="738"/>
      <c r="J1531" t="s">
        <v>1600</v>
      </c>
      <c r="K1531"/>
      <c r="L1531"/>
      <c r="M1531"/>
      <c r="N1531" t="s">
        <v>1601</v>
      </c>
    </row>
    <row r="1532" spans="1:14" ht="14.25" customHeight="1">
      <c r="A1532" s="749"/>
      <c r="B1532" s="736" t="s">
        <v>3725</v>
      </c>
      <c r="C1532" s="736">
        <v>176843561</v>
      </c>
      <c r="D1532" s="736">
        <v>8018085509</v>
      </c>
      <c r="E1532" s="736" t="s">
        <v>2472</v>
      </c>
      <c r="F1532" s="736" t="s">
        <v>1199</v>
      </c>
      <c r="G1532" s="736" t="s">
        <v>806</v>
      </c>
      <c r="H1532" s="736"/>
      <c r="I1532" s="738"/>
      <c r="J1532" t="s">
        <v>1600</v>
      </c>
      <c r="K1532"/>
      <c r="L1532"/>
      <c r="M1532"/>
      <c r="N1532" t="s">
        <v>1601</v>
      </c>
    </row>
    <row r="1533" spans="1:14" ht="14.25" customHeight="1">
      <c r="A1533" s="749"/>
      <c r="B1533" s="736" t="s">
        <v>3726</v>
      </c>
      <c r="C1533" s="736">
        <v>220544427</v>
      </c>
      <c r="D1533" s="736">
        <v>3853748782</v>
      </c>
      <c r="E1533" s="736" t="s">
        <v>2472</v>
      </c>
      <c r="F1533" s="736" t="s">
        <v>1199</v>
      </c>
      <c r="G1533" s="736" t="s">
        <v>806</v>
      </c>
      <c r="H1533" s="736"/>
      <c r="I1533" s="738"/>
      <c r="J1533" t="s">
        <v>1600</v>
      </c>
      <c r="K1533"/>
      <c r="L1533"/>
      <c r="M1533"/>
      <c r="N1533" t="s">
        <v>1601</v>
      </c>
    </row>
    <row r="1534" spans="1:14" ht="14.25" customHeight="1">
      <c r="A1534" s="749"/>
      <c r="B1534" s="736" t="s">
        <v>3727</v>
      </c>
      <c r="C1534" s="736">
        <v>220544424</v>
      </c>
      <c r="D1534" s="736">
        <v>3854032585</v>
      </c>
      <c r="E1534" s="736" t="s">
        <v>2472</v>
      </c>
      <c r="F1534" s="736" t="s">
        <v>1199</v>
      </c>
      <c r="G1534" s="736" t="s">
        <v>806</v>
      </c>
      <c r="H1534" s="736"/>
      <c r="I1534" s="738"/>
      <c r="J1534" t="s">
        <v>1600</v>
      </c>
      <c r="K1534"/>
      <c r="L1534"/>
      <c r="M1534"/>
      <c r="N1534" t="s">
        <v>1601</v>
      </c>
    </row>
    <row r="1535" spans="1:14" ht="14.25" customHeight="1">
      <c r="B1535" s="731" t="s">
        <v>3728</v>
      </c>
      <c r="C1535" s="731">
        <v>220544445</v>
      </c>
      <c r="D1535" s="731">
        <v>8014035685</v>
      </c>
      <c r="E1535" s="731" t="s">
        <v>2472</v>
      </c>
      <c r="F1535" s="731" t="s">
        <v>1199</v>
      </c>
      <c r="G1535" s="731" t="s">
        <v>806</v>
      </c>
      <c r="J1535" t="s">
        <v>1600</v>
      </c>
      <c r="K1535"/>
      <c r="L1535"/>
      <c r="M1535"/>
      <c r="N1535" t="s">
        <v>1601</v>
      </c>
    </row>
    <row r="1536" spans="1:14" ht="14.25" customHeight="1">
      <c r="A1536" s="806"/>
      <c r="B1536" s="804" t="s">
        <v>3729</v>
      </c>
      <c r="C1536" s="804">
        <v>156112293</v>
      </c>
      <c r="D1536" s="804">
        <v>8016186510</v>
      </c>
      <c r="E1536" s="804" t="s">
        <v>2472</v>
      </c>
      <c r="F1536" s="804" t="s">
        <v>1203</v>
      </c>
      <c r="G1536" s="804" t="s">
        <v>806</v>
      </c>
      <c r="H1536" s="804"/>
      <c r="I1536" s="804"/>
      <c r="J1536" t="s">
        <v>1600</v>
      </c>
      <c r="K1536"/>
      <c r="L1536"/>
      <c r="M1536"/>
      <c r="N1536" t="s">
        <v>1601</v>
      </c>
    </row>
    <row r="1537" spans="1:14" ht="14.25" customHeight="1">
      <c r="A1537" s="754" t="s">
        <v>3730</v>
      </c>
      <c r="B1537" s="813" t="s">
        <v>1187</v>
      </c>
      <c r="C1537" s="726" t="s">
        <v>1188</v>
      </c>
      <c r="D1537" s="727" t="s">
        <v>1701</v>
      </c>
      <c r="E1537" s="728"/>
      <c r="F1537" s="729"/>
      <c r="G1537" s="729"/>
      <c r="H1537" s="729"/>
      <c r="I1537" s="760"/>
      <c r="J1537" s="939" t="s">
        <v>1628</v>
      </c>
      <c r="K1537" s="939"/>
      <c r="L1537" s="939"/>
      <c r="M1537" s="939"/>
      <c r="N1537" s="939" t="s">
        <v>1629</v>
      </c>
    </row>
    <row r="1538" spans="1:14" ht="14.25" customHeight="1">
      <c r="A1538" s="854" t="s">
        <v>1190</v>
      </c>
      <c r="B1538" s="855" t="s">
        <v>3576</v>
      </c>
      <c r="C1538" s="856" t="s">
        <v>1192</v>
      </c>
      <c r="D1538" s="857" t="s">
        <v>1193</v>
      </c>
      <c r="E1538" s="857" t="s">
        <v>498</v>
      </c>
      <c r="F1538" s="856" t="s">
        <v>1194</v>
      </c>
      <c r="G1538" s="856" t="s">
        <v>1195</v>
      </c>
      <c r="H1538" s="856" t="s">
        <v>1702</v>
      </c>
      <c r="I1538" s="858" t="s">
        <v>455</v>
      </c>
      <c r="J1538" t="s">
        <v>1596</v>
      </c>
      <c r="K1538" t="s">
        <v>1597</v>
      </c>
      <c r="L1538" t="s">
        <v>1595</v>
      </c>
      <c r="M1538" t="s">
        <v>1598</v>
      </c>
      <c r="N1538" t="s">
        <v>1599</v>
      </c>
    </row>
    <row r="1539" spans="1:14" ht="14.25" customHeight="1">
      <c r="A1539" s="749"/>
      <c r="B1539" s="577" t="s">
        <v>3731</v>
      </c>
      <c r="C1539" s="577">
        <v>218760268</v>
      </c>
      <c r="D1539" s="577">
        <v>8015141227</v>
      </c>
      <c r="E1539" s="736" t="s">
        <v>2472</v>
      </c>
      <c r="F1539" s="736" t="s">
        <v>1203</v>
      </c>
      <c r="G1539" s="736"/>
      <c r="H1539" s="736"/>
      <c r="I1539" s="738"/>
      <c r="J1539" t="s">
        <v>1600</v>
      </c>
      <c r="K1539"/>
      <c r="L1539"/>
      <c r="M1539"/>
      <c r="N1539" t="s">
        <v>1601</v>
      </c>
    </row>
    <row r="1540" spans="1:14" ht="14.25" customHeight="1">
      <c r="A1540" s="749"/>
      <c r="B1540" s="590" t="s">
        <v>3732</v>
      </c>
      <c r="C1540" s="590">
        <v>218591892</v>
      </c>
      <c r="D1540" s="590">
        <v>8323424113</v>
      </c>
      <c r="E1540" s="736" t="s">
        <v>522</v>
      </c>
      <c r="F1540" s="736" t="s">
        <v>1199</v>
      </c>
      <c r="G1540" s="736" t="s">
        <v>509</v>
      </c>
      <c r="H1540" s="736"/>
      <c r="I1540" s="738"/>
      <c r="J1540" t="s">
        <v>1600</v>
      </c>
      <c r="K1540"/>
      <c r="L1540"/>
      <c r="M1540"/>
      <c r="N1540" t="s">
        <v>1601</v>
      </c>
    </row>
    <row r="1541" spans="1:14" ht="14.25" customHeight="1">
      <c r="A1541" s="749"/>
      <c r="B1541" s="590" t="s">
        <v>3733</v>
      </c>
      <c r="C1541" s="590">
        <v>218550875</v>
      </c>
      <c r="D1541" s="590">
        <v>3463045262</v>
      </c>
      <c r="E1541" s="736" t="s">
        <v>522</v>
      </c>
      <c r="F1541" s="736" t="s">
        <v>1199</v>
      </c>
      <c r="G1541" s="736" t="s">
        <v>509</v>
      </c>
      <c r="H1541" s="736"/>
      <c r="I1541" s="738"/>
      <c r="J1541" t="s">
        <v>1600</v>
      </c>
      <c r="K1541"/>
      <c r="L1541"/>
      <c r="M1541"/>
      <c r="N1541" t="s">
        <v>1601</v>
      </c>
    </row>
    <row r="1542" spans="1:14" ht="14.25" customHeight="1">
      <c r="A1542" s="749"/>
      <c r="B1542" s="590" t="s">
        <v>3734</v>
      </c>
      <c r="C1542" s="590">
        <v>111980234</v>
      </c>
      <c r="D1542" s="590">
        <v>8653213242</v>
      </c>
      <c r="E1542" s="736" t="s">
        <v>2472</v>
      </c>
      <c r="F1542" s="736" t="s">
        <v>1199</v>
      </c>
      <c r="G1542" s="736"/>
      <c r="H1542" s="736"/>
      <c r="I1542" s="738"/>
      <c r="J1542" s="938" t="s">
        <v>1607</v>
      </c>
      <c r="K1542" s="938" t="s">
        <v>1620</v>
      </c>
      <c r="L1542" s="938" t="s">
        <v>1669</v>
      </c>
      <c r="M1542" s="938" t="s">
        <v>1618</v>
      </c>
      <c r="N1542" s="938" t="s">
        <v>1601</v>
      </c>
    </row>
    <row r="1543" spans="1:14" ht="14.25" customHeight="1">
      <c r="A1543" s="749"/>
      <c r="B1543" s="577" t="s">
        <v>3735</v>
      </c>
      <c r="C1543" s="577">
        <v>201845939</v>
      </c>
      <c r="D1543" s="577">
        <v>8012591027</v>
      </c>
      <c r="E1543" s="736" t="s">
        <v>522</v>
      </c>
      <c r="F1543" s="736" t="s">
        <v>1203</v>
      </c>
      <c r="G1543" s="736" t="s">
        <v>509</v>
      </c>
      <c r="H1543" s="736"/>
      <c r="I1543" s="738"/>
      <c r="J1543" t="s">
        <v>1600</v>
      </c>
      <c r="K1543"/>
      <c r="L1543"/>
      <c r="M1543"/>
      <c r="N1543" t="s">
        <v>1601</v>
      </c>
    </row>
    <row r="1544" spans="1:14" ht="14.25" customHeight="1">
      <c r="A1544" s="749"/>
      <c r="B1544" s="577" t="s">
        <v>946</v>
      </c>
      <c r="C1544" s="577">
        <v>177590913</v>
      </c>
      <c r="D1544" s="577">
        <v>3855535223</v>
      </c>
      <c r="E1544" s="736" t="s">
        <v>513</v>
      </c>
      <c r="F1544" s="736" t="s">
        <v>1199</v>
      </c>
      <c r="G1544" s="736" t="s">
        <v>509</v>
      </c>
      <c r="H1544" s="736"/>
      <c r="I1544" s="738"/>
      <c r="J1544" t="s">
        <v>1600</v>
      </c>
      <c r="K1544"/>
      <c r="L1544"/>
      <c r="M1544"/>
      <c r="N1544" t="s">
        <v>1601</v>
      </c>
    </row>
    <row r="1545" spans="1:14" ht="14.25" customHeight="1">
      <c r="A1545" s="749"/>
      <c r="B1545" s="577" t="s">
        <v>594</v>
      </c>
      <c r="C1545" s="577">
        <v>176565636</v>
      </c>
      <c r="D1545" s="577">
        <v>3855019136</v>
      </c>
      <c r="E1545" s="736" t="s">
        <v>513</v>
      </c>
      <c r="F1545" s="736" t="s">
        <v>1199</v>
      </c>
      <c r="G1545" s="736"/>
      <c r="H1545" s="736"/>
      <c r="I1545" s="738"/>
      <c r="J1545" t="s">
        <v>1600</v>
      </c>
      <c r="K1545"/>
      <c r="L1545"/>
      <c r="M1545"/>
      <c r="N1545" t="s">
        <v>1601</v>
      </c>
    </row>
    <row r="1546" spans="1:14" ht="14.25" customHeight="1">
      <c r="A1546" s="749"/>
      <c r="B1546" s="577" t="s">
        <v>595</v>
      </c>
      <c r="C1546" s="577">
        <v>218606642</v>
      </c>
      <c r="D1546" s="577">
        <v>8014194222</v>
      </c>
      <c r="E1546" s="736" t="s">
        <v>513</v>
      </c>
      <c r="F1546" s="736" t="s">
        <v>1199</v>
      </c>
      <c r="G1546" s="736"/>
      <c r="H1546" s="736"/>
      <c r="I1546" s="738"/>
      <c r="J1546" t="s">
        <v>1600</v>
      </c>
      <c r="K1546"/>
      <c r="L1546"/>
      <c r="M1546"/>
      <c r="N1546" t="s">
        <v>1601</v>
      </c>
    </row>
    <row r="1547" spans="1:14" ht="14.25" customHeight="1">
      <c r="A1547" s="749"/>
      <c r="B1547" s="577" t="s">
        <v>596</v>
      </c>
      <c r="C1547" s="577">
        <v>218770546</v>
      </c>
      <c r="D1547" s="577">
        <v>3855492547</v>
      </c>
      <c r="E1547" s="736" t="s">
        <v>577</v>
      </c>
      <c r="F1547" s="736" t="s">
        <v>1199</v>
      </c>
      <c r="G1547" s="736" t="s">
        <v>509</v>
      </c>
      <c r="H1547" s="736"/>
      <c r="I1547" s="738"/>
      <c r="J1547" t="s">
        <v>1600</v>
      </c>
      <c r="K1547"/>
      <c r="L1547"/>
      <c r="M1547"/>
      <c r="N1547" t="s">
        <v>1601</v>
      </c>
    </row>
    <row r="1548" spans="1:14" ht="14.25" customHeight="1">
      <c r="A1548" s="749"/>
      <c r="B1548" s="593" t="s">
        <v>3736</v>
      </c>
      <c r="C1548" s="593">
        <v>182082642</v>
      </c>
      <c r="D1548" s="593">
        <v>3855367759</v>
      </c>
      <c r="E1548" s="736" t="s">
        <v>522</v>
      </c>
      <c r="F1548" s="736" t="s">
        <v>1203</v>
      </c>
      <c r="G1548" s="736" t="s">
        <v>509</v>
      </c>
      <c r="H1548" s="736"/>
      <c r="I1548" s="738"/>
      <c r="J1548" t="s">
        <v>1600</v>
      </c>
      <c r="K1548"/>
      <c r="L1548"/>
      <c r="M1548"/>
      <c r="N1548" t="s">
        <v>1601</v>
      </c>
    </row>
    <row r="1549" spans="1:14" ht="14.25" customHeight="1">
      <c r="A1549" s="749"/>
      <c r="B1549" s="577" t="s">
        <v>3737</v>
      </c>
      <c r="C1549" s="736">
        <v>218770546</v>
      </c>
      <c r="D1549" s="736">
        <v>3855492547</v>
      </c>
      <c r="E1549" s="736" t="s">
        <v>577</v>
      </c>
      <c r="F1549" s="736" t="s">
        <v>1203</v>
      </c>
      <c r="G1549" s="736"/>
      <c r="H1549" s="736"/>
      <c r="I1549" s="738"/>
      <c r="J1549" t="s">
        <v>1600</v>
      </c>
      <c r="K1549"/>
      <c r="L1549"/>
      <c r="M1549"/>
      <c r="N1549" t="s">
        <v>1601</v>
      </c>
    </row>
    <row r="1550" spans="1:14" ht="14.25" customHeight="1">
      <c r="A1550" s="749"/>
      <c r="B1550" s="577" t="s">
        <v>3738</v>
      </c>
      <c r="C1550" s="577">
        <v>217968857</v>
      </c>
      <c r="D1550" s="577">
        <v>3858746000</v>
      </c>
      <c r="E1550" s="736" t="s">
        <v>2472</v>
      </c>
      <c r="F1550" s="736" t="s">
        <v>1203</v>
      </c>
      <c r="G1550" s="736" t="s">
        <v>509</v>
      </c>
      <c r="H1550" s="736"/>
      <c r="I1550" s="738"/>
      <c r="J1550" t="s">
        <v>1600</v>
      </c>
      <c r="K1550"/>
      <c r="L1550"/>
      <c r="M1550"/>
      <c r="N1550" t="s">
        <v>1601</v>
      </c>
    </row>
    <row r="1551" spans="1:14" ht="14.25" customHeight="1">
      <c r="A1551" s="749"/>
      <c r="B1551" s="593" t="s">
        <v>604</v>
      </c>
      <c r="C1551" s="593">
        <v>181335195</v>
      </c>
      <c r="D1551" s="593">
        <v>4355232270</v>
      </c>
      <c r="E1551" s="736" t="s">
        <v>522</v>
      </c>
      <c r="F1551" s="736" t="s">
        <v>1199</v>
      </c>
      <c r="G1551" s="736" t="s">
        <v>509</v>
      </c>
      <c r="H1551" s="736"/>
      <c r="I1551" s="738"/>
      <c r="J1551" t="s">
        <v>1600</v>
      </c>
      <c r="K1551"/>
      <c r="L1551"/>
      <c r="M1551"/>
      <c r="N1551" t="s">
        <v>1601</v>
      </c>
    </row>
    <row r="1552" spans="1:14" ht="14.25" customHeight="1">
      <c r="A1552" s="749"/>
      <c r="B1552" s="662" t="s">
        <v>605</v>
      </c>
      <c r="C1552" s="662">
        <v>186522873</v>
      </c>
      <c r="D1552" s="662">
        <v>8017591696</v>
      </c>
      <c r="E1552" s="736" t="s">
        <v>513</v>
      </c>
      <c r="F1552" s="736" t="s">
        <v>1203</v>
      </c>
      <c r="G1552" s="736" t="s">
        <v>509</v>
      </c>
      <c r="H1552" s="736"/>
      <c r="I1552" s="738"/>
      <c r="J1552" s="938" t="s">
        <v>1607</v>
      </c>
      <c r="K1552" s="938" t="s">
        <v>1620</v>
      </c>
      <c r="L1552" s="938" t="s">
        <v>1624</v>
      </c>
      <c r="M1552" s="938" t="s">
        <v>1625</v>
      </c>
      <c r="N1552" s="938" t="s">
        <v>1601</v>
      </c>
    </row>
    <row r="1553" spans="1:14" ht="14.25" customHeight="1">
      <c r="A1553" s="749"/>
      <c r="B1553" s="662" t="s">
        <v>3739</v>
      </c>
      <c r="C1553" s="662">
        <v>218668210</v>
      </c>
      <c r="D1553" s="662">
        <v>6024864471</v>
      </c>
      <c r="E1553" s="736" t="s">
        <v>528</v>
      </c>
      <c r="F1553" s="736"/>
      <c r="G1553" s="736"/>
      <c r="H1553" s="736"/>
      <c r="I1553" s="738"/>
      <c r="J1553" s="938" t="s">
        <v>1607</v>
      </c>
      <c r="K1553" s="938" t="s">
        <v>1667</v>
      </c>
      <c r="L1553" s="938" t="s">
        <v>1666</v>
      </c>
      <c r="M1553" s="938" t="s">
        <v>1694</v>
      </c>
      <c r="N1553" s="938" t="s">
        <v>1601</v>
      </c>
    </row>
    <row r="1554" spans="1:14" ht="14.25" customHeight="1">
      <c r="A1554" s="749"/>
      <c r="B1554" s="593" t="s">
        <v>3740</v>
      </c>
      <c r="C1554" s="593">
        <v>209074334</v>
      </c>
      <c r="D1554" s="593">
        <v>3855072090</v>
      </c>
      <c r="E1554" s="736" t="s">
        <v>2472</v>
      </c>
      <c r="F1554" s="736" t="s">
        <v>1203</v>
      </c>
      <c r="G1554" s="736" t="s">
        <v>509</v>
      </c>
      <c r="H1554" s="736"/>
      <c r="I1554" s="738"/>
      <c r="J1554" t="s">
        <v>1600</v>
      </c>
      <c r="K1554"/>
      <c r="L1554"/>
      <c r="M1554"/>
      <c r="N1554" t="s">
        <v>1601</v>
      </c>
    </row>
    <row r="1555" spans="1:14" ht="14.25" customHeight="1">
      <c r="A1555" s="798"/>
      <c r="B1555" s="577" t="s">
        <v>3741</v>
      </c>
      <c r="C1555" s="577">
        <v>158472406</v>
      </c>
      <c r="D1555" s="577">
        <v>8016340336</v>
      </c>
      <c r="E1555" s="797" t="s">
        <v>2472</v>
      </c>
      <c r="F1555" s="797" t="s">
        <v>1199</v>
      </c>
      <c r="G1555" s="797" t="s">
        <v>509</v>
      </c>
      <c r="H1555" s="797"/>
      <c r="I1555" s="800"/>
      <c r="J1555" t="s">
        <v>1600</v>
      </c>
      <c r="K1555"/>
      <c r="L1555"/>
      <c r="M1555"/>
      <c r="N1555" t="s">
        <v>1601</v>
      </c>
    </row>
    <row r="1556" spans="1:14" ht="14.25" customHeight="1">
      <c r="A1556" s="798"/>
      <c r="B1556" s="593" t="s">
        <v>3742</v>
      </c>
      <c r="C1556" s="593">
        <v>218820032</v>
      </c>
      <c r="D1556" s="593">
        <v>7026194931</v>
      </c>
      <c r="E1556" s="797" t="s">
        <v>522</v>
      </c>
      <c r="F1556" s="797" t="s">
        <v>1203</v>
      </c>
      <c r="G1556" s="797" t="s">
        <v>509</v>
      </c>
      <c r="H1556" s="797"/>
      <c r="I1556" s="800"/>
      <c r="J1556" t="s">
        <v>1600</v>
      </c>
      <c r="K1556"/>
      <c r="L1556"/>
      <c r="M1556"/>
      <c r="N1556" t="s">
        <v>1601</v>
      </c>
    </row>
    <row r="1557" spans="1:14" ht="14.25" customHeight="1">
      <c r="A1557" s="798"/>
      <c r="B1557" s="833" t="s">
        <v>580</v>
      </c>
      <c r="C1557" s="833">
        <v>186520994</v>
      </c>
      <c r="D1557" s="833">
        <v>3855763264</v>
      </c>
      <c r="E1557" s="797" t="s">
        <v>506</v>
      </c>
      <c r="F1557" s="797" t="s">
        <v>1199</v>
      </c>
      <c r="G1557" s="797" t="s">
        <v>509</v>
      </c>
      <c r="H1557" s="797"/>
      <c r="I1557" s="800"/>
      <c r="J1557" t="s">
        <v>1600</v>
      </c>
      <c r="K1557"/>
      <c r="L1557"/>
      <c r="M1557"/>
      <c r="N1557" t="s">
        <v>1601</v>
      </c>
    </row>
    <row r="1558" spans="1:14" ht="14.25" customHeight="1">
      <c r="A1558" s="798"/>
      <c r="B1558" s="593" t="s">
        <v>614</v>
      </c>
      <c r="C1558" s="593">
        <v>133590433</v>
      </c>
      <c r="D1558" s="593">
        <v>3853136333</v>
      </c>
      <c r="E1558" s="797" t="s">
        <v>513</v>
      </c>
      <c r="F1558" s="797" t="s">
        <v>1199</v>
      </c>
      <c r="G1558" s="797" t="s">
        <v>509</v>
      </c>
      <c r="H1558" s="797"/>
      <c r="I1558" s="800"/>
      <c r="J1558" t="s">
        <v>1600</v>
      </c>
      <c r="K1558"/>
      <c r="L1558"/>
      <c r="M1558"/>
      <c r="N1558" t="s">
        <v>1601</v>
      </c>
    </row>
    <row r="1559" spans="1:14" ht="14.25" customHeight="1">
      <c r="A1559" s="798"/>
      <c r="B1559" s="593" t="s">
        <v>3743</v>
      </c>
      <c r="C1559" s="593">
        <v>161215884</v>
      </c>
      <c r="D1559" s="593">
        <v>8013309295</v>
      </c>
      <c r="E1559" s="797" t="s">
        <v>522</v>
      </c>
      <c r="F1559" s="797" t="s">
        <v>1199</v>
      </c>
      <c r="G1559" s="797" t="s">
        <v>509</v>
      </c>
      <c r="H1559" s="797"/>
      <c r="I1559" s="800" t="s">
        <v>818</v>
      </c>
      <c r="J1559" t="s">
        <v>1600</v>
      </c>
      <c r="K1559"/>
      <c r="L1559"/>
      <c r="M1559"/>
      <c r="N1559" t="s">
        <v>1601</v>
      </c>
    </row>
    <row r="1560" spans="1:14" ht="14.25" customHeight="1">
      <c r="A1560" s="801"/>
      <c r="B1560" s="590" t="s">
        <v>608</v>
      </c>
      <c r="C1560" s="590">
        <v>206142461</v>
      </c>
      <c r="D1560" s="590">
        <v>8016960961</v>
      </c>
      <c r="E1560" s="802" t="s">
        <v>522</v>
      </c>
      <c r="F1560" s="802" t="s">
        <v>1199</v>
      </c>
      <c r="G1560" s="802" t="s">
        <v>509</v>
      </c>
      <c r="H1560" s="802"/>
      <c r="I1560" s="803"/>
      <c r="J1560" t="s">
        <v>1600</v>
      </c>
      <c r="K1560"/>
      <c r="L1560"/>
      <c r="M1560"/>
      <c r="N1560" t="s">
        <v>1601</v>
      </c>
    </row>
    <row r="1561" spans="1:14" ht="14.25" customHeight="1">
      <c r="A1561" s="754" t="s">
        <v>3744</v>
      </c>
      <c r="B1561" s="813" t="s">
        <v>1187</v>
      </c>
      <c r="C1561" s="726" t="s">
        <v>1188</v>
      </c>
      <c r="D1561" s="727" t="s">
        <v>1701</v>
      </c>
      <c r="E1561" s="728"/>
      <c r="F1561" s="729"/>
      <c r="G1561" s="729"/>
      <c r="H1561" s="729"/>
      <c r="I1561" s="760"/>
      <c r="J1561" s="939" t="s">
        <v>1628</v>
      </c>
      <c r="K1561" s="939"/>
      <c r="L1561" s="939"/>
      <c r="M1561" s="939"/>
      <c r="N1561" s="939" t="s">
        <v>1629</v>
      </c>
    </row>
    <row r="1562" spans="1:14" ht="21">
      <c r="A1562" s="854" t="s">
        <v>1190</v>
      </c>
      <c r="B1562" s="903" t="s">
        <v>3576</v>
      </c>
      <c r="C1562" s="856" t="s">
        <v>1192</v>
      </c>
      <c r="D1562" s="857" t="s">
        <v>1193</v>
      </c>
      <c r="E1562" s="857" t="s">
        <v>498</v>
      </c>
      <c r="F1562" s="856" t="s">
        <v>1194</v>
      </c>
      <c r="G1562" s="856" t="s">
        <v>1195</v>
      </c>
      <c r="H1562" s="856" t="s">
        <v>1702</v>
      </c>
      <c r="I1562" s="858" t="s">
        <v>455</v>
      </c>
      <c r="J1562" t="s">
        <v>1596</v>
      </c>
      <c r="K1562" t="s">
        <v>1597</v>
      </c>
      <c r="L1562" t="s">
        <v>1595</v>
      </c>
      <c r="M1562" t="s">
        <v>1598</v>
      </c>
      <c r="N1562" t="s">
        <v>1599</v>
      </c>
    </row>
    <row r="1563" spans="1:14" ht="14.25" customHeight="1">
      <c r="A1563" s="749"/>
      <c r="B1563" s="736" t="s">
        <v>3745</v>
      </c>
      <c r="C1563" s="810">
        <v>218850427</v>
      </c>
      <c r="D1563" s="736">
        <v>4642074361</v>
      </c>
      <c r="E1563" s="736" t="s">
        <v>554</v>
      </c>
      <c r="F1563" s="797" t="s">
        <v>1199</v>
      </c>
      <c r="G1563" s="736"/>
      <c r="H1563" s="736"/>
      <c r="I1563" s="738"/>
      <c r="J1563" t="s">
        <v>1600</v>
      </c>
      <c r="K1563"/>
      <c r="L1563"/>
      <c r="M1563"/>
      <c r="N1563" t="s">
        <v>1601</v>
      </c>
    </row>
    <row r="1564" spans="1:14" ht="14.25" customHeight="1">
      <c r="A1564" s="749" t="s">
        <v>3746</v>
      </c>
      <c r="B1564" s="662" t="s">
        <v>618</v>
      </c>
      <c r="C1564" s="662">
        <v>206138560</v>
      </c>
      <c r="D1564" s="662">
        <v>3858813622</v>
      </c>
      <c r="E1564" s="736" t="s">
        <v>506</v>
      </c>
      <c r="F1564" s="736" t="s">
        <v>1203</v>
      </c>
      <c r="G1564" s="736"/>
      <c r="H1564" s="736"/>
      <c r="I1564" s="738"/>
      <c r="J1564" t="s">
        <v>1600</v>
      </c>
      <c r="K1564"/>
      <c r="L1564"/>
      <c r="M1564"/>
      <c r="N1564" t="s">
        <v>1601</v>
      </c>
    </row>
    <row r="1565" spans="1:14" ht="14.25" customHeight="1">
      <c r="A1565" s="749"/>
      <c r="B1565" s="736" t="s">
        <v>3747</v>
      </c>
      <c r="C1565" s="736">
        <v>205022447</v>
      </c>
      <c r="D1565" s="736">
        <v>32131445195</v>
      </c>
      <c r="E1565" s="736" t="s">
        <v>2472</v>
      </c>
      <c r="F1565" s="736" t="s">
        <v>1199</v>
      </c>
      <c r="G1565" s="736" t="s">
        <v>509</v>
      </c>
      <c r="H1565" s="736"/>
      <c r="I1565" s="738"/>
      <c r="J1565" t="s">
        <v>1600</v>
      </c>
      <c r="K1565"/>
      <c r="L1565"/>
      <c r="M1565"/>
      <c r="N1565" t="s">
        <v>1601</v>
      </c>
    </row>
    <row r="1566" spans="1:14" ht="14.25" customHeight="1">
      <c r="A1566" s="749"/>
      <c r="B1566" s="731" t="s">
        <v>3748</v>
      </c>
      <c r="C1566" s="662">
        <v>205022459</v>
      </c>
      <c r="D1566" s="662">
        <v>3213145794</v>
      </c>
      <c r="E1566" s="736" t="s">
        <v>2472</v>
      </c>
      <c r="F1566" s="736" t="s">
        <v>1199</v>
      </c>
      <c r="G1566" s="736" t="s">
        <v>509</v>
      </c>
      <c r="H1566" s="736"/>
      <c r="I1566" s="738"/>
      <c r="J1566" t="s">
        <v>1600</v>
      </c>
      <c r="K1566"/>
      <c r="L1566"/>
      <c r="M1566"/>
      <c r="N1566" t="s">
        <v>1601</v>
      </c>
    </row>
    <row r="1567" spans="1:14" ht="14.25" customHeight="1">
      <c r="A1567" s="242" t="s">
        <v>3749</v>
      </c>
      <c r="B1567" s="577" t="s">
        <v>3750</v>
      </c>
      <c r="C1567" s="577">
        <v>116716943</v>
      </c>
      <c r="D1567" s="662">
        <v>6892208499</v>
      </c>
      <c r="E1567" s="736" t="s">
        <v>506</v>
      </c>
      <c r="F1567" s="736" t="s">
        <v>1203</v>
      </c>
      <c r="G1567" s="736"/>
      <c r="H1567" s="736"/>
      <c r="I1567" s="738"/>
      <c r="J1567" t="s">
        <v>1600</v>
      </c>
      <c r="K1567"/>
      <c r="L1567"/>
      <c r="M1567"/>
      <c r="N1567" t="s">
        <v>1601</v>
      </c>
    </row>
    <row r="1568" spans="1:14" ht="14.25" customHeight="1">
      <c r="A1568" s="749" t="s">
        <v>3751</v>
      </c>
      <c r="B1568" s="593" t="s">
        <v>998</v>
      </c>
      <c r="C1568" s="577">
        <v>114596309</v>
      </c>
      <c r="D1568" s="593">
        <v>3852105574</v>
      </c>
      <c r="E1568" s="736" t="s">
        <v>506</v>
      </c>
      <c r="F1568" s="736" t="s">
        <v>1203</v>
      </c>
      <c r="G1568" s="736"/>
      <c r="H1568" s="736"/>
      <c r="I1568" s="816">
        <v>177591908</v>
      </c>
      <c r="J1568" t="s">
        <v>1600</v>
      </c>
      <c r="K1568"/>
      <c r="L1568"/>
      <c r="M1568"/>
      <c r="N1568" t="s">
        <v>1601</v>
      </c>
    </row>
    <row r="1569" spans="1:14" ht="14.25" customHeight="1">
      <c r="A1569" s="749"/>
      <c r="B1569" s="593" t="s">
        <v>3752</v>
      </c>
      <c r="C1569" s="593">
        <v>164911604</v>
      </c>
      <c r="D1569" s="593">
        <v>8013853512</v>
      </c>
      <c r="E1569" s="736" t="s">
        <v>513</v>
      </c>
      <c r="F1569" s="736" t="s">
        <v>1199</v>
      </c>
      <c r="G1569" s="736" t="s">
        <v>509</v>
      </c>
      <c r="H1569" s="736"/>
      <c r="I1569" s="738"/>
      <c r="J1569" t="s">
        <v>1600</v>
      </c>
      <c r="K1569"/>
      <c r="L1569"/>
      <c r="M1569"/>
      <c r="N1569" t="s">
        <v>1601</v>
      </c>
    </row>
    <row r="1570" spans="1:14" ht="14.25" customHeight="1">
      <c r="A1570" s="749"/>
      <c r="B1570" s="593" t="s">
        <v>617</v>
      </c>
      <c r="C1570" s="593">
        <v>136688729</v>
      </c>
      <c r="D1570" s="593">
        <v>3853369610</v>
      </c>
      <c r="E1570" s="736" t="s">
        <v>513</v>
      </c>
      <c r="F1570" s="736" t="s">
        <v>1199</v>
      </c>
      <c r="G1570" s="736" t="s">
        <v>509</v>
      </c>
      <c r="H1570" s="736"/>
      <c r="I1570" s="738"/>
      <c r="J1570" t="s">
        <v>1600</v>
      </c>
      <c r="K1570"/>
      <c r="L1570"/>
      <c r="M1570"/>
      <c r="N1570" t="s">
        <v>1601</v>
      </c>
    </row>
    <row r="1571" spans="1:14" ht="14.25" customHeight="1">
      <c r="A1571" s="749"/>
      <c r="B1571" s="593" t="s">
        <v>3753</v>
      </c>
      <c r="C1571" s="593">
        <v>128157755</v>
      </c>
      <c r="D1571" s="593" t="s">
        <v>3754</v>
      </c>
      <c r="E1571" s="736" t="s">
        <v>528</v>
      </c>
      <c r="F1571" s="736" t="s">
        <v>1199</v>
      </c>
      <c r="G1571" s="736"/>
      <c r="H1571" s="736"/>
      <c r="I1571" s="738"/>
      <c r="J1571" t="s">
        <v>1600</v>
      </c>
      <c r="K1571"/>
      <c r="L1571"/>
      <c r="M1571"/>
      <c r="N1571" t="s">
        <v>1601</v>
      </c>
    </row>
    <row r="1572" spans="1:14" ht="14.25" customHeight="1">
      <c r="A1572" s="749"/>
      <c r="B1572" s="593" t="s">
        <v>627</v>
      </c>
      <c r="C1572" s="593">
        <v>218869784</v>
      </c>
      <c r="D1572" s="593" t="s">
        <v>628</v>
      </c>
      <c r="E1572" s="736" t="s">
        <v>513</v>
      </c>
      <c r="F1572" s="736" t="s">
        <v>1199</v>
      </c>
      <c r="G1572" s="736"/>
      <c r="H1572" s="736"/>
      <c r="I1572" s="738"/>
      <c r="J1572" t="s">
        <v>1600</v>
      </c>
      <c r="K1572"/>
      <c r="L1572"/>
      <c r="M1572"/>
      <c r="N1572" t="s">
        <v>1601</v>
      </c>
    </row>
    <row r="1573" spans="1:14" ht="14.25" customHeight="1">
      <c r="A1573" s="749"/>
      <c r="B1573" s="593" t="s">
        <v>626</v>
      </c>
      <c r="C1573" s="593">
        <v>217223012</v>
      </c>
      <c r="D1573" s="593">
        <v>8017160791</v>
      </c>
      <c r="E1573" s="731" t="s">
        <v>513</v>
      </c>
      <c r="F1573" s="736" t="s">
        <v>1199</v>
      </c>
      <c r="G1573" s="736"/>
      <c r="H1573" s="736"/>
      <c r="I1573" s="738"/>
      <c r="J1573" t="s">
        <v>1600</v>
      </c>
      <c r="K1573"/>
      <c r="L1573"/>
      <c r="M1573"/>
      <c r="N1573" t="s">
        <v>1601</v>
      </c>
    </row>
    <row r="1574" spans="1:14" ht="14.25" customHeight="1">
      <c r="A1574" s="749"/>
      <c r="B1574" s="593" t="s">
        <v>656</v>
      </c>
      <c r="C1574" s="593">
        <v>219093950</v>
      </c>
      <c r="D1574" s="593">
        <v>3854186265</v>
      </c>
      <c r="E1574" s="736" t="s">
        <v>522</v>
      </c>
      <c r="F1574" s="736" t="s">
        <v>1203</v>
      </c>
      <c r="G1574" s="736" t="s">
        <v>509</v>
      </c>
      <c r="H1574" s="736"/>
      <c r="I1574" s="738"/>
      <c r="J1574" t="s">
        <v>1600</v>
      </c>
      <c r="K1574"/>
      <c r="L1574"/>
      <c r="M1574"/>
      <c r="N1574" t="s">
        <v>1601</v>
      </c>
    </row>
    <row r="1575" spans="1:14" ht="14.25" customHeight="1">
      <c r="A1575" s="749"/>
      <c r="B1575" s="593" t="s">
        <v>3755</v>
      </c>
      <c r="C1575" s="593">
        <v>218872432</v>
      </c>
      <c r="D1575" s="593">
        <v>3855568984</v>
      </c>
      <c r="E1575" s="736" t="s">
        <v>2472</v>
      </c>
      <c r="F1575" s="736" t="s">
        <v>1199</v>
      </c>
      <c r="G1575" s="736"/>
      <c r="H1575" s="736"/>
      <c r="I1575" s="738"/>
      <c r="J1575" t="s">
        <v>1600</v>
      </c>
      <c r="K1575"/>
      <c r="L1575"/>
      <c r="M1575"/>
      <c r="N1575" t="s">
        <v>1601</v>
      </c>
    </row>
    <row r="1576" spans="1:14" ht="14.25" customHeight="1">
      <c r="A1576" s="749"/>
      <c r="B1576" s="577" t="s">
        <v>630</v>
      </c>
      <c r="C1576" s="577">
        <v>218852536</v>
      </c>
      <c r="D1576" s="577">
        <v>3855361528</v>
      </c>
      <c r="E1576" s="736" t="s">
        <v>513</v>
      </c>
      <c r="F1576" s="736" t="s">
        <v>1199</v>
      </c>
      <c r="G1576" s="736" t="s">
        <v>509</v>
      </c>
      <c r="H1576" s="736"/>
      <c r="I1576" s="738"/>
      <c r="J1576" t="s">
        <v>1600</v>
      </c>
      <c r="K1576"/>
      <c r="L1576"/>
      <c r="M1576"/>
      <c r="N1576" t="s">
        <v>1601</v>
      </c>
    </row>
    <row r="1577" spans="1:14" ht="14.25" customHeight="1">
      <c r="A1577" s="749"/>
      <c r="B1577" s="590" t="s">
        <v>708</v>
      </c>
      <c r="C1577" s="590">
        <v>216403718</v>
      </c>
      <c r="D1577" s="590">
        <v>3855199036</v>
      </c>
      <c r="E1577" s="736" t="s">
        <v>522</v>
      </c>
      <c r="F1577" s="736" t="s">
        <v>1199</v>
      </c>
      <c r="G1577" s="736"/>
      <c r="H1577" s="736"/>
      <c r="I1577" s="738"/>
      <c r="J1577" t="s">
        <v>1600</v>
      </c>
      <c r="K1577"/>
      <c r="L1577"/>
      <c r="M1577"/>
      <c r="N1577" t="s">
        <v>1601</v>
      </c>
    </row>
    <row r="1578" spans="1:14" ht="14.25" customHeight="1">
      <c r="A1578" s="749"/>
      <c r="B1578" s="577" t="s">
        <v>3756</v>
      </c>
      <c r="C1578" s="577">
        <v>128702228</v>
      </c>
      <c r="D1578" s="577">
        <v>8018227840</v>
      </c>
      <c r="E1578" s="736" t="s">
        <v>513</v>
      </c>
      <c r="F1578" s="736" t="s">
        <v>1203</v>
      </c>
      <c r="G1578" s="736" t="s">
        <v>509</v>
      </c>
      <c r="H1578" s="736"/>
      <c r="I1578" s="738"/>
      <c r="J1578" t="s">
        <v>1600</v>
      </c>
      <c r="K1578"/>
      <c r="L1578"/>
      <c r="M1578"/>
      <c r="N1578" t="s">
        <v>1601</v>
      </c>
    </row>
    <row r="1579" spans="1:14" ht="14.25" customHeight="1">
      <c r="A1579" s="749"/>
      <c r="B1579" s="662" t="s">
        <v>3757</v>
      </c>
      <c r="C1579" s="662">
        <v>206072532</v>
      </c>
      <c r="D1579" s="662">
        <v>8014278435</v>
      </c>
      <c r="E1579" s="736" t="s">
        <v>528</v>
      </c>
      <c r="F1579" s="736"/>
      <c r="G1579" s="736" t="s">
        <v>509</v>
      </c>
      <c r="H1579" s="736"/>
      <c r="I1579" s="738"/>
      <c r="J1579" t="s">
        <v>1600</v>
      </c>
      <c r="K1579"/>
      <c r="L1579"/>
      <c r="M1579"/>
      <c r="N1579" t="s">
        <v>1601</v>
      </c>
    </row>
    <row r="1580" spans="1:14" ht="14.25" customHeight="1">
      <c r="A1580" s="749"/>
      <c r="B1580" s="590" t="s">
        <v>3758</v>
      </c>
      <c r="C1580" s="590">
        <v>185242799</v>
      </c>
      <c r="D1580" s="590">
        <v>3855838763</v>
      </c>
      <c r="E1580" s="736" t="s">
        <v>522</v>
      </c>
      <c r="F1580" s="736" t="s">
        <v>1203</v>
      </c>
      <c r="G1580" s="736"/>
      <c r="H1580" s="736"/>
      <c r="I1580" s="738"/>
      <c r="J1580" t="s">
        <v>1600</v>
      </c>
      <c r="K1580"/>
      <c r="L1580"/>
      <c r="M1580"/>
      <c r="N1580" t="s">
        <v>1601</v>
      </c>
    </row>
    <row r="1581" spans="1:14" ht="14.25" customHeight="1">
      <c r="A1581" s="749"/>
      <c r="B1581" s="590" t="s">
        <v>625</v>
      </c>
      <c r="C1581" s="590">
        <v>218757146</v>
      </c>
      <c r="D1581" s="590">
        <v>3859003037</v>
      </c>
      <c r="E1581" s="736" t="s">
        <v>522</v>
      </c>
      <c r="F1581" s="736" t="s">
        <v>1199</v>
      </c>
      <c r="G1581" s="736" t="s">
        <v>509</v>
      </c>
      <c r="H1581" s="736"/>
      <c r="I1581" s="738"/>
      <c r="J1581" t="s">
        <v>1600</v>
      </c>
      <c r="K1581"/>
      <c r="L1581"/>
      <c r="M1581"/>
      <c r="N1581" t="s">
        <v>1601</v>
      </c>
    </row>
    <row r="1582" spans="1:14" ht="14.25" customHeight="1">
      <c r="A1582" s="749"/>
      <c r="B1582" s="590" t="s">
        <v>611</v>
      </c>
      <c r="C1582" s="590">
        <v>120500793</v>
      </c>
      <c r="D1582" s="590">
        <v>3854778315</v>
      </c>
      <c r="E1582" s="736" t="s">
        <v>522</v>
      </c>
      <c r="F1582" s="736" t="s">
        <v>1199</v>
      </c>
      <c r="G1582" s="736"/>
      <c r="H1582" s="736"/>
      <c r="I1582" s="738"/>
      <c r="J1582" t="s">
        <v>1600</v>
      </c>
      <c r="K1582"/>
      <c r="L1582"/>
      <c r="M1582"/>
      <c r="N1582" t="s">
        <v>1601</v>
      </c>
    </row>
    <row r="1583" spans="1:14" ht="14.25" customHeight="1">
      <c r="A1583" s="749"/>
      <c r="B1583" s="590" t="s">
        <v>622</v>
      </c>
      <c r="C1583" s="590">
        <v>142562828</v>
      </c>
      <c r="D1583" s="590">
        <v>3855561925</v>
      </c>
      <c r="E1583" s="736" t="s">
        <v>522</v>
      </c>
      <c r="F1583" s="736" t="s">
        <v>1199</v>
      </c>
      <c r="G1583" s="802"/>
      <c r="H1583" s="802"/>
      <c r="I1583" s="803"/>
      <c r="J1583" t="s">
        <v>1600</v>
      </c>
      <c r="K1583"/>
      <c r="L1583"/>
      <c r="M1583"/>
      <c r="N1583" t="s">
        <v>1601</v>
      </c>
    </row>
    <row r="1584" spans="1:14" ht="14.25" customHeight="1">
      <c r="A1584" s="789" t="s">
        <v>3759</v>
      </c>
      <c r="B1584" s="805" t="s">
        <v>1291</v>
      </c>
      <c r="C1584" s="791" t="s">
        <v>1292</v>
      </c>
      <c r="D1584" s="792" t="s">
        <v>1189</v>
      </c>
      <c r="E1584" s="793"/>
      <c r="F1584" s="794"/>
      <c r="G1584" s="794"/>
      <c r="H1584" s="794"/>
      <c r="I1584" s="795"/>
      <c r="J1584" s="939" t="s">
        <v>1628</v>
      </c>
      <c r="K1584" s="939"/>
      <c r="L1584" s="939"/>
      <c r="M1584" s="939"/>
      <c r="N1584" s="939" t="s">
        <v>1629</v>
      </c>
    </row>
    <row r="1585" spans="1:14" ht="14.25" customHeight="1">
      <c r="A1585" s="854" t="s">
        <v>1190</v>
      </c>
      <c r="B1585" s="903" t="s">
        <v>3576</v>
      </c>
      <c r="C1585" s="856" t="s">
        <v>1192</v>
      </c>
      <c r="D1585" s="857"/>
      <c r="E1585" s="857" t="s">
        <v>498</v>
      </c>
      <c r="F1585" s="856" t="s">
        <v>1194</v>
      </c>
      <c r="G1585" s="856" t="s">
        <v>1195</v>
      </c>
      <c r="H1585" s="856" t="s">
        <v>1702</v>
      </c>
      <c r="I1585" s="858" t="s">
        <v>455</v>
      </c>
      <c r="J1585" t="s">
        <v>1596</v>
      </c>
      <c r="K1585" t="s">
        <v>1597</v>
      </c>
      <c r="L1585" t="s">
        <v>1595</v>
      </c>
      <c r="M1585" t="s">
        <v>1598</v>
      </c>
      <c r="N1585" t="s">
        <v>1599</v>
      </c>
    </row>
    <row r="1586" spans="1:14" ht="14.25" customHeight="1">
      <c r="A1586" s="749"/>
      <c r="B1586" s="593" t="s">
        <v>3660</v>
      </c>
      <c r="C1586" s="593">
        <v>218853014</v>
      </c>
      <c r="D1586" s="156">
        <v>3855068393</v>
      </c>
      <c r="E1586" s="736" t="s">
        <v>2472</v>
      </c>
      <c r="F1586" s="736" t="s">
        <v>1199</v>
      </c>
      <c r="G1586" s="736" t="s">
        <v>509</v>
      </c>
      <c r="H1586" s="736"/>
      <c r="I1586" s="738" t="s">
        <v>3760</v>
      </c>
      <c r="J1586" t="s">
        <v>1600</v>
      </c>
      <c r="K1586"/>
      <c r="L1586"/>
      <c r="M1586"/>
      <c r="N1586" t="s">
        <v>1601</v>
      </c>
    </row>
    <row r="1587" spans="1:14" ht="14.25" customHeight="1">
      <c r="A1587" s="749"/>
      <c r="B1587" s="736" t="s">
        <v>3726</v>
      </c>
      <c r="C1587" s="736">
        <v>220544427</v>
      </c>
      <c r="D1587" s="736">
        <v>3853748782</v>
      </c>
      <c r="E1587" s="736" t="s">
        <v>2472</v>
      </c>
      <c r="F1587" s="736" t="s">
        <v>1199</v>
      </c>
      <c r="G1587" s="736" t="s">
        <v>509</v>
      </c>
      <c r="H1587" s="736"/>
      <c r="I1587" s="738" t="s">
        <v>3761</v>
      </c>
      <c r="J1587" t="s">
        <v>1600</v>
      </c>
      <c r="K1587"/>
      <c r="L1587"/>
      <c r="M1587"/>
      <c r="N1587" t="s">
        <v>1601</v>
      </c>
    </row>
    <row r="1588" spans="1:14" ht="14.25" customHeight="1">
      <c r="A1588" s="749" t="s">
        <v>3762</v>
      </c>
      <c r="B1588" s="662" t="s">
        <v>716</v>
      </c>
      <c r="C1588" s="662">
        <v>114022212</v>
      </c>
      <c r="D1588" s="736">
        <v>8017508026</v>
      </c>
      <c r="E1588" s="736" t="s">
        <v>552</v>
      </c>
      <c r="F1588" s="736" t="s">
        <v>1203</v>
      </c>
      <c r="G1588" s="736" t="s">
        <v>509</v>
      </c>
      <c r="H1588" s="736"/>
      <c r="I1588" s="738"/>
      <c r="J1588" t="s">
        <v>1600</v>
      </c>
      <c r="K1588"/>
      <c r="L1588"/>
      <c r="M1588"/>
      <c r="N1588" t="s">
        <v>1601</v>
      </c>
    </row>
    <row r="1589" spans="1:14" ht="14.25" customHeight="1">
      <c r="A1589" s="749">
        <v>528958515</v>
      </c>
      <c r="B1589" s="736" t="s">
        <v>3763</v>
      </c>
      <c r="C1589" s="736">
        <v>220921173</v>
      </c>
      <c r="D1589" s="736">
        <v>8016024438</v>
      </c>
      <c r="E1589" s="736" t="s">
        <v>2472</v>
      </c>
      <c r="F1589" s="736" t="s">
        <v>1199</v>
      </c>
      <c r="G1589" s="736"/>
      <c r="H1589" s="736"/>
      <c r="I1589" s="738"/>
      <c r="J1589" t="s">
        <v>1600</v>
      </c>
      <c r="K1589"/>
      <c r="L1589"/>
      <c r="M1589"/>
      <c r="N1589" t="s">
        <v>1601</v>
      </c>
    </row>
    <row r="1590" spans="1:14" ht="14.25" customHeight="1">
      <c r="A1590" s="749" t="s">
        <v>3764</v>
      </c>
      <c r="B1590" s="736" t="s">
        <v>719</v>
      </c>
      <c r="C1590" s="736">
        <v>183228953</v>
      </c>
      <c r="D1590" s="736" t="s">
        <v>720</v>
      </c>
      <c r="E1590" s="736" t="s">
        <v>577</v>
      </c>
      <c r="F1590" s="736" t="s">
        <v>1199</v>
      </c>
      <c r="G1590" s="736" t="s">
        <v>509</v>
      </c>
      <c r="H1590" s="736"/>
      <c r="I1590" s="738"/>
      <c r="J1590" t="s">
        <v>1600</v>
      </c>
      <c r="K1590"/>
      <c r="L1590"/>
      <c r="M1590"/>
      <c r="N1590" t="s">
        <v>1601</v>
      </c>
    </row>
    <row r="1591" spans="1:14" ht="14.25" customHeight="1">
      <c r="A1591" s="749"/>
      <c r="B1591" s="736" t="s">
        <v>3765</v>
      </c>
      <c r="C1591" s="736">
        <v>151824237</v>
      </c>
      <c r="D1591" s="212">
        <v>3855803623</v>
      </c>
      <c r="E1591" s="736" t="s">
        <v>826</v>
      </c>
      <c r="F1591" s="736" t="s">
        <v>1199</v>
      </c>
      <c r="G1591" s="736" t="s">
        <v>509</v>
      </c>
      <c r="H1591" s="736"/>
      <c r="I1591" s="738" t="s">
        <v>3766</v>
      </c>
      <c r="J1591" t="s">
        <v>1600</v>
      </c>
      <c r="K1591"/>
      <c r="L1591"/>
      <c r="M1591"/>
      <c r="N1591" t="s">
        <v>1601</v>
      </c>
    </row>
    <row r="1592" spans="1:14" ht="14.25" customHeight="1">
      <c r="A1592" s="749">
        <v>432975422</v>
      </c>
      <c r="B1592" s="736" t="s">
        <v>3767</v>
      </c>
      <c r="C1592" s="736">
        <v>138013766</v>
      </c>
      <c r="D1592" s="736">
        <v>3854613453</v>
      </c>
      <c r="E1592" s="736" t="s">
        <v>2472</v>
      </c>
      <c r="F1592" s="736" t="s">
        <v>1203</v>
      </c>
      <c r="G1592" s="736"/>
      <c r="H1592" s="736"/>
      <c r="I1592" s="738"/>
      <c r="J1592" t="s">
        <v>1600</v>
      </c>
      <c r="K1592"/>
      <c r="L1592"/>
      <c r="M1592"/>
      <c r="N1592" t="s">
        <v>1601</v>
      </c>
    </row>
    <row r="1593" spans="1:14" ht="14.25" customHeight="1">
      <c r="A1593" s="749"/>
      <c r="B1593" s="736" t="s">
        <v>3727</v>
      </c>
      <c r="C1593" s="904">
        <v>220544424</v>
      </c>
      <c r="D1593" s="904">
        <v>3854032585</v>
      </c>
      <c r="E1593" s="736" t="s">
        <v>2472</v>
      </c>
      <c r="F1593" s="736" t="s">
        <v>1199</v>
      </c>
      <c r="G1593" s="736"/>
      <c r="H1593" s="736"/>
      <c r="I1593" s="738"/>
      <c r="J1593" t="s">
        <v>1600</v>
      </c>
      <c r="K1593"/>
      <c r="L1593"/>
      <c r="M1593"/>
      <c r="N1593" t="s">
        <v>1601</v>
      </c>
    </row>
    <row r="1594" spans="1:14" ht="14.25" customHeight="1">
      <c r="A1594" s="749"/>
      <c r="B1594" s="736" t="s">
        <v>3768</v>
      </c>
      <c r="C1594" s="736">
        <v>220526194</v>
      </c>
      <c r="D1594" s="736">
        <v>3852965331</v>
      </c>
      <c r="E1594" s="736" t="s">
        <v>826</v>
      </c>
      <c r="F1594" s="736" t="s">
        <v>1199</v>
      </c>
      <c r="G1594" s="736" t="s">
        <v>509</v>
      </c>
      <c r="H1594" s="736"/>
      <c r="I1594" s="738" t="s">
        <v>3766</v>
      </c>
      <c r="J1594" t="s">
        <v>1600</v>
      </c>
      <c r="K1594"/>
      <c r="L1594"/>
      <c r="M1594"/>
      <c r="N1594" t="s">
        <v>1601</v>
      </c>
    </row>
    <row r="1595" spans="1:14" ht="14.25" customHeight="1">
      <c r="A1595" s="749"/>
      <c r="B1595" s="736" t="s">
        <v>3769</v>
      </c>
      <c r="C1595" s="736">
        <v>217302321</v>
      </c>
      <c r="D1595" s="736" t="s">
        <v>3770</v>
      </c>
      <c r="E1595" s="736" t="s">
        <v>522</v>
      </c>
      <c r="F1595" s="736" t="s">
        <v>1199</v>
      </c>
      <c r="G1595" s="736" t="s">
        <v>509</v>
      </c>
      <c r="H1595" s="736"/>
      <c r="I1595" s="738" t="s">
        <v>3771</v>
      </c>
      <c r="J1595" t="s">
        <v>1600</v>
      </c>
      <c r="K1595"/>
      <c r="L1595"/>
      <c r="M1595"/>
      <c r="N1595" t="s">
        <v>1601</v>
      </c>
    </row>
    <row r="1596" spans="1:14" ht="14.25" customHeight="1">
      <c r="A1596" s="749"/>
      <c r="B1596" s="662" t="s">
        <v>3725</v>
      </c>
      <c r="C1596" s="662">
        <v>176843561</v>
      </c>
      <c r="D1596" s="736">
        <v>8018085509</v>
      </c>
      <c r="E1596" s="736" t="s">
        <v>528</v>
      </c>
      <c r="F1596" s="736" t="s">
        <v>1199</v>
      </c>
      <c r="G1596" s="736" t="s">
        <v>509</v>
      </c>
      <c r="H1596" s="736"/>
      <c r="I1596" s="738"/>
      <c r="J1596" t="s">
        <v>1600</v>
      </c>
      <c r="K1596"/>
      <c r="L1596"/>
      <c r="M1596"/>
      <c r="N1596" t="s">
        <v>1601</v>
      </c>
    </row>
    <row r="1597" spans="1:14" ht="14.25" customHeight="1">
      <c r="A1597" s="749"/>
      <c r="B1597" s="736"/>
      <c r="C1597" s="736"/>
      <c r="D1597" s="736"/>
      <c r="E1597" s="853"/>
      <c r="F1597" s="736"/>
      <c r="G1597" s="736"/>
      <c r="H1597" s="736"/>
      <c r="I1597" s="738"/>
      <c r="J1597"/>
      <c r="K1597"/>
      <c r="L1597"/>
      <c r="M1597"/>
      <c r="N1597"/>
    </row>
    <row r="1598" spans="1:14" ht="14.25" customHeight="1">
      <c r="A1598" s="749"/>
      <c r="B1598" s="736"/>
      <c r="C1598" s="736"/>
      <c r="D1598" s="736"/>
      <c r="E1598" s="736"/>
      <c r="F1598" s="736"/>
      <c r="G1598" s="736"/>
      <c r="H1598" s="736"/>
      <c r="I1598" s="738"/>
      <c r="J1598"/>
      <c r="K1598"/>
      <c r="L1598"/>
      <c r="M1598"/>
      <c r="N1598"/>
    </row>
    <row r="1599" spans="1:14" ht="14.25" customHeight="1">
      <c r="A1599" s="749"/>
      <c r="B1599" s="736"/>
      <c r="C1599" s="736"/>
      <c r="D1599" s="736"/>
      <c r="E1599" s="736"/>
      <c r="F1599" s="736"/>
      <c r="G1599" s="736"/>
      <c r="H1599" s="736"/>
      <c r="I1599" s="738"/>
      <c r="J1599"/>
      <c r="K1599"/>
      <c r="L1599"/>
      <c r="M1599"/>
      <c r="N1599"/>
    </row>
    <row r="1600" spans="1:14" ht="14.25" customHeight="1">
      <c r="A1600" s="749"/>
      <c r="B1600" s="736"/>
      <c r="C1600" s="736"/>
      <c r="D1600" s="736"/>
      <c r="E1600" s="736"/>
      <c r="F1600" s="736"/>
      <c r="G1600" s="736"/>
      <c r="H1600" s="736"/>
      <c r="I1600" s="738"/>
      <c r="J1600"/>
      <c r="K1600"/>
      <c r="L1600"/>
      <c r="M1600"/>
      <c r="N1600"/>
    </row>
    <row r="1601" spans="1:14" ht="14.25" customHeight="1">
      <c r="A1601" s="749"/>
      <c r="B1601" s="736"/>
      <c r="C1601" s="736"/>
      <c r="D1601" s="736"/>
      <c r="E1601" s="736"/>
      <c r="F1601" s="736"/>
      <c r="G1601" s="736"/>
      <c r="H1601" s="736"/>
      <c r="I1601" s="738"/>
      <c r="J1601"/>
      <c r="K1601"/>
      <c r="L1601"/>
      <c r="M1601"/>
      <c r="N1601"/>
    </row>
    <row r="1602" spans="1:14" ht="14.25" customHeight="1">
      <c r="A1602" s="749"/>
      <c r="B1602" s="736"/>
      <c r="C1602" s="736"/>
      <c r="D1602" s="736"/>
      <c r="E1602" s="736"/>
      <c r="F1602" s="736"/>
      <c r="G1602" s="736"/>
      <c r="H1602" s="736"/>
      <c r="I1602" s="738"/>
      <c r="J1602"/>
      <c r="K1602"/>
      <c r="L1602"/>
      <c r="M1602"/>
      <c r="N1602"/>
    </row>
    <row r="1603" spans="1:14" ht="14.25" customHeight="1">
      <c r="A1603" s="749"/>
      <c r="B1603" s="736"/>
      <c r="C1603" s="736"/>
      <c r="D1603" s="736"/>
      <c r="E1603" s="736"/>
      <c r="F1603" s="736"/>
      <c r="G1603" s="736"/>
      <c r="H1603" s="736"/>
      <c r="I1603" s="738"/>
      <c r="J1603"/>
      <c r="K1603"/>
      <c r="L1603"/>
      <c r="M1603"/>
      <c r="N1603"/>
    </row>
    <row r="1604" spans="1:14" ht="14.25" customHeight="1">
      <c r="J1604"/>
      <c r="K1604"/>
      <c r="L1604"/>
      <c r="M1604"/>
      <c r="N1604"/>
    </row>
    <row r="1605" spans="1:14" ht="14.25" customHeight="1">
      <c r="A1605" s="806"/>
      <c r="B1605" s="804"/>
      <c r="C1605" s="804"/>
      <c r="D1605" s="804"/>
      <c r="E1605" s="804"/>
      <c r="F1605" s="804"/>
      <c r="G1605" s="804"/>
      <c r="H1605" s="804"/>
      <c r="I1605" s="804"/>
      <c r="J1605"/>
      <c r="K1605"/>
      <c r="L1605"/>
      <c r="M1605"/>
      <c r="N1605"/>
    </row>
    <row r="1606" spans="1:14" ht="14.25" customHeight="1">
      <c r="A1606" s="754" t="s">
        <v>3772</v>
      </c>
      <c r="B1606" s="813" t="s">
        <v>1187</v>
      </c>
      <c r="C1606" s="726" t="s">
        <v>1188</v>
      </c>
      <c r="D1606" s="727" t="s">
        <v>1701</v>
      </c>
      <c r="E1606" s="728"/>
      <c r="F1606" s="729"/>
      <c r="G1606" s="729"/>
      <c r="H1606" s="729"/>
      <c r="I1606" s="760"/>
      <c r="J1606" s="939" t="s">
        <v>1628</v>
      </c>
      <c r="K1606" s="939"/>
      <c r="L1606" s="939"/>
      <c r="M1606" s="939"/>
      <c r="N1606" s="939" t="s">
        <v>1629</v>
      </c>
    </row>
    <row r="1607" spans="1:14" ht="14.25" customHeight="1">
      <c r="A1607" s="854" t="s">
        <v>1190</v>
      </c>
      <c r="B1607" s="903" t="s">
        <v>3576</v>
      </c>
      <c r="C1607" s="856" t="s">
        <v>1192</v>
      </c>
      <c r="D1607" s="857" t="s">
        <v>1193</v>
      </c>
      <c r="E1607" s="857" t="s">
        <v>498</v>
      </c>
      <c r="F1607" s="856" t="s">
        <v>1194</v>
      </c>
      <c r="G1607" s="856" t="s">
        <v>1195</v>
      </c>
      <c r="H1607" s="856" t="s">
        <v>1702</v>
      </c>
      <c r="I1607" s="858" t="s">
        <v>455</v>
      </c>
      <c r="J1607" t="s">
        <v>1596</v>
      </c>
      <c r="K1607" t="s">
        <v>1597</v>
      </c>
      <c r="L1607" t="s">
        <v>1595</v>
      </c>
      <c r="M1607" t="s">
        <v>1598</v>
      </c>
      <c r="N1607" t="s">
        <v>1599</v>
      </c>
    </row>
    <row r="1608" spans="1:14" ht="14.25" customHeight="1">
      <c r="A1608" s="749"/>
      <c r="B1608" s="590" t="s">
        <v>611</v>
      </c>
      <c r="C1608" s="590">
        <v>120500793</v>
      </c>
      <c r="D1608" s="590">
        <v>3854778315</v>
      </c>
      <c r="E1608" s="736" t="s">
        <v>522</v>
      </c>
      <c r="F1608" s="736" t="s">
        <v>1199</v>
      </c>
      <c r="G1608" s="736" t="s">
        <v>509</v>
      </c>
      <c r="H1608" s="736"/>
      <c r="I1608" s="738"/>
      <c r="J1608" t="s">
        <v>1600</v>
      </c>
      <c r="K1608"/>
      <c r="L1608"/>
      <c r="M1608"/>
      <c r="N1608" t="s">
        <v>1601</v>
      </c>
    </row>
    <row r="1609" spans="1:14" ht="14.25" customHeight="1">
      <c r="A1609" s="749"/>
      <c r="B1609" s="590" t="s">
        <v>632</v>
      </c>
      <c r="C1609" s="590">
        <v>199399153</v>
      </c>
      <c r="D1609" s="590">
        <v>3854575055</v>
      </c>
      <c r="E1609" s="736" t="s">
        <v>522</v>
      </c>
      <c r="F1609" s="736" t="s">
        <v>1199</v>
      </c>
      <c r="G1609" s="736" t="s">
        <v>509</v>
      </c>
      <c r="H1609" s="736"/>
      <c r="I1609" s="738"/>
      <c r="J1609" t="s">
        <v>1600</v>
      </c>
      <c r="K1609"/>
      <c r="L1609"/>
      <c r="M1609"/>
      <c r="N1609" t="s">
        <v>1601</v>
      </c>
    </row>
    <row r="1610" spans="1:14" ht="14.25" customHeight="1">
      <c r="A1610" s="749"/>
      <c r="B1610" s="590" t="s">
        <v>633</v>
      </c>
      <c r="C1610" s="590">
        <v>182053872</v>
      </c>
      <c r="D1610" s="590">
        <v>3853127782</v>
      </c>
      <c r="E1610" s="736" t="s">
        <v>522</v>
      </c>
      <c r="F1610" s="736" t="s">
        <v>1199</v>
      </c>
      <c r="G1610" s="736" t="s">
        <v>509</v>
      </c>
      <c r="H1610" s="736"/>
      <c r="I1610" s="738"/>
      <c r="J1610" t="s">
        <v>1600</v>
      </c>
      <c r="K1610"/>
      <c r="L1610"/>
      <c r="M1610"/>
      <c r="N1610" t="s">
        <v>1601</v>
      </c>
    </row>
    <row r="1611" spans="1:14" ht="14.25" customHeight="1">
      <c r="A1611" s="749"/>
      <c r="B1611" s="577" t="s">
        <v>3773</v>
      </c>
      <c r="C1611" s="577">
        <v>218904955</v>
      </c>
      <c r="D1611" s="577">
        <v>3855075691</v>
      </c>
      <c r="E1611" s="736" t="s">
        <v>2472</v>
      </c>
      <c r="F1611" s="736" t="s">
        <v>1199</v>
      </c>
      <c r="G1611" s="736" t="s">
        <v>509</v>
      </c>
      <c r="H1611" s="736"/>
      <c r="I1611" s="738" t="s">
        <v>1323</v>
      </c>
      <c r="J1611" t="s">
        <v>1600</v>
      </c>
      <c r="K1611"/>
      <c r="L1611"/>
      <c r="M1611"/>
      <c r="N1611" t="s">
        <v>1601</v>
      </c>
    </row>
    <row r="1612" spans="1:14" ht="14.25" customHeight="1">
      <c r="A1612" s="749"/>
      <c r="B1612" s="590" t="s">
        <v>3774</v>
      </c>
      <c r="C1612" s="590">
        <v>218763933</v>
      </c>
      <c r="D1612" s="590">
        <v>8013016176</v>
      </c>
      <c r="E1612" s="736" t="s">
        <v>522</v>
      </c>
      <c r="F1612" s="736" t="s">
        <v>1203</v>
      </c>
      <c r="G1612" s="736"/>
      <c r="H1612" s="736"/>
      <c r="I1612" s="738"/>
      <c r="J1612" t="s">
        <v>1600</v>
      </c>
      <c r="K1612"/>
      <c r="L1612"/>
      <c r="M1612"/>
      <c r="N1612" t="s">
        <v>1601</v>
      </c>
    </row>
    <row r="1613" spans="1:14" ht="14.25" customHeight="1">
      <c r="A1613" s="749"/>
      <c r="B1613" s="731" t="s">
        <v>635</v>
      </c>
      <c r="C1613" s="731">
        <v>198168768</v>
      </c>
      <c r="D1613" s="731">
        <v>3855070846</v>
      </c>
      <c r="E1613" s="731" t="s">
        <v>513</v>
      </c>
      <c r="F1613" s="736" t="s">
        <v>1199</v>
      </c>
      <c r="G1613" s="736" t="s">
        <v>509</v>
      </c>
      <c r="H1613" s="736"/>
      <c r="I1613" s="738"/>
      <c r="J1613" t="s">
        <v>1600</v>
      </c>
      <c r="K1613"/>
      <c r="L1613"/>
      <c r="M1613"/>
      <c r="N1613" t="s">
        <v>1601</v>
      </c>
    </row>
    <row r="1614" spans="1:14" ht="14.25" customHeight="1">
      <c r="A1614" s="749"/>
      <c r="B1614" s="577" t="s">
        <v>3775</v>
      </c>
      <c r="C1614" s="577">
        <v>133363811</v>
      </c>
      <c r="D1614" s="577">
        <v>3852420628</v>
      </c>
      <c r="E1614" s="736" t="s">
        <v>2472</v>
      </c>
      <c r="F1614" s="736" t="s">
        <v>1199</v>
      </c>
      <c r="G1614" s="736" t="s">
        <v>509</v>
      </c>
      <c r="H1614" s="736"/>
      <c r="I1614" s="738"/>
      <c r="J1614" t="s">
        <v>1600</v>
      </c>
      <c r="K1614"/>
      <c r="L1614"/>
      <c r="M1614"/>
      <c r="N1614" t="s">
        <v>1601</v>
      </c>
    </row>
    <row r="1615" spans="1:14" ht="14.25" customHeight="1">
      <c r="A1615" s="749"/>
      <c r="B1615" s="593" t="s">
        <v>3776</v>
      </c>
      <c r="C1615" s="593">
        <v>218770711</v>
      </c>
      <c r="D1615" s="593">
        <v>7869063080</v>
      </c>
      <c r="E1615" s="736" t="s">
        <v>522</v>
      </c>
      <c r="F1615" s="736" t="s">
        <v>1203</v>
      </c>
      <c r="G1615" s="736" t="s">
        <v>509</v>
      </c>
      <c r="H1615" s="736"/>
      <c r="I1615" s="738"/>
      <c r="J1615" t="s">
        <v>1600</v>
      </c>
      <c r="K1615"/>
      <c r="L1615"/>
      <c r="M1615"/>
      <c r="N1615" t="s">
        <v>1601</v>
      </c>
    </row>
    <row r="1616" spans="1:14" ht="14.25" customHeight="1">
      <c r="A1616" s="749"/>
      <c r="B1616" s="577" t="s">
        <v>3777</v>
      </c>
      <c r="C1616" s="577">
        <v>218766079</v>
      </c>
      <c r="D1616" s="577">
        <v>3855070855</v>
      </c>
      <c r="E1616" s="736" t="s">
        <v>513</v>
      </c>
      <c r="F1616" s="736" t="s">
        <v>1203</v>
      </c>
      <c r="G1616" s="736" t="s">
        <v>509</v>
      </c>
      <c r="H1616" s="736"/>
      <c r="I1616" s="738"/>
      <c r="J1616" t="s">
        <v>1600</v>
      </c>
      <c r="K1616"/>
      <c r="L1616"/>
      <c r="M1616"/>
      <c r="N1616" t="s">
        <v>1601</v>
      </c>
    </row>
    <row r="1617" spans="1:14" ht="14.25" customHeight="1">
      <c r="A1617" s="749"/>
      <c r="B1617" s="593" t="s">
        <v>3778</v>
      </c>
      <c r="C1617" s="593">
        <v>206201257</v>
      </c>
      <c r="D1617" s="593">
        <v>8014047296</v>
      </c>
      <c r="E1617" s="736" t="s">
        <v>513</v>
      </c>
      <c r="F1617" s="736" t="s">
        <v>1199</v>
      </c>
      <c r="G1617" s="736" t="s">
        <v>509</v>
      </c>
      <c r="H1617" s="736"/>
      <c r="I1617" s="738"/>
      <c r="J1617" t="s">
        <v>1600</v>
      </c>
      <c r="K1617"/>
      <c r="L1617"/>
      <c r="M1617"/>
      <c r="N1617" t="s">
        <v>1601</v>
      </c>
    </row>
    <row r="1618" spans="1:14" ht="14.25" customHeight="1">
      <c r="A1618" s="749"/>
      <c r="B1618" s="662" t="s">
        <v>3526</v>
      </c>
      <c r="C1618" s="662">
        <v>176589312</v>
      </c>
      <c r="D1618" s="662">
        <v>3857890740</v>
      </c>
      <c r="E1618" s="736" t="s">
        <v>522</v>
      </c>
      <c r="F1618" s="736" t="s">
        <v>1199</v>
      </c>
      <c r="G1618" s="736" t="s">
        <v>509</v>
      </c>
      <c r="H1618" s="736"/>
      <c r="I1618" s="738"/>
      <c r="J1618" t="s">
        <v>1600</v>
      </c>
      <c r="K1618"/>
      <c r="L1618"/>
      <c r="M1618"/>
      <c r="N1618" t="s">
        <v>1601</v>
      </c>
    </row>
    <row r="1619" spans="1:14" ht="14.25" customHeight="1">
      <c r="A1619" s="749"/>
      <c r="B1619" s="577" t="s">
        <v>2215</v>
      </c>
      <c r="C1619" s="736">
        <v>181330019</v>
      </c>
      <c r="D1619" s="736">
        <v>2103160900</v>
      </c>
      <c r="E1619" s="736" t="s">
        <v>528</v>
      </c>
      <c r="F1619" s="736" t="s">
        <v>1203</v>
      </c>
      <c r="G1619" s="736"/>
      <c r="H1619" s="736"/>
      <c r="I1619" s="738"/>
      <c r="J1619" t="s">
        <v>1600</v>
      </c>
      <c r="K1619"/>
      <c r="L1619"/>
      <c r="M1619"/>
      <c r="N1619" t="s">
        <v>1601</v>
      </c>
    </row>
    <row r="1620" spans="1:14" ht="14.25" customHeight="1">
      <c r="A1620" s="749"/>
      <c r="B1620" s="577" t="s">
        <v>637</v>
      </c>
      <c r="C1620" s="577">
        <v>218898855</v>
      </c>
      <c r="D1620" s="577" t="s">
        <v>638</v>
      </c>
      <c r="E1620" s="736" t="s">
        <v>513</v>
      </c>
      <c r="F1620" s="736" t="s">
        <v>1199</v>
      </c>
      <c r="G1620" s="736" t="s">
        <v>509</v>
      </c>
      <c r="H1620" s="736"/>
      <c r="I1620" s="738"/>
      <c r="J1620" t="s">
        <v>1600</v>
      </c>
      <c r="K1620"/>
      <c r="L1620"/>
      <c r="M1620"/>
      <c r="N1620" t="s">
        <v>1601</v>
      </c>
    </row>
    <row r="1621" spans="1:14" ht="14.25" customHeight="1">
      <c r="A1621" s="749"/>
      <c r="B1621" s="590" t="s">
        <v>3779</v>
      </c>
      <c r="C1621" s="590">
        <v>119488977</v>
      </c>
      <c r="D1621" s="590">
        <v>3853432803</v>
      </c>
      <c r="E1621" s="736" t="s">
        <v>522</v>
      </c>
      <c r="F1621" s="736" t="s">
        <v>1199</v>
      </c>
      <c r="G1621" s="736" t="s">
        <v>509</v>
      </c>
      <c r="H1621" s="736"/>
      <c r="I1621" s="738"/>
      <c r="J1621" t="s">
        <v>1600</v>
      </c>
      <c r="K1621"/>
      <c r="L1621"/>
      <c r="M1621"/>
      <c r="N1621" t="s">
        <v>1601</v>
      </c>
    </row>
    <row r="1622" spans="1:14" ht="14.25" customHeight="1">
      <c r="A1622" s="749"/>
      <c r="B1622" s="662" t="s">
        <v>652</v>
      </c>
      <c r="C1622" s="662">
        <v>99724497</v>
      </c>
      <c r="D1622" s="662">
        <v>3854650727</v>
      </c>
      <c r="E1622" s="736" t="s">
        <v>513</v>
      </c>
      <c r="F1622" s="736" t="s">
        <v>1199</v>
      </c>
      <c r="G1622" s="736"/>
      <c r="H1622" s="736"/>
      <c r="I1622" s="738"/>
      <c r="J1622" t="s">
        <v>1600</v>
      </c>
      <c r="K1622"/>
      <c r="L1622"/>
      <c r="M1622"/>
      <c r="N1622" t="s">
        <v>1601</v>
      </c>
    </row>
    <row r="1623" spans="1:14" ht="14.25" customHeight="1">
      <c r="A1623" s="749"/>
      <c r="B1623" s="590" t="s">
        <v>639</v>
      </c>
      <c r="C1623" s="590">
        <v>213056878</v>
      </c>
      <c r="D1623" s="590">
        <v>8017353173</v>
      </c>
      <c r="E1623" s="736" t="s">
        <v>522</v>
      </c>
      <c r="F1623" s="736" t="s">
        <v>1203</v>
      </c>
      <c r="G1623" s="736" t="s">
        <v>509</v>
      </c>
      <c r="H1623" s="736"/>
      <c r="I1623" s="738"/>
      <c r="J1623" t="s">
        <v>1600</v>
      </c>
      <c r="K1623"/>
      <c r="L1623"/>
      <c r="M1623"/>
      <c r="N1623" t="s">
        <v>1601</v>
      </c>
    </row>
    <row r="1624" spans="1:14" ht="14.25" customHeight="1">
      <c r="A1624" s="749"/>
      <c r="B1624" s="590" t="s">
        <v>640</v>
      </c>
      <c r="C1624" s="590">
        <v>198515355</v>
      </c>
      <c r="D1624" s="590">
        <v>8017353173</v>
      </c>
      <c r="E1624" s="736" t="s">
        <v>522</v>
      </c>
      <c r="F1624" s="736" t="s">
        <v>1203</v>
      </c>
      <c r="G1624" s="736"/>
      <c r="H1624" s="736"/>
      <c r="I1624" s="738"/>
      <c r="J1624" t="s">
        <v>1600</v>
      </c>
      <c r="K1624"/>
      <c r="L1624"/>
      <c r="M1624"/>
      <c r="N1624" t="s">
        <v>1601</v>
      </c>
    </row>
    <row r="1625" spans="1:14" ht="14.25" customHeight="1">
      <c r="A1625" s="798"/>
      <c r="B1625" s="577" t="s">
        <v>641</v>
      </c>
      <c r="C1625" s="577">
        <v>199505841</v>
      </c>
      <c r="D1625" s="577">
        <v>8013859554</v>
      </c>
      <c r="E1625" s="797" t="s">
        <v>513</v>
      </c>
      <c r="F1625" s="797" t="s">
        <v>1203</v>
      </c>
      <c r="G1625" s="797"/>
      <c r="H1625" s="797"/>
      <c r="I1625" s="800"/>
      <c r="J1625" t="s">
        <v>1600</v>
      </c>
      <c r="K1625"/>
      <c r="L1625"/>
      <c r="M1625"/>
      <c r="N1625" t="s">
        <v>1601</v>
      </c>
    </row>
    <row r="1626" spans="1:14" ht="14.25" customHeight="1">
      <c r="A1626" s="798"/>
      <c r="B1626" s="593" t="s">
        <v>650</v>
      </c>
      <c r="C1626" s="593">
        <v>99724453</v>
      </c>
      <c r="D1626" s="593">
        <v>3854659083</v>
      </c>
      <c r="E1626" s="797" t="s">
        <v>513</v>
      </c>
      <c r="F1626" s="797" t="s">
        <v>1199</v>
      </c>
      <c r="G1626" s="797"/>
      <c r="H1626" s="797"/>
      <c r="I1626" s="800"/>
      <c r="J1626" t="s">
        <v>1600</v>
      </c>
      <c r="K1626"/>
      <c r="L1626"/>
      <c r="M1626"/>
      <c r="N1626" t="s">
        <v>1601</v>
      </c>
    </row>
    <row r="1627" spans="1:14" ht="14.25" customHeight="1">
      <c r="A1627" s="798"/>
      <c r="B1627" s="593" t="s">
        <v>648</v>
      </c>
      <c r="C1627" s="593">
        <v>186521749</v>
      </c>
      <c r="D1627" s="593">
        <v>3855838660</v>
      </c>
      <c r="E1627" s="797" t="s">
        <v>513</v>
      </c>
      <c r="F1627" s="797" t="s">
        <v>1199</v>
      </c>
      <c r="G1627" s="797"/>
      <c r="H1627" s="797"/>
      <c r="I1627" s="800"/>
      <c r="J1627" t="s">
        <v>1600</v>
      </c>
      <c r="K1627"/>
      <c r="L1627"/>
      <c r="M1627"/>
      <c r="N1627" t="s">
        <v>1601</v>
      </c>
    </row>
    <row r="1628" spans="1:14" ht="14.25" customHeight="1">
      <c r="A1628" s="798"/>
      <c r="B1628" s="590" t="s">
        <v>642</v>
      </c>
      <c r="C1628" s="590">
        <v>218791551</v>
      </c>
      <c r="D1628" s="590">
        <v>9014314176</v>
      </c>
      <c r="E1628" s="797" t="s">
        <v>522</v>
      </c>
      <c r="F1628" s="797" t="s">
        <v>1199</v>
      </c>
      <c r="G1628" s="797"/>
      <c r="H1628" s="797"/>
      <c r="I1628" s="800"/>
      <c r="J1628" t="s">
        <v>1600</v>
      </c>
      <c r="K1628"/>
      <c r="L1628"/>
      <c r="M1628"/>
      <c r="N1628" t="s">
        <v>1601</v>
      </c>
    </row>
    <row r="1629" spans="1:14" ht="14.25" customHeight="1">
      <c r="A1629" s="798"/>
      <c r="B1629" s="578" t="s">
        <v>3780</v>
      </c>
      <c r="C1629" s="578">
        <v>205511146</v>
      </c>
      <c r="D1629" s="578">
        <v>3854453217</v>
      </c>
      <c r="E1629" s="797" t="s">
        <v>3781</v>
      </c>
      <c r="F1629" s="797" t="s">
        <v>1203</v>
      </c>
      <c r="G1629" s="797" t="s">
        <v>509</v>
      </c>
      <c r="H1629" s="797"/>
      <c r="I1629" s="800"/>
      <c r="J1629" t="s">
        <v>1600</v>
      </c>
      <c r="K1629"/>
      <c r="L1629"/>
      <c r="M1629"/>
      <c r="N1629" t="s">
        <v>1601</v>
      </c>
    </row>
    <row r="1630" spans="1:14" ht="14.25" customHeight="1">
      <c r="A1630" s="801"/>
      <c r="B1630" s="869" t="s">
        <v>3782</v>
      </c>
      <c r="C1630" s="869">
        <v>218915802</v>
      </c>
      <c r="D1630" s="869">
        <v>3852301204</v>
      </c>
      <c r="E1630" s="802" t="s">
        <v>528</v>
      </c>
      <c r="F1630" s="802" t="s">
        <v>1199</v>
      </c>
      <c r="G1630" s="802" t="s">
        <v>509</v>
      </c>
      <c r="H1630" s="802"/>
      <c r="I1630" s="803" t="s">
        <v>3783</v>
      </c>
      <c r="J1630" t="s">
        <v>1600</v>
      </c>
      <c r="K1630"/>
      <c r="L1630"/>
      <c r="M1630"/>
      <c r="N1630" t="s">
        <v>1601</v>
      </c>
    </row>
    <row r="1631" spans="1:14" ht="14.25" customHeight="1">
      <c r="A1631" s="798" t="s">
        <v>3784</v>
      </c>
      <c r="B1631" s="593" t="s">
        <v>3785</v>
      </c>
      <c r="C1631" s="593">
        <v>221004268</v>
      </c>
      <c r="D1631" s="593">
        <v>8012095874</v>
      </c>
      <c r="E1631" s="797" t="s">
        <v>506</v>
      </c>
      <c r="F1631" s="797" t="s">
        <v>1199</v>
      </c>
      <c r="G1631" s="797" t="s">
        <v>509</v>
      </c>
      <c r="H1631" s="797"/>
      <c r="I1631" s="800"/>
      <c r="J1631" t="s">
        <v>1600</v>
      </c>
      <c r="K1631"/>
      <c r="L1631"/>
      <c r="M1631"/>
      <c r="N1631" t="s">
        <v>1601</v>
      </c>
    </row>
    <row r="1632" spans="1:14" ht="14.25" customHeight="1">
      <c r="A1632" s="754" t="s">
        <v>3786</v>
      </c>
      <c r="B1632" s="813" t="s">
        <v>1187</v>
      </c>
      <c r="C1632" s="726" t="s">
        <v>1188</v>
      </c>
      <c r="D1632" s="727" t="s">
        <v>1701</v>
      </c>
      <c r="E1632" s="728"/>
      <c r="F1632" s="729"/>
      <c r="G1632" s="729"/>
      <c r="H1632" s="729"/>
      <c r="I1632" s="760"/>
      <c r="J1632" s="939" t="s">
        <v>1628</v>
      </c>
      <c r="K1632" s="939"/>
      <c r="L1632" s="939"/>
      <c r="M1632" s="939"/>
      <c r="N1632" s="939" t="s">
        <v>1629</v>
      </c>
    </row>
    <row r="1633" spans="1:14" ht="14.25" customHeight="1">
      <c r="A1633" s="854" t="s">
        <v>1190</v>
      </c>
      <c r="B1633" s="903" t="s">
        <v>3576</v>
      </c>
      <c r="C1633" s="856" t="s">
        <v>1192</v>
      </c>
      <c r="D1633" s="857" t="s">
        <v>1193</v>
      </c>
      <c r="E1633" s="857" t="s">
        <v>498</v>
      </c>
      <c r="F1633" s="856" t="s">
        <v>1194</v>
      </c>
      <c r="G1633" s="856" t="s">
        <v>1195</v>
      </c>
      <c r="H1633" s="856" t="s">
        <v>1702</v>
      </c>
      <c r="I1633" s="858" t="s">
        <v>455</v>
      </c>
      <c r="J1633" t="s">
        <v>1596</v>
      </c>
      <c r="K1633" t="s">
        <v>1597</v>
      </c>
      <c r="L1633" t="s">
        <v>1595</v>
      </c>
      <c r="M1633" t="s">
        <v>1598</v>
      </c>
      <c r="N1633" t="s">
        <v>1599</v>
      </c>
    </row>
    <row r="1634" spans="1:14" ht="14.25" customHeight="1">
      <c r="A1634" s="749" t="s">
        <v>3787</v>
      </c>
      <c r="B1634" s="736" t="s">
        <v>3788</v>
      </c>
      <c r="C1634" s="810">
        <v>218013247</v>
      </c>
      <c r="D1634" s="736">
        <v>4697678629</v>
      </c>
      <c r="E1634" s="736" t="s">
        <v>2472</v>
      </c>
      <c r="F1634" s="797" t="s">
        <v>1199</v>
      </c>
      <c r="G1634" s="736"/>
      <c r="H1634" s="736"/>
      <c r="I1634" s="738"/>
      <c r="J1634" t="s">
        <v>1600</v>
      </c>
      <c r="K1634"/>
      <c r="L1634"/>
      <c r="M1634"/>
      <c r="N1634" t="s">
        <v>1601</v>
      </c>
    </row>
    <row r="1635" spans="1:14" ht="14.25" customHeight="1">
      <c r="A1635" s="749" t="s">
        <v>3789</v>
      </c>
      <c r="B1635" s="662" t="s">
        <v>3790</v>
      </c>
      <c r="C1635" s="662">
        <v>219370357</v>
      </c>
      <c r="D1635" s="662">
        <v>3857751025</v>
      </c>
      <c r="E1635" s="736" t="s">
        <v>528</v>
      </c>
      <c r="F1635" s="736" t="s">
        <v>1203</v>
      </c>
      <c r="G1635" s="736" t="s">
        <v>509</v>
      </c>
      <c r="H1635" s="736"/>
      <c r="I1635" s="738" t="s">
        <v>3791</v>
      </c>
      <c r="J1635" t="s">
        <v>1600</v>
      </c>
      <c r="K1635"/>
      <c r="L1635"/>
      <c r="M1635"/>
      <c r="N1635" t="s">
        <v>1601</v>
      </c>
    </row>
    <row r="1636" spans="1:14" ht="14.25" customHeight="1">
      <c r="A1636" s="749" t="s">
        <v>3792</v>
      </c>
      <c r="B1636" s="736" t="s">
        <v>3793</v>
      </c>
      <c r="C1636" s="736">
        <v>171176075</v>
      </c>
      <c r="D1636" s="736">
        <v>2108254987</v>
      </c>
      <c r="E1636" s="736" t="s">
        <v>522</v>
      </c>
      <c r="F1636" s="736" t="s">
        <v>1199</v>
      </c>
      <c r="G1636" s="736"/>
      <c r="H1636" s="736"/>
      <c r="I1636" s="738"/>
      <c r="J1636" t="s">
        <v>1600</v>
      </c>
      <c r="K1636"/>
      <c r="L1636"/>
      <c r="M1636"/>
      <c r="N1636" t="s">
        <v>1601</v>
      </c>
    </row>
    <row r="1637" spans="1:14" ht="14.25" customHeight="1">
      <c r="A1637" s="749" t="s">
        <v>3794</v>
      </c>
      <c r="B1637" s="731" t="s">
        <v>3795</v>
      </c>
      <c r="C1637" s="662">
        <v>171158944</v>
      </c>
      <c r="D1637" s="662">
        <v>2107692229</v>
      </c>
      <c r="E1637" s="736" t="s">
        <v>522</v>
      </c>
      <c r="F1637" s="736" t="s">
        <v>1199</v>
      </c>
      <c r="G1637" s="736"/>
      <c r="H1637" s="736"/>
      <c r="I1637" s="738"/>
      <c r="J1637" t="s">
        <v>1600</v>
      </c>
      <c r="K1637"/>
      <c r="L1637"/>
      <c r="M1637"/>
      <c r="N1637" t="s">
        <v>1601</v>
      </c>
    </row>
    <row r="1638" spans="1:14" ht="14.25" customHeight="1">
      <c r="A1638" s="242" t="s">
        <v>3796</v>
      </c>
      <c r="B1638" s="577" t="s">
        <v>3797</v>
      </c>
      <c r="C1638" s="577">
        <v>219143081</v>
      </c>
      <c r="D1638" s="597">
        <v>3855884341</v>
      </c>
      <c r="E1638" s="736" t="s">
        <v>506</v>
      </c>
      <c r="F1638" s="736" t="s">
        <v>1199</v>
      </c>
      <c r="G1638" s="736" t="s">
        <v>509</v>
      </c>
      <c r="H1638" s="736"/>
      <c r="I1638" s="738"/>
      <c r="J1638" t="s">
        <v>1600</v>
      </c>
      <c r="K1638"/>
      <c r="L1638"/>
      <c r="M1638"/>
      <c r="N1638" t="s">
        <v>1601</v>
      </c>
    </row>
    <row r="1639" spans="1:14" ht="14.25" customHeight="1">
      <c r="A1639" s="749" t="s">
        <v>3798</v>
      </c>
      <c r="B1639" s="593" t="s">
        <v>670</v>
      </c>
      <c r="C1639" s="597">
        <v>219140963</v>
      </c>
      <c r="D1639" s="593">
        <v>5734400594</v>
      </c>
      <c r="E1639" s="736" t="s">
        <v>506</v>
      </c>
      <c r="F1639" s="736" t="s">
        <v>1199</v>
      </c>
      <c r="G1639" s="736"/>
      <c r="H1639" s="736"/>
      <c r="I1639" s="816">
        <v>177591908</v>
      </c>
      <c r="J1639" t="s">
        <v>1600</v>
      </c>
      <c r="K1639"/>
      <c r="L1639"/>
      <c r="M1639"/>
      <c r="N1639" t="s">
        <v>1601</v>
      </c>
    </row>
    <row r="1640" spans="1:14" ht="14.25" customHeight="1">
      <c r="A1640" s="749" t="s">
        <v>3799</v>
      </c>
      <c r="B1640" s="593" t="s">
        <v>3800</v>
      </c>
      <c r="C1640" s="593">
        <v>218608859</v>
      </c>
      <c r="D1640" s="593">
        <v>9015177099</v>
      </c>
      <c r="E1640" s="736" t="s">
        <v>528</v>
      </c>
      <c r="F1640" s="736" t="s">
        <v>1199</v>
      </c>
      <c r="G1640" s="736" t="s">
        <v>509</v>
      </c>
      <c r="H1640" s="736"/>
      <c r="I1640" s="738"/>
      <c r="J1640" t="s">
        <v>1600</v>
      </c>
      <c r="K1640"/>
      <c r="L1640"/>
      <c r="M1640"/>
      <c r="N1640" t="s">
        <v>1601</v>
      </c>
    </row>
    <row r="1641" spans="1:14" ht="14.25" customHeight="1">
      <c r="A1641" s="749" t="s">
        <v>3801</v>
      </c>
      <c r="B1641" s="593" t="s">
        <v>3660</v>
      </c>
      <c r="C1641" s="593">
        <v>218853014</v>
      </c>
      <c r="D1641" s="593">
        <v>3855068393</v>
      </c>
      <c r="E1641" s="736" t="s">
        <v>2472</v>
      </c>
      <c r="F1641" s="736" t="s">
        <v>1199</v>
      </c>
      <c r="G1641" s="736"/>
      <c r="H1641" s="736"/>
      <c r="I1641" s="738"/>
      <c r="J1641" t="s">
        <v>1600</v>
      </c>
      <c r="K1641"/>
      <c r="L1641"/>
      <c r="M1641"/>
      <c r="N1641" t="s">
        <v>1601</v>
      </c>
    </row>
    <row r="1642" spans="1:14" ht="14.25" customHeight="1">
      <c r="A1642" s="749" t="s">
        <v>3802</v>
      </c>
      <c r="B1642" s="590" t="s">
        <v>647</v>
      </c>
      <c r="C1642" s="590">
        <v>155190402</v>
      </c>
      <c r="D1642" s="590">
        <v>3857227120</v>
      </c>
      <c r="E1642" s="736" t="s">
        <v>522</v>
      </c>
      <c r="F1642" s="736" t="s">
        <v>1199</v>
      </c>
      <c r="G1642" s="736" t="s">
        <v>509</v>
      </c>
      <c r="H1642" s="736"/>
      <c r="I1642" s="738"/>
      <c r="J1642" t="s">
        <v>1600</v>
      </c>
      <c r="K1642"/>
      <c r="L1642"/>
      <c r="M1642"/>
      <c r="N1642" t="s">
        <v>1601</v>
      </c>
    </row>
    <row r="1643" spans="1:14" ht="14.25" customHeight="1">
      <c r="A1643" s="749" t="s">
        <v>3803</v>
      </c>
      <c r="B1643" s="590" t="s">
        <v>649</v>
      </c>
      <c r="C1643" s="590">
        <v>218803711</v>
      </c>
      <c r="D1643" s="590">
        <v>3855564500</v>
      </c>
      <c r="E1643" s="736" t="s">
        <v>522</v>
      </c>
      <c r="F1643" s="736" t="s">
        <v>1199</v>
      </c>
      <c r="G1643" s="736"/>
      <c r="H1643" s="736"/>
      <c r="I1643" s="738"/>
      <c r="J1643" t="s">
        <v>1600</v>
      </c>
      <c r="K1643"/>
      <c r="L1643"/>
      <c r="M1643"/>
      <c r="N1643" t="s">
        <v>1601</v>
      </c>
    </row>
    <row r="1644" spans="1:14" ht="14.25" customHeight="1">
      <c r="A1644" s="749" t="s">
        <v>1505</v>
      </c>
      <c r="B1644" s="590" t="s">
        <v>3804</v>
      </c>
      <c r="C1644" s="590">
        <v>218825733</v>
      </c>
      <c r="D1644" s="590">
        <v>8016803628</v>
      </c>
      <c r="E1644" s="731" t="s">
        <v>522</v>
      </c>
      <c r="F1644" s="736" t="s">
        <v>1199</v>
      </c>
      <c r="G1644" s="736"/>
      <c r="H1644" s="736"/>
      <c r="I1644" s="738"/>
      <c r="J1644" t="s">
        <v>1600</v>
      </c>
      <c r="K1644"/>
      <c r="L1644"/>
      <c r="M1644"/>
      <c r="N1644" t="s">
        <v>1601</v>
      </c>
    </row>
    <row r="1645" spans="1:14" ht="14.25" customHeight="1">
      <c r="A1645" s="749" t="s">
        <v>3805</v>
      </c>
      <c r="B1645" s="590" t="s">
        <v>651</v>
      </c>
      <c r="C1645" s="590">
        <v>218766251</v>
      </c>
      <c r="D1645" s="590">
        <v>3856099355</v>
      </c>
      <c r="E1645" s="736" t="s">
        <v>522</v>
      </c>
      <c r="F1645" s="736" t="s">
        <v>1199</v>
      </c>
      <c r="G1645" s="736"/>
      <c r="H1645" s="736"/>
      <c r="I1645" s="738"/>
      <c r="J1645" t="s">
        <v>1600</v>
      </c>
      <c r="K1645"/>
      <c r="L1645"/>
      <c r="M1645"/>
      <c r="N1645" t="s">
        <v>1601</v>
      </c>
    </row>
    <row r="1646" spans="1:14" ht="14.25" customHeight="1">
      <c r="A1646" s="724" t="s">
        <v>3806</v>
      </c>
      <c r="B1646" s="590" t="s">
        <v>3807</v>
      </c>
      <c r="C1646" s="590">
        <v>215373506</v>
      </c>
      <c r="D1646" s="590">
        <v>18016082855</v>
      </c>
      <c r="E1646" s="736" t="s">
        <v>522</v>
      </c>
      <c r="F1646" s="736" t="s">
        <v>1199</v>
      </c>
      <c r="G1646" s="736" t="s">
        <v>509</v>
      </c>
      <c r="H1646" s="736"/>
      <c r="I1646" s="738"/>
      <c r="J1646" t="s">
        <v>1600</v>
      </c>
      <c r="K1646"/>
      <c r="L1646"/>
      <c r="M1646"/>
      <c r="N1646" t="s">
        <v>1601</v>
      </c>
    </row>
    <row r="1647" spans="1:14" ht="14.25" customHeight="1">
      <c r="A1647" s="749" t="s">
        <v>3808</v>
      </c>
      <c r="B1647" s="590" t="s">
        <v>663</v>
      </c>
      <c r="C1647" s="590">
        <v>218821054</v>
      </c>
      <c r="D1647" s="590">
        <v>3474850025</v>
      </c>
      <c r="E1647" s="736" t="s">
        <v>522</v>
      </c>
      <c r="F1647" s="736" t="s">
        <v>1199</v>
      </c>
      <c r="G1647" s="736" t="s">
        <v>509</v>
      </c>
      <c r="H1647" s="736"/>
      <c r="I1647" s="738"/>
      <c r="J1647" t="s">
        <v>1600</v>
      </c>
      <c r="K1647"/>
      <c r="L1647"/>
      <c r="M1647"/>
      <c r="N1647" t="s">
        <v>1601</v>
      </c>
    </row>
    <row r="1648" spans="1:14" ht="14.25" customHeight="1">
      <c r="A1648" s="749" t="s">
        <v>3809</v>
      </c>
      <c r="B1648" s="590" t="s">
        <v>3758</v>
      </c>
      <c r="C1648" s="590">
        <v>185242799</v>
      </c>
      <c r="D1648" s="590">
        <v>3855838763</v>
      </c>
      <c r="E1648" s="736" t="s">
        <v>522</v>
      </c>
      <c r="F1648" s="736" t="s">
        <v>1203</v>
      </c>
      <c r="G1648" s="736" t="s">
        <v>509</v>
      </c>
      <c r="H1648" s="736"/>
      <c r="I1648" s="738" t="s">
        <v>3288</v>
      </c>
      <c r="J1648" t="s">
        <v>1600</v>
      </c>
      <c r="K1648"/>
      <c r="L1648"/>
      <c r="M1648"/>
      <c r="N1648" t="s">
        <v>1601</v>
      </c>
    </row>
    <row r="1649" spans="1:14" ht="14.25" customHeight="1">
      <c r="A1649" s="749" t="s">
        <v>3810</v>
      </c>
      <c r="B1649" s="590" t="s">
        <v>672</v>
      </c>
      <c r="C1649" s="590">
        <v>185552868</v>
      </c>
      <c r="D1649" s="590">
        <v>3855983039</v>
      </c>
      <c r="E1649" s="736" t="s">
        <v>522</v>
      </c>
      <c r="F1649" s="736" t="s">
        <v>1199</v>
      </c>
      <c r="G1649" s="736" t="s">
        <v>509</v>
      </c>
      <c r="H1649" s="736"/>
      <c r="I1649" s="738"/>
      <c r="J1649" t="s">
        <v>1600</v>
      </c>
      <c r="K1649"/>
      <c r="L1649"/>
      <c r="M1649"/>
      <c r="N1649" t="s">
        <v>1601</v>
      </c>
    </row>
    <row r="1650" spans="1:14" ht="14.25" customHeight="1">
      <c r="A1650" s="749" t="s">
        <v>3811</v>
      </c>
      <c r="B1650" s="662" t="s">
        <v>3812</v>
      </c>
      <c r="C1650" s="662">
        <v>187238755</v>
      </c>
      <c r="D1650" s="662">
        <v>3852850332</v>
      </c>
      <c r="E1650" s="736" t="s">
        <v>2472</v>
      </c>
      <c r="F1650" s="736" t="s">
        <v>1199</v>
      </c>
      <c r="G1650" s="736" t="s">
        <v>509</v>
      </c>
      <c r="H1650" s="736"/>
      <c r="I1650" s="738"/>
      <c r="J1650" t="s">
        <v>1600</v>
      </c>
      <c r="K1650"/>
      <c r="L1650"/>
      <c r="M1650"/>
      <c r="N1650" t="s">
        <v>1601</v>
      </c>
    </row>
    <row r="1651" spans="1:14" ht="14.25" customHeight="1">
      <c r="A1651" s="749" t="s">
        <v>3813</v>
      </c>
      <c r="B1651" s="590" t="s">
        <v>3814</v>
      </c>
      <c r="C1651" s="590">
        <v>219100332</v>
      </c>
      <c r="D1651" s="590">
        <v>3852522928</v>
      </c>
      <c r="E1651" s="736" t="s">
        <v>522</v>
      </c>
      <c r="F1651" s="736" t="s">
        <v>1199</v>
      </c>
      <c r="G1651" s="736" t="s">
        <v>509</v>
      </c>
      <c r="H1651" s="736"/>
      <c r="I1651" s="738"/>
      <c r="J1651" t="s">
        <v>1600</v>
      </c>
      <c r="K1651"/>
      <c r="L1651"/>
      <c r="M1651"/>
      <c r="N1651" t="s">
        <v>1601</v>
      </c>
    </row>
    <row r="1652" spans="1:14" ht="14.25" customHeight="1">
      <c r="A1652" s="749" t="s">
        <v>3815</v>
      </c>
      <c r="B1652" s="590" t="s">
        <v>665</v>
      </c>
      <c r="C1652" s="590">
        <v>219100304</v>
      </c>
      <c r="D1652" s="590">
        <v>3853142412</v>
      </c>
      <c r="E1652" s="736" t="s">
        <v>522</v>
      </c>
      <c r="F1652" s="736" t="s">
        <v>1199</v>
      </c>
      <c r="G1652" s="736" t="s">
        <v>509</v>
      </c>
      <c r="H1652" s="736"/>
      <c r="I1652" s="738"/>
      <c r="J1652" t="s">
        <v>1600</v>
      </c>
      <c r="K1652"/>
      <c r="L1652"/>
      <c r="M1652"/>
      <c r="N1652" t="s">
        <v>1601</v>
      </c>
    </row>
    <row r="1653" spans="1:14" ht="14.25" customHeight="1">
      <c r="A1653" s="749" t="s">
        <v>3816</v>
      </c>
      <c r="B1653" s="590" t="s">
        <v>3817</v>
      </c>
      <c r="C1653" s="590">
        <v>219091840</v>
      </c>
      <c r="D1653" s="590">
        <v>3853790835</v>
      </c>
      <c r="E1653" s="736" t="s">
        <v>522</v>
      </c>
      <c r="F1653" s="736" t="s">
        <v>1203</v>
      </c>
      <c r="G1653" s="736" t="s">
        <v>509</v>
      </c>
      <c r="H1653" s="736"/>
      <c r="I1653" s="738" t="s">
        <v>3791</v>
      </c>
      <c r="J1653" t="s">
        <v>1600</v>
      </c>
      <c r="K1653"/>
      <c r="L1653"/>
      <c r="M1653"/>
      <c r="N1653" t="s">
        <v>1601</v>
      </c>
    </row>
    <row r="1654" spans="1:14" ht="14.25" customHeight="1">
      <c r="A1654" s="749" t="s">
        <v>3818</v>
      </c>
      <c r="B1654" s="590" t="s">
        <v>3819</v>
      </c>
      <c r="C1654" s="590">
        <v>194460546</v>
      </c>
      <c r="D1654" s="590">
        <v>8019008532</v>
      </c>
      <c r="E1654" s="736" t="s">
        <v>1379</v>
      </c>
      <c r="F1654" s="736" t="s">
        <v>1199</v>
      </c>
      <c r="G1654" s="797" t="s">
        <v>509</v>
      </c>
      <c r="H1654" s="797"/>
      <c r="I1654" s="800"/>
      <c r="J1654" t="s">
        <v>1600</v>
      </c>
      <c r="K1654"/>
      <c r="L1654"/>
      <c r="M1654"/>
      <c r="N1654" t="s">
        <v>1601</v>
      </c>
    </row>
    <row r="1655" spans="1:14" ht="14.25" customHeight="1">
      <c r="A1655" s="749" t="s">
        <v>3820</v>
      </c>
      <c r="B1655" s="590" t="s">
        <v>685</v>
      </c>
      <c r="C1655" s="590">
        <v>119418438</v>
      </c>
      <c r="D1655" s="590">
        <v>4065361836</v>
      </c>
      <c r="E1655" s="736" t="s">
        <v>522</v>
      </c>
      <c r="F1655" s="736" t="s">
        <v>1199</v>
      </c>
      <c r="G1655" s="802" t="s">
        <v>509</v>
      </c>
      <c r="H1655" s="802"/>
      <c r="I1655" s="803"/>
      <c r="J1655" t="s">
        <v>1600</v>
      </c>
      <c r="K1655"/>
      <c r="L1655"/>
      <c r="M1655"/>
      <c r="N1655" t="s">
        <v>1601</v>
      </c>
    </row>
    <row r="1656" spans="1:14" ht="14.25" customHeight="1">
      <c r="A1656" s="789" t="s">
        <v>3821</v>
      </c>
      <c r="B1656" s="805" t="s">
        <v>1291</v>
      </c>
      <c r="C1656" s="791" t="s">
        <v>1292</v>
      </c>
      <c r="D1656" s="792" t="s">
        <v>1189</v>
      </c>
      <c r="E1656" s="793"/>
      <c r="F1656" s="794"/>
      <c r="G1656" s="794"/>
      <c r="H1656" s="794"/>
      <c r="I1656" s="795"/>
      <c r="J1656" s="939" t="s">
        <v>1628</v>
      </c>
      <c r="K1656" s="939"/>
      <c r="L1656" s="939"/>
      <c r="M1656" s="939"/>
      <c r="N1656" s="939" t="s">
        <v>1629</v>
      </c>
    </row>
    <row r="1657" spans="1:14" ht="14.25" customHeight="1">
      <c r="A1657" s="854" t="s">
        <v>1190</v>
      </c>
      <c r="B1657" s="903" t="s">
        <v>3576</v>
      </c>
      <c r="C1657" s="856" t="s">
        <v>1192</v>
      </c>
      <c r="D1657" s="857" t="s">
        <v>1193</v>
      </c>
      <c r="E1657" s="857" t="s">
        <v>498</v>
      </c>
      <c r="F1657" s="856" t="s">
        <v>1194</v>
      </c>
      <c r="G1657" s="856" t="s">
        <v>1195</v>
      </c>
      <c r="H1657" s="856" t="s">
        <v>1702</v>
      </c>
      <c r="I1657" s="858" t="s">
        <v>455</v>
      </c>
      <c r="J1657" t="s">
        <v>1596</v>
      </c>
      <c r="K1657" t="s">
        <v>1597</v>
      </c>
      <c r="L1657" t="s">
        <v>1595</v>
      </c>
      <c r="M1657" t="s">
        <v>1598</v>
      </c>
      <c r="N1657" t="s">
        <v>1599</v>
      </c>
    </row>
    <row r="1658" spans="1:14" ht="14.25" customHeight="1">
      <c r="A1658" s="749" t="s">
        <v>3822</v>
      </c>
      <c r="B1658" s="736" t="s">
        <v>3823</v>
      </c>
      <c r="C1658" s="736">
        <v>220925042</v>
      </c>
      <c r="D1658" s="212">
        <v>8012099890</v>
      </c>
      <c r="E1658" s="736" t="s">
        <v>2472</v>
      </c>
      <c r="F1658" s="736" t="s">
        <v>1199</v>
      </c>
      <c r="G1658" s="736" t="s">
        <v>509</v>
      </c>
      <c r="H1658" s="736"/>
      <c r="I1658" s="738" t="s">
        <v>3824</v>
      </c>
      <c r="J1658" t="s">
        <v>1600</v>
      </c>
      <c r="K1658"/>
      <c r="L1658"/>
      <c r="M1658"/>
      <c r="N1658" t="s">
        <v>1601</v>
      </c>
    </row>
    <row r="1659" spans="1:14" ht="14.25" customHeight="1">
      <c r="A1659" s="749" t="s">
        <v>3825</v>
      </c>
      <c r="B1659" s="736" t="s">
        <v>728</v>
      </c>
      <c r="C1659" s="590">
        <v>95650005</v>
      </c>
      <c r="D1659" s="590" t="s">
        <v>729</v>
      </c>
      <c r="E1659" s="736" t="s">
        <v>552</v>
      </c>
      <c r="F1659" s="736" t="s">
        <v>1203</v>
      </c>
      <c r="G1659" s="736" t="s">
        <v>806</v>
      </c>
      <c r="H1659" s="736"/>
      <c r="I1659" s="738"/>
      <c r="J1659" t="s">
        <v>1600</v>
      </c>
      <c r="K1659"/>
      <c r="L1659"/>
      <c r="M1659"/>
      <c r="N1659" t="s">
        <v>1601</v>
      </c>
    </row>
    <row r="1660" spans="1:14" ht="14.25" customHeight="1">
      <c r="A1660" s="749">
        <v>633417878</v>
      </c>
      <c r="B1660" s="662" t="s">
        <v>931</v>
      </c>
      <c r="C1660" s="662">
        <v>220941144</v>
      </c>
      <c r="D1660" s="736">
        <v>3855294209</v>
      </c>
      <c r="E1660" s="736" t="s">
        <v>1260</v>
      </c>
      <c r="F1660" s="736" t="s">
        <v>1199</v>
      </c>
      <c r="G1660" s="736" t="s">
        <v>509</v>
      </c>
      <c r="H1660" s="736"/>
      <c r="I1660" s="738" t="s">
        <v>3826</v>
      </c>
      <c r="J1660" t="s">
        <v>1600</v>
      </c>
      <c r="K1660"/>
      <c r="L1660"/>
      <c r="M1660"/>
      <c r="N1660" t="s">
        <v>1601</v>
      </c>
    </row>
    <row r="1661" spans="1:14" ht="14.25" customHeight="1">
      <c r="A1661" s="749"/>
      <c r="B1661" s="736"/>
      <c r="C1661" s="736"/>
      <c r="D1661" s="736"/>
      <c r="E1661" s="736"/>
      <c r="F1661" s="736"/>
      <c r="G1661" s="736"/>
      <c r="H1661" s="736"/>
      <c r="I1661" s="738"/>
      <c r="J1661"/>
      <c r="K1661"/>
      <c r="L1661"/>
      <c r="M1661"/>
      <c r="N1661"/>
    </row>
    <row r="1662" spans="1:14" ht="14.25" customHeight="1">
      <c r="A1662" s="749"/>
      <c r="B1662" s="736"/>
      <c r="C1662" s="736"/>
      <c r="D1662" s="736"/>
      <c r="E1662" s="736"/>
      <c r="F1662" s="736"/>
      <c r="G1662" s="736"/>
      <c r="H1662" s="736"/>
      <c r="I1662" s="738"/>
      <c r="J1662"/>
      <c r="K1662"/>
      <c r="L1662"/>
      <c r="M1662"/>
      <c r="N1662"/>
    </row>
    <row r="1663" spans="1:14" ht="14.25" customHeight="1">
      <c r="A1663" s="749"/>
      <c r="B1663" s="736"/>
      <c r="C1663" s="736"/>
      <c r="D1663" s="736"/>
      <c r="E1663" s="736"/>
      <c r="F1663" s="736"/>
      <c r="G1663" s="736"/>
      <c r="H1663" s="736"/>
      <c r="I1663" s="738"/>
      <c r="J1663"/>
      <c r="K1663"/>
      <c r="L1663"/>
      <c r="M1663"/>
      <c r="N1663"/>
    </row>
    <row r="1664" spans="1:14" ht="14.25" customHeight="1">
      <c r="A1664" s="749"/>
      <c r="B1664" s="736"/>
      <c r="C1664" s="736"/>
      <c r="D1664" s="736"/>
      <c r="E1664" s="736"/>
      <c r="F1664" s="736"/>
      <c r="G1664" s="736"/>
      <c r="H1664" s="736"/>
      <c r="I1664" s="738"/>
      <c r="J1664"/>
      <c r="K1664"/>
      <c r="L1664"/>
      <c r="M1664"/>
      <c r="N1664"/>
    </row>
    <row r="1665" spans="1:14" ht="14.25" customHeight="1">
      <c r="A1665" s="749"/>
      <c r="B1665" s="736"/>
      <c r="C1665" s="736"/>
      <c r="D1665" s="736"/>
      <c r="E1665" s="736"/>
      <c r="F1665" s="736"/>
      <c r="G1665" s="736"/>
      <c r="H1665" s="736"/>
      <c r="I1665" s="738"/>
      <c r="J1665"/>
      <c r="K1665"/>
      <c r="L1665"/>
      <c r="M1665"/>
      <c r="N1665"/>
    </row>
    <row r="1666" spans="1:14" ht="14.25" customHeight="1">
      <c r="A1666" s="749"/>
      <c r="B1666" s="736"/>
      <c r="C1666" s="736"/>
      <c r="D1666" s="736"/>
      <c r="E1666" s="736"/>
      <c r="F1666" s="736"/>
      <c r="G1666" s="736"/>
      <c r="H1666" s="736"/>
      <c r="I1666" s="738"/>
      <c r="J1666"/>
      <c r="K1666"/>
      <c r="L1666"/>
      <c r="M1666"/>
      <c r="N1666"/>
    </row>
    <row r="1667" spans="1:14" ht="14.25" customHeight="1">
      <c r="A1667" s="749"/>
      <c r="B1667" s="736"/>
      <c r="C1667" s="736"/>
      <c r="D1667" s="736"/>
      <c r="E1667" s="736"/>
      <c r="F1667" s="736"/>
      <c r="G1667" s="736"/>
      <c r="H1667" s="736"/>
      <c r="I1667" s="738"/>
      <c r="J1667"/>
      <c r="K1667"/>
      <c r="L1667"/>
      <c r="M1667"/>
      <c r="N1667"/>
    </row>
    <row r="1668" spans="1:14" ht="14.25" customHeight="1">
      <c r="A1668" s="749"/>
      <c r="B1668" s="662"/>
      <c r="C1668" s="662"/>
      <c r="D1668" s="872">
        <v>219122679</v>
      </c>
      <c r="E1668" s="736"/>
      <c r="F1668" s="736"/>
      <c r="G1668" s="736"/>
      <c r="H1668" s="736"/>
      <c r="I1668" s="738"/>
      <c r="J1668" s="939" t="s">
        <v>1628</v>
      </c>
      <c r="K1668" s="939"/>
      <c r="L1668" s="939"/>
      <c r="M1668" s="939"/>
      <c r="N1668" s="939" t="s">
        <v>1629</v>
      </c>
    </row>
    <row r="1669" spans="1:14" ht="14.25" customHeight="1">
      <c r="A1669" s="749"/>
      <c r="B1669" s="736"/>
      <c r="C1669" s="736"/>
      <c r="D1669" s="736"/>
      <c r="E1669" s="853"/>
      <c r="F1669" s="736"/>
      <c r="G1669" s="736"/>
      <c r="H1669" s="736"/>
      <c r="I1669" s="738"/>
      <c r="J1669"/>
      <c r="K1669"/>
      <c r="L1669"/>
      <c r="M1669"/>
      <c r="N1669"/>
    </row>
    <row r="1670" spans="1:14" ht="14.25" customHeight="1">
      <c r="A1670" s="749"/>
      <c r="B1670" s="736"/>
      <c r="C1670" s="736"/>
      <c r="D1670" s="736"/>
      <c r="E1670" s="736"/>
      <c r="F1670" s="736"/>
      <c r="G1670" s="736"/>
      <c r="H1670" s="736"/>
      <c r="I1670" s="738"/>
      <c r="J1670"/>
      <c r="K1670"/>
      <c r="L1670"/>
      <c r="M1670"/>
      <c r="N1670"/>
    </row>
    <row r="1671" spans="1:14" ht="14.25" customHeight="1">
      <c r="A1671" s="749"/>
      <c r="B1671" s="736"/>
      <c r="C1671" s="736"/>
      <c r="D1671" s="736"/>
      <c r="E1671" s="736"/>
      <c r="F1671" s="736"/>
      <c r="G1671" s="736"/>
      <c r="H1671" s="736"/>
      <c r="I1671" s="738"/>
      <c r="J1671"/>
      <c r="K1671"/>
      <c r="L1671"/>
      <c r="M1671"/>
      <c r="N1671"/>
    </row>
    <row r="1672" spans="1:14" ht="14.25" customHeight="1">
      <c r="A1672" s="749"/>
      <c r="B1672" s="736"/>
      <c r="C1672" s="736"/>
      <c r="D1672" s="736"/>
      <c r="E1672" s="736"/>
      <c r="F1672" s="736"/>
      <c r="G1672" s="736"/>
      <c r="H1672" s="736"/>
      <c r="I1672" s="738"/>
      <c r="J1672"/>
      <c r="K1672"/>
      <c r="L1672"/>
      <c r="M1672"/>
      <c r="N1672"/>
    </row>
    <row r="1673" spans="1:14" ht="14.25" customHeight="1">
      <c r="A1673" s="749"/>
      <c r="B1673" s="736"/>
      <c r="C1673" s="736"/>
      <c r="D1673" s="736"/>
      <c r="E1673" s="736"/>
      <c r="F1673" s="736"/>
      <c r="G1673" s="736"/>
      <c r="H1673" s="736"/>
      <c r="I1673" s="738"/>
      <c r="J1673"/>
      <c r="K1673"/>
      <c r="L1673"/>
      <c r="M1673"/>
      <c r="N1673"/>
    </row>
    <row r="1674" spans="1:14" ht="14.25" customHeight="1">
      <c r="A1674" s="749"/>
      <c r="B1674" s="736"/>
      <c r="C1674" s="736"/>
      <c r="D1674" s="736"/>
      <c r="E1674" s="736"/>
      <c r="F1674" s="736"/>
      <c r="G1674" s="736"/>
      <c r="H1674" s="736"/>
      <c r="I1674" s="738"/>
      <c r="J1674"/>
      <c r="K1674"/>
      <c r="L1674"/>
      <c r="M1674"/>
      <c r="N1674"/>
    </row>
    <row r="1675" spans="1:14" ht="14.25" customHeight="1">
      <c r="A1675" s="749"/>
      <c r="B1675" s="736"/>
      <c r="C1675" s="736"/>
      <c r="D1675" s="736"/>
      <c r="E1675" s="736"/>
      <c r="F1675" s="736"/>
      <c r="G1675" s="736"/>
      <c r="H1675" s="736"/>
      <c r="I1675" s="738"/>
      <c r="J1675"/>
      <c r="K1675"/>
      <c r="L1675"/>
      <c r="M1675"/>
      <c r="N1675"/>
    </row>
    <row r="1676" spans="1:14" ht="14.25" customHeight="1">
      <c r="J1676"/>
      <c r="K1676"/>
      <c r="L1676"/>
      <c r="M1676"/>
      <c r="N1676"/>
    </row>
    <row r="1677" spans="1:14" ht="14.25" customHeight="1">
      <c r="A1677" s="806"/>
      <c r="B1677" s="804"/>
      <c r="C1677" s="804"/>
      <c r="D1677" s="804"/>
      <c r="E1677" s="804"/>
      <c r="F1677" s="804"/>
      <c r="G1677" s="804"/>
      <c r="H1677" s="804"/>
      <c r="I1677" s="804"/>
      <c r="J1677"/>
      <c r="K1677"/>
      <c r="L1677"/>
      <c r="M1677"/>
      <c r="N1677"/>
    </row>
    <row r="1678" spans="1:14" ht="14.25" customHeight="1">
      <c r="A1678" s="754" t="s">
        <v>3827</v>
      </c>
      <c r="B1678" s="813" t="s">
        <v>1187</v>
      </c>
      <c r="C1678" s="726" t="s">
        <v>1188</v>
      </c>
      <c r="D1678" s="727" t="s">
        <v>1701</v>
      </c>
      <c r="E1678" s="728"/>
      <c r="F1678" s="729"/>
      <c r="G1678" s="729"/>
      <c r="H1678" s="729"/>
      <c r="I1678" s="760"/>
      <c r="J1678" s="939" t="s">
        <v>1628</v>
      </c>
      <c r="K1678" s="939"/>
      <c r="L1678" s="939"/>
      <c r="M1678" s="939"/>
      <c r="N1678" s="939" t="s">
        <v>1629</v>
      </c>
    </row>
    <row r="1679" spans="1:14" ht="14.25" customHeight="1">
      <c r="A1679" s="854" t="s">
        <v>1190</v>
      </c>
      <c r="B1679" s="903" t="s">
        <v>3576</v>
      </c>
      <c r="C1679" s="856" t="s">
        <v>1192</v>
      </c>
      <c r="D1679" s="857" t="s">
        <v>1193</v>
      </c>
      <c r="E1679" s="857" t="s">
        <v>498</v>
      </c>
      <c r="F1679" s="856" t="s">
        <v>1194</v>
      </c>
      <c r="G1679" s="856" t="s">
        <v>1195</v>
      </c>
      <c r="H1679" s="856" t="s">
        <v>1702</v>
      </c>
      <c r="I1679" s="858" t="s">
        <v>455</v>
      </c>
      <c r="J1679" t="s">
        <v>1596</v>
      </c>
      <c r="K1679" t="s">
        <v>1597</v>
      </c>
      <c r="L1679" t="s">
        <v>1595</v>
      </c>
      <c r="M1679" t="s">
        <v>1598</v>
      </c>
      <c r="N1679" t="s">
        <v>1599</v>
      </c>
    </row>
    <row r="1680" spans="1:14" ht="14.25" customHeight="1">
      <c r="A1680" s="749"/>
      <c r="B1680" s="590" t="s">
        <v>3828</v>
      </c>
      <c r="C1680" s="590">
        <v>218870045</v>
      </c>
      <c r="D1680" s="906" t="s">
        <v>3829</v>
      </c>
      <c r="E1680" s="736"/>
      <c r="F1680" s="736"/>
      <c r="G1680" s="736" t="s">
        <v>509</v>
      </c>
      <c r="H1680" s="736"/>
      <c r="I1680" s="738"/>
      <c r="J1680" t="s">
        <v>1600</v>
      </c>
      <c r="K1680"/>
      <c r="L1680"/>
      <c r="M1680"/>
      <c r="N1680" t="s">
        <v>1601</v>
      </c>
    </row>
    <row r="1681" spans="1:14" ht="14.25" customHeight="1">
      <c r="A1681" s="749"/>
      <c r="B1681" s="590" t="s">
        <v>3830</v>
      </c>
      <c r="C1681" s="590">
        <v>219123335</v>
      </c>
      <c r="D1681" s="905">
        <v>3855814838</v>
      </c>
      <c r="E1681" s="736" t="s">
        <v>2406</v>
      </c>
      <c r="F1681" s="736" t="s">
        <v>1199</v>
      </c>
      <c r="G1681" s="736"/>
      <c r="H1681" s="736"/>
      <c r="I1681" s="738"/>
      <c r="J1681" t="s">
        <v>1600</v>
      </c>
      <c r="K1681"/>
      <c r="L1681"/>
      <c r="M1681"/>
      <c r="N1681" t="s">
        <v>1601</v>
      </c>
    </row>
    <row r="1682" spans="1:14" ht="14.25" customHeight="1">
      <c r="A1682" s="749"/>
      <c r="B1682" s="590" t="s">
        <v>671</v>
      </c>
      <c r="C1682" s="590">
        <v>219140977</v>
      </c>
      <c r="D1682" s="590">
        <v>5735136117</v>
      </c>
      <c r="E1682" s="736" t="s">
        <v>506</v>
      </c>
      <c r="F1682" s="736" t="s">
        <v>1199</v>
      </c>
      <c r="G1682" s="736"/>
      <c r="H1682" s="736"/>
      <c r="I1682" s="738"/>
      <c r="J1682" t="s">
        <v>1600</v>
      </c>
      <c r="K1682"/>
      <c r="L1682"/>
      <c r="M1682"/>
      <c r="N1682" t="s">
        <v>1601</v>
      </c>
    </row>
    <row r="1683" spans="1:14" ht="14.25" customHeight="1">
      <c r="A1683" s="749"/>
      <c r="B1683" s="590" t="s">
        <v>3831</v>
      </c>
      <c r="C1683" s="590">
        <v>218582251</v>
      </c>
      <c r="D1683" s="590">
        <v>4699700004</v>
      </c>
      <c r="E1683" s="736" t="s">
        <v>2406</v>
      </c>
      <c r="F1683" s="736" t="s">
        <v>1199</v>
      </c>
      <c r="G1683" s="736"/>
      <c r="H1683" s="736"/>
      <c r="I1683" s="738" t="s">
        <v>3832</v>
      </c>
      <c r="J1683" t="s">
        <v>1600</v>
      </c>
      <c r="K1683"/>
      <c r="L1683"/>
      <c r="M1683"/>
      <c r="N1683" t="s">
        <v>1601</v>
      </c>
    </row>
    <row r="1684" spans="1:14" ht="14.25" customHeight="1">
      <c r="A1684" s="749"/>
      <c r="B1684" s="731" t="s">
        <v>3833</v>
      </c>
      <c r="C1684" s="731">
        <v>219680613</v>
      </c>
      <c r="D1684" s="731">
        <v>3854230944</v>
      </c>
      <c r="E1684" s="731" t="s">
        <v>528</v>
      </c>
      <c r="F1684" s="736" t="s">
        <v>1199</v>
      </c>
      <c r="G1684" s="736" t="s">
        <v>509</v>
      </c>
      <c r="H1684" s="736"/>
      <c r="I1684" s="738"/>
      <c r="J1684" s="938" t="s">
        <v>1607</v>
      </c>
      <c r="K1684" s="938" t="s">
        <v>1659</v>
      </c>
      <c r="L1684" s="938" t="s">
        <v>1695</v>
      </c>
      <c r="M1684" s="938" t="s">
        <v>1696</v>
      </c>
      <c r="N1684" s="938" t="s">
        <v>1601</v>
      </c>
    </row>
    <row r="1685" spans="1:14" ht="14.25" customHeight="1">
      <c r="A1685" s="749">
        <v>779426761</v>
      </c>
      <c r="B1685" s="662" t="s">
        <v>3686</v>
      </c>
      <c r="C1685" s="662">
        <v>128553631</v>
      </c>
      <c r="D1685" s="662">
        <v>7864843117</v>
      </c>
      <c r="E1685" s="736" t="s">
        <v>2472</v>
      </c>
      <c r="F1685" s="736" t="s">
        <v>1199</v>
      </c>
      <c r="G1685" s="736" t="s">
        <v>509</v>
      </c>
      <c r="H1685" s="736"/>
      <c r="I1685" s="738" t="s">
        <v>808</v>
      </c>
      <c r="J1685" t="s">
        <v>1600</v>
      </c>
      <c r="K1685"/>
      <c r="L1685"/>
      <c r="M1685"/>
      <c r="N1685" t="s">
        <v>1601</v>
      </c>
    </row>
    <row r="1686" spans="1:14" ht="14.25" customHeight="1">
      <c r="A1686" s="749" t="s">
        <v>3834</v>
      </c>
      <c r="B1686" s="577" t="s">
        <v>690</v>
      </c>
      <c r="C1686" s="577">
        <v>219125861</v>
      </c>
      <c r="D1686" s="577">
        <v>8016346092</v>
      </c>
      <c r="E1686" s="736" t="s">
        <v>513</v>
      </c>
      <c r="F1686" s="736" t="s">
        <v>1199</v>
      </c>
      <c r="G1686" s="736" t="s">
        <v>509</v>
      </c>
      <c r="H1686" s="736"/>
      <c r="I1686" s="738"/>
      <c r="J1686" t="s">
        <v>1600</v>
      </c>
      <c r="K1686"/>
      <c r="L1686"/>
      <c r="M1686"/>
      <c r="N1686" t="s">
        <v>1601</v>
      </c>
    </row>
    <row r="1687" spans="1:14" ht="14.25" customHeight="1">
      <c r="A1687" s="749"/>
      <c r="B1687" s="593" t="s">
        <v>3835</v>
      </c>
      <c r="C1687" s="593">
        <v>177874672</v>
      </c>
      <c r="D1687" s="593">
        <v>3853714403</v>
      </c>
      <c r="E1687" s="736" t="s">
        <v>2406</v>
      </c>
      <c r="F1687" s="736" t="s">
        <v>1199</v>
      </c>
      <c r="G1687" s="736" t="s">
        <v>509</v>
      </c>
      <c r="H1687" s="736"/>
      <c r="I1687" s="738"/>
      <c r="J1687" t="s">
        <v>1600</v>
      </c>
      <c r="K1687"/>
      <c r="L1687"/>
      <c r="M1687"/>
      <c r="N1687" t="s">
        <v>1601</v>
      </c>
    </row>
    <row r="1688" spans="1:14" ht="14.25" customHeight="1">
      <c r="A1688" s="749" t="s">
        <v>3836</v>
      </c>
      <c r="B1688" s="662" t="s">
        <v>3837</v>
      </c>
      <c r="C1688" s="662">
        <v>218871354</v>
      </c>
      <c r="D1688" s="662">
        <v>3852407252</v>
      </c>
      <c r="E1688" s="736" t="s">
        <v>513</v>
      </c>
      <c r="F1688" s="736" t="s">
        <v>1199</v>
      </c>
      <c r="G1688" s="736" t="s">
        <v>509</v>
      </c>
      <c r="H1688" s="736"/>
      <c r="I1688" s="738"/>
      <c r="J1688" t="s">
        <v>1600</v>
      </c>
      <c r="K1688"/>
      <c r="L1688"/>
      <c r="M1688"/>
      <c r="N1688" t="s">
        <v>1601</v>
      </c>
    </row>
    <row r="1689" spans="1:14" ht="14.25" customHeight="1">
      <c r="A1689" s="749"/>
      <c r="B1689" s="590" t="s">
        <v>3838</v>
      </c>
      <c r="C1689" s="590">
        <v>191065852</v>
      </c>
      <c r="D1689" s="590">
        <v>3853011016</v>
      </c>
      <c r="E1689" s="736" t="s">
        <v>522</v>
      </c>
      <c r="F1689" s="736" t="s">
        <v>1199</v>
      </c>
      <c r="G1689" s="736" t="s">
        <v>509</v>
      </c>
      <c r="H1689" s="736"/>
      <c r="I1689" s="738"/>
      <c r="J1689" t="s">
        <v>1600</v>
      </c>
      <c r="K1689"/>
      <c r="L1689"/>
      <c r="M1689"/>
      <c r="N1689" t="s">
        <v>1601</v>
      </c>
    </row>
    <row r="1690" spans="1:14" ht="14.25" customHeight="1">
      <c r="A1690" s="749"/>
      <c r="B1690" s="577" t="s">
        <v>3839</v>
      </c>
      <c r="C1690" s="577"/>
      <c r="D1690" s="662"/>
      <c r="E1690" s="736"/>
      <c r="F1690" s="736"/>
      <c r="G1690" s="736" t="s">
        <v>509</v>
      </c>
      <c r="H1690" s="736"/>
      <c r="I1690" s="738"/>
      <c r="J1690" s="939" t="s">
        <v>1628</v>
      </c>
      <c r="K1690" s="939"/>
      <c r="L1690" s="939"/>
      <c r="M1690" s="939"/>
      <c r="N1690" s="939" t="s">
        <v>1629</v>
      </c>
    </row>
    <row r="1691" spans="1:14" ht="14.25" customHeight="1">
      <c r="A1691" s="749"/>
      <c r="B1691" s="590" t="s">
        <v>3840</v>
      </c>
      <c r="C1691" s="590">
        <v>219830296</v>
      </c>
      <c r="D1691" s="596">
        <v>3854506322</v>
      </c>
      <c r="E1691" s="736" t="s">
        <v>506</v>
      </c>
      <c r="F1691" s="736" t="s">
        <v>1203</v>
      </c>
      <c r="G1691" s="736"/>
      <c r="H1691" s="736"/>
      <c r="I1691" s="738"/>
      <c r="J1691" t="s">
        <v>1600</v>
      </c>
      <c r="K1691"/>
      <c r="L1691"/>
      <c r="M1691"/>
      <c r="N1691" t="s">
        <v>1601</v>
      </c>
    </row>
    <row r="1692" spans="1:14" ht="14.25" customHeight="1">
      <c r="A1692" s="749"/>
      <c r="B1692" s="662" t="s">
        <v>3841</v>
      </c>
      <c r="C1692" s="662">
        <v>219148124</v>
      </c>
      <c r="D1692" s="662">
        <v>4359383183</v>
      </c>
      <c r="E1692" s="736" t="s">
        <v>522</v>
      </c>
      <c r="F1692" s="736" t="s">
        <v>1199</v>
      </c>
      <c r="G1692" s="736" t="s">
        <v>509</v>
      </c>
      <c r="H1692" s="736"/>
      <c r="I1692" s="738"/>
      <c r="J1692" t="s">
        <v>1600</v>
      </c>
      <c r="K1692"/>
      <c r="L1692"/>
      <c r="M1692"/>
      <c r="N1692" t="s">
        <v>1601</v>
      </c>
    </row>
    <row r="1693" spans="1:14" ht="14.25" customHeight="1">
      <c r="A1693" s="749"/>
      <c r="B1693" s="590" t="s">
        <v>699</v>
      </c>
      <c r="C1693" s="590">
        <v>219126120</v>
      </c>
      <c r="D1693" s="590">
        <v>8328904032</v>
      </c>
      <c r="E1693" s="736" t="s">
        <v>513</v>
      </c>
      <c r="F1693" s="736" t="s">
        <v>1199</v>
      </c>
      <c r="G1693" s="736" t="s">
        <v>509</v>
      </c>
      <c r="H1693" s="736"/>
      <c r="I1693" s="738"/>
      <c r="J1693" t="s">
        <v>1600</v>
      </c>
      <c r="K1693"/>
      <c r="L1693"/>
      <c r="M1693"/>
      <c r="N1693" t="s">
        <v>1601</v>
      </c>
    </row>
    <row r="1694" spans="1:14" ht="14.25" customHeight="1">
      <c r="A1694" s="749"/>
      <c r="B1694" s="590" t="s">
        <v>3842</v>
      </c>
      <c r="C1694" s="590">
        <v>134612285</v>
      </c>
      <c r="D1694" s="590">
        <v>8012057920</v>
      </c>
      <c r="E1694" s="736" t="s">
        <v>513</v>
      </c>
      <c r="F1694" s="736" t="s">
        <v>1199</v>
      </c>
      <c r="G1694" s="736" t="s">
        <v>509</v>
      </c>
      <c r="H1694" s="736"/>
      <c r="I1694" s="738"/>
      <c r="J1694" t="s">
        <v>1600</v>
      </c>
      <c r="K1694"/>
      <c r="L1694"/>
      <c r="M1694"/>
      <c r="N1694" t="s">
        <v>1601</v>
      </c>
    </row>
    <row r="1695" spans="1:14" ht="14.25" customHeight="1">
      <c r="A1695" s="798"/>
      <c r="B1695" s="577" t="s">
        <v>702</v>
      </c>
      <c r="C1695" s="577">
        <v>145640672</v>
      </c>
      <c r="D1695" s="577">
        <v>3853754006</v>
      </c>
      <c r="E1695" s="797" t="s">
        <v>513</v>
      </c>
      <c r="F1695" s="797" t="s">
        <v>1199</v>
      </c>
      <c r="G1695" s="797"/>
      <c r="H1695" s="797"/>
      <c r="I1695" s="800"/>
      <c r="J1695" t="s">
        <v>1600</v>
      </c>
      <c r="K1695"/>
      <c r="L1695"/>
      <c r="M1695"/>
      <c r="N1695" t="s">
        <v>1601</v>
      </c>
    </row>
    <row r="1696" spans="1:14" ht="14.25" customHeight="1">
      <c r="A1696" s="798"/>
      <c r="B1696" s="593" t="s">
        <v>681</v>
      </c>
      <c r="C1696" s="593">
        <v>117028375</v>
      </c>
      <c r="D1696" s="593">
        <v>8016661913</v>
      </c>
      <c r="E1696" s="797" t="s">
        <v>2472</v>
      </c>
      <c r="F1696" s="797" t="s">
        <v>1203</v>
      </c>
      <c r="G1696" s="797"/>
      <c r="H1696" s="797"/>
      <c r="I1696" s="800"/>
      <c r="J1696" t="s">
        <v>1600</v>
      </c>
      <c r="K1696"/>
      <c r="L1696"/>
      <c r="M1696"/>
      <c r="N1696" t="s">
        <v>1601</v>
      </c>
    </row>
    <row r="1697" spans="1:14" ht="14.25" customHeight="1">
      <c r="A1697" s="798" t="s">
        <v>3843</v>
      </c>
      <c r="B1697" s="590" t="s">
        <v>703</v>
      </c>
      <c r="C1697" s="596">
        <v>220517631</v>
      </c>
      <c r="D1697" s="590">
        <v>8634580854</v>
      </c>
      <c r="E1697" s="797" t="s">
        <v>522</v>
      </c>
      <c r="F1697" s="797" t="s">
        <v>1199</v>
      </c>
      <c r="G1697" s="797" t="s">
        <v>509</v>
      </c>
      <c r="H1697" s="797"/>
      <c r="I1697" s="800"/>
      <c r="J1697" t="s">
        <v>1600</v>
      </c>
      <c r="K1697"/>
      <c r="L1697"/>
      <c r="M1697"/>
      <c r="N1697" t="s">
        <v>1601</v>
      </c>
    </row>
    <row r="1698" spans="1:14" ht="14.25" customHeight="1">
      <c r="A1698" s="906" t="s">
        <v>3844</v>
      </c>
      <c r="B1698" s="590" t="s">
        <v>3845</v>
      </c>
      <c r="C1698" s="590">
        <v>219712364</v>
      </c>
      <c r="D1698" s="156">
        <v>8015091409</v>
      </c>
      <c r="E1698" s="797" t="s">
        <v>522</v>
      </c>
      <c r="F1698" s="797" t="s">
        <v>1199</v>
      </c>
      <c r="G1698" s="797" t="s">
        <v>509</v>
      </c>
      <c r="H1698" s="797"/>
      <c r="I1698" s="800"/>
      <c r="J1698" t="s">
        <v>1600</v>
      </c>
      <c r="K1698"/>
      <c r="L1698"/>
      <c r="M1698"/>
      <c r="N1698" t="s">
        <v>1601</v>
      </c>
    </row>
    <row r="1699" spans="1:14" ht="14.25" customHeight="1">
      <c r="A1699" s="801" t="s">
        <v>3846</v>
      </c>
      <c r="B1699" s="869" t="s">
        <v>3847</v>
      </c>
      <c r="C1699" s="869">
        <v>219021559</v>
      </c>
      <c r="D1699" s="869">
        <v>3854470255</v>
      </c>
      <c r="E1699" s="802" t="s">
        <v>506</v>
      </c>
      <c r="F1699" s="802" t="s">
        <v>1199</v>
      </c>
      <c r="G1699" s="802" t="s">
        <v>509</v>
      </c>
      <c r="H1699" s="802"/>
      <c r="I1699" s="803"/>
      <c r="J1699" t="s">
        <v>1600</v>
      </c>
      <c r="K1699"/>
      <c r="L1699"/>
      <c r="M1699"/>
      <c r="N1699" t="s">
        <v>1601</v>
      </c>
    </row>
    <row r="1700" spans="1:14" ht="14.25" customHeight="1">
      <c r="A1700" s="754" t="s">
        <v>3848</v>
      </c>
      <c r="B1700" s="813" t="s">
        <v>1187</v>
      </c>
      <c r="C1700" s="726" t="s">
        <v>1188</v>
      </c>
      <c r="D1700" s="727" t="s">
        <v>1701</v>
      </c>
      <c r="E1700" s="728"/>
      <c r="F1700" s="729"/>
      <c r="G1700" s="729"/>
      <c r="H1700" s="729"/>
      <c r="I1700" s="760"/>
      <c r="J1700" s="939" t="s">
        <v>1628</v>
      </c>
      <c r="K1700" s="939"/>
      <c r="L1700" s="939"/>
      <c r="M1700" s="939"/>
      <c r="N1700" s="939" t="s">
        <v>1629</v>
      </c>
    </row>
    <row r="1701" spans="1:14" ht="14.25" customHeight="1">
      <c r="A1701" s="854" t="s">
        <v>1190</v>
      </c>
      <c r="B1701" s="903" t="s">
        <v>3576</v>
      </c>
      <c r="C1701" s="856" t="s">
        <v>1192</v>
      </c>
      <c r="D1701" s="857" t="s">
        <v>1193</v>
      </c>
      <c r="E1701" s="857" t="s">
        <v>498</v>
      </c>
      <c r="F1701" s="856" t="s">
        <v>1194</v>
      </c>
      <c r="G1701" s="856" t="s">
        <v>1195</v>
      </c>
      <c r="H1701" s="856" t="s">
        <v>1702</v>
      </c>
      <c r="I1701" s="858" t="s">
        <v>455</v>
      </c>
      <c r="J1701" t="s">
        <v>1596</v>
      </c>
      <c r="K1701" t="s">
        <v>1597</v>
      </c>
      <c r="L1701" t="s">
        <v>1595</v>
      </c>
      <c r="M1701" t="s">
        <v>1598</v>
      </c>
      <c r="N1701" t="s">
        <v>1599</v>
      </c>
    </row>
    <row r="1702" spans="1:14" ht="14.25" customHeight="1">
      <c r="A1702" s="749" t="s">
        <v>3849</v>
      </c>
      <c r="B1702" s="736" t="s">
        <v>3850</v>
      </c>
      <c r="C1702" s="810">
        <v>220956297</v>
      </c>
      <c r="D1702" s="736">
        <v>3855075558</v>
      </c>
      <c r="E1702" s="736" t="s">
        <v>506</v>
      </c>
      <c r="F1702" s="797" t="s">
        <v>1199</v>
      </c>
      <c r="G1702" s="736"/>
      <c r="H1702" s="736"/>
      <c r="I1702" s="738"/>
      <c r="J1702" t="s">
        <v>1600</v>
      </c>
      <c r="K1702"/>
      <c r="L1702"/>
      <c r="M1702"/>
      <c r="N1702" t="s">
        <v>1601</v>
      </c>
    </row>
    <row r="1703" spans="1:14" ht="14.25" customHeight="1">
      <c r="A1703" s="749" t="s">
        <v>3851</v>
      </c>
      <c r="B1703" s="590" t="s">
        <v>3852</v>
      </c>
      <c r="C1703" s="590">
        <v>194454010</v>
      </c>
      <c r="D1703" s="591" t="s">
        <v>3853</v>
      </c>
      <c r="E1703" s="736" t="s">
        <v>522</v>
      </c>
      <c r="F1703" s="736" t="s">
        <v>1199</v>
      </c>
      <c r="G1703" s="736"/>
      <c r="H1703" s="736"/>
      <c r="I1703" s="738"/>
      <c r="J1703" t="s">
        <v>1600</v>
      </c>
      <c r="K1703"/>
      <c r="L1703"/>
      <c r="M1703"/>
      <c r="N1703" t="s">
        <v>1601</v>
      </c>
    </row>
    <row r="1704" spans="1:14" ht="14.25" customHeight="1">
      <c r="A1704" s="749" t="s">
        <v>3854</v>
      </c>
      <c r="B1704" s="590" t="s">
        <v>704</v>
      </c>
      <c r="C1704" s="590">
        <v>218760802</v>
      </c>
      <c r="D1704" s="590">
        <v>3856229646</v>
      </c>
      <c r="E1704" s="736" t="s">
        <v>522</v>
      </c>
      <c r="F1704" s="736" t="s">
        <v>1199</v>
      </c>
      <c r="G1704" s="736" t="s">
        <v>509</v>
      </c>
      <c r="H1704" s="736"/>
      <c r="I1704" s="738"/>
      <c r="J1704" t="s">
        <v>1600</v>
      </c>
      <c r="K1704"/>
      <c r="L1704"/>
      <c r="M1704"/>
      <c r="N1704" t="s">
        <v>1601</v>
      </c>
    </row>
    <row r="1705" spans="1:14" ht="14.25" customHeight="1">
      <c r="A1705" s="749" t="s">
        <v>3855</v>
      </c>
      <c r="B1705" s="590" t="s">
        <v>712</v>
      </c>
      <c r="C1705" s="590">
        <v>220896378</v>
      </c>
      <c r="D1705" s="590" t="s">
        <v>713</v>
      </c>
      <c r="E1705" s="736" t="s">
        <v>522</v>
      </c>
      <c r="F1705" s="736" t="s">
        <v>1199</v>
      </c>
      <c r="G1705" s="736" t="s">
        <v>509</v>
      </c>
      <c r="H1705" s="736"/>
      <c r="I1705" s="738"/>
      <c r="J1705" t="s">
        <v>1600</v>
      </c>
      <c r="K1705"/>
      <c r="L1705"/>
      <c r="M1705"/>
      <c r="N1705" t="s">
        <v>1601</v>
      </c>
    </row>
    <row r="1706" spans="1:14" ht="14.25" customHeight="1">
      <c r="A1706" s="242" t="s">
        <v>3856</v>
      </c>
      <c r="B1706" s="590" t="s">
        <v>717</v>
      </c>
      <c r="C1706" s="590">
        <v>220915749</v>
      </c>
      <c r="D1706" s="590">
        <v>3854579227</v>
      </c>
      <c r="E1706" s="736" t="s">
        <v>522</v>
      </c>
      <c r="F1706" s="736" t="s">
        <v>1199</v>
      </c>
      <c r="G1706" s="736" t="s">
        <v>509</v>
      </c>
      <c r="H1706" s="736"/>
      <c r="I1706" s="738"/>
      <c r="J1706" t="s">
        <v>1600</v>
      </c>
      <c r="K1706"/>
      <c r="L1706"/>
      <c r="M1706"/>
      <c r="N1706" t="s">
        <v>1601</v>
      </c>
    </row>
    <row r="1707" spans="1:14" ht="14.25" customHeight="1">
      <c r="A1707" s="749" t="s">
        <v>3857</v>
      </c>
      <c r="B1707" s="590" t="s">
        <v>711</v>
      </c>
      <c r="C1707" s="593">
        <v>188001298</v>
      </c>
      <c r="D1707" s="590">
        <v>8015025972</v>
      </c>
      <c r="E1707" s="736" t="s">
        <v>522</v>
      </c>
      <c r="F1707" s="736" t="s">
        <v>1199</v>
      </c>
      <c r="G1707" s="736" t="s">
        <v>509</v>
      </c>
      <c r="H1707" s="736"/>
      <c r="I1707" s="816"/>
      <c r="J1707" t="s">
        <v>1600</v>
      </c>
      <c r="K1707"/>
      <c r="L1707"/>
      <c r="M1707"/>
      <c r="N1707" t="s">
        <v>1601</v>
      </c>
    </row>
    <row r="1708" spans="1:14" ht="14.25" customHeight="1">
      <c r="A1708" s="749" t="s">
        <v>3858</v>
      </c>
      <c r="B1708" s="590" t="s">
        <v>709</v>
      </c>
      <c r="C1708" s="590">
        <v>220868285</v>
      </c>
      <c r="D1708" s="590">
        <v>3856055949</v>
      </c>
      <c r="E1708" s="736" t="s">
        <v>522</v>
      </c>
      <c r="F1708" s="736" t="s">
        <v>1199</v>
      </c>
      <c r="G1708" s="736" t="s">
        <v>509</v>
      </c>
      <c r="H1708" s="736"/>
      <c r="I1708" s="738" t="s">
        <v>3859</v>
      </c>
      <c r="J1708" t="s">
        <v>1600</v>
      </c>
      <c r="K1708"/>
      <c r="L1708"/>
      <c r="M1708"/>
      <c r="N1708" t="s">
        <v>1601</v>
      </c>
    </row>
    <row r="1709" spans="1:14" ht="14.25" customHeight="1">
      <c r="A1709" s="749" t="s">
        <v>3860</v>
      </c>
      <c r="B1709" s="590" t="s">
        <v>710</v>
      </c>
      <c r="C1709" s="590">
        <v>102519199</v>
      </c>
      <c r="D1709" s="590">
        <v>3853027913</v>
      </c>
      <c r="E1709" s="736" t="s">
        <v>522</v>
      </c>
      <c r="F1709" s="736" t="s">
        <v>1199</v>
      </c>
      <c r="G1709" s="736" t="s">
        <v>509</v>
      </c>
      <c r="H1709" s="736"/>
      <c r="I1709" s="738"/>
      <c r="J1709" t="s">
        <v>1600</v>
      </c>
      <c r="K1709"/>
      <c r="L1709"/>
      <c r="M1709"/>
      <c r="N1709" t="s">
        <v>1601</v>
      </c>
    </row>
    <row r="1710" spans="1:14" ht="14.25" customHeight="1">
      <c r="A1710" s="749" t="s">
        <v>3861</v>
      </c>
      <c r="B1710" s="590" t="s">
        <v>707</v>
      </c>
      <c r="C1710" s="590">
        <v>202122804</v>
      </c>
      <c r="D1710" s="590">
        <v>9294066873</v>
      </c>
      <c r="E1710" s="736"/>
      <c r="F1710" s="736" t="s">
        <v>1203</v>
      </c>
      <c r="G1710" s="736"/>
      <c r="H1710" s="736"/>
      <c r="I1710" s="738"/>
      <c r="J1710" t="s">
        <v>1600</v>
      </c>
      <c r="K1710"/>
      <c r="L1710"/>
      <c r="M1710"/>
      <c r="N1710" t="s">
        <v>1601</v>
      </c>
    </row>
    <row r="1711" spans="1:14" ht="14.25" customHeight="1">
      <c r="A1711" s="749" t="s">
        <v>3862</v>
      </c>
      <c r="B1711" s="590" t="s">
        <v>3863</v>
      </c>
      <c r="C1711" s="590">
        <v>204831061</v>
      </c>
      <c r="D1711" s="590">
        <v>9176758255</v>
      </c>
      <c r="E1711" s="736" t="s">
        <v>522</v>
      </c>
      <c r="F1711" s="736" t="s">
        <v>1203</v>
      </c>
      <c r="G1711" s="736" t="s">
        <v>509</v>
      </c>
      <c r="H1711" s="736"/>
      <c r="I1711" s="738" t="s">
        <v>3864</v>
      </c>
      <c r="J1711" t="s">
        <v>1600</v>
      </c>
      <c r="K1711"/>
      <c r="L1711"/>
      <c r="M1711"/>
      <c r="N1711" t="s">
        <v>1601</v>
      </c>
    </row>
    <row r="1712" spans="1:14" ht="14.25" customHeight="1">
      <c r="A1712" s="749" t="s">
        <v>3865</v>
      </c>
      <c r="B1712" s="590" t="s">
        <v>3845</v>
      </c>
      <c r="C1712" s="590">
        <v>220532407</v>
      </c>
      <c r="D1712" s="590">
        <v>9176758254</v>
      </c>
      <c r="E1712" s="736" t="s">
        <v>522</v>
      </c>
      <c r="F1712" s="736" t="s">
        <v>1203</v>
      </c>
      <c r="G1712" s="736" t="s">
        <v>509</v>
      </c>
      <c r="H1712" s="736"/>
      <c r="I1712" s="738" t="s">
        <v>3864</v>
      </c>
      <c r="J1712" t="s">
        <v>1600</v>
      </c>
      <c r="K1712"/>
      <c r="L1712"/>
      <c r="M1712"/>
      <c r="N1712" t="s">
        <v>1601</v>
      </c>
    </row>
    <row r="1713" spans="1:14" ht="14.25" customHeight="1">
      <c r="A1713" s="749" t="s">
        <v>3866</v>
      </c>
      <c r="B1713" s="590" t="s">
        <v>3867</v>
      </c>
      <c r="C1713" s="590">
        <v>220528859</v>
      </c>
      <c r="D1713" s="590">
        <v>3855036486</v>
      </c>
      <c r="E1713" s="731" t="s">
        <v>522</v>
      </c>
      <c r="F1713" s="736" t="s">
        <v>1203</v>
      </c>
      <c r="G1713" s="736" t="s">
        <v>509</v>
      </c>
      <c r="H1713" s="736"/>
      <c r="I1713" s="738" t="s">
        <v>3864</v>
      </c>
      <c r="J1713" t="s">
        <v>1600</v>
      </c>
      <c r="K1713"/>
      <c r="L1713"/>
      <c r="M1713"/>
      <c r="N1713" t="s">
        <v>1601</v>
      </c>
    </row>
    <row r="1714" spans="1:14" ht="14.25" customHeight="1">
      <c r="A1714" s="749" t="s">
        <v>3868</v>
      </c>
      <c r="B1714" s="590" t="s">
        <v>643</v>
      </c>
      <c r="C1714" s="590">
        <v>189857069</v>
      </c>
      <c r="D1714" s="590">
        <v>5167260509</v>
      </c>
      <c r="E1714" s="736" t="s">
        <v>522</v>
      </c>
      <c r="F1714" s="736" t="s">
        <v>1199</v>
      </c>
      <c r="G1714" s="736" t="s">
        <v>509</v>
      </c>
      <c r="H1714" s="736"/>
      <c r="I1714" s="738"/>
      <c r="J1714" t="s">
        <v>1600</v>
      </c>
      <c r="K1714"/>
      <c r="L1714"/>
      <c r="M1714"/>
      <c r="N1714" t="s">
        <v>1601</v>
      </c>
    </row>
    <row r="1715" spans="1:14" ht="14.25" customHeight="1">
      <c r="A1715" s="749" t="s">
        <v>3869</v>
      </c>
      <c r="B1715" s="590" t="s">
        <v>676</v>
      </c>
      <c r="C1715" s="590">
        <v>164337855</v>
      </c>
      <c r="D1715" s="590">
        <v>7865930302</v>
      </c>
      <c r="E1715" s="736" t="s">
        <v>522</v>
      </c>
      <c r="F1715" s="736" t="s">
        <v>1199</v>
      </c>
      <c r="G1715" s="736" t="s">
        <v>509</v>
      </c>
      <c r="H1715" s="736"/>
      <c r="I1715" s="738"/>
      <c r="J1715" t="s">
        <v>1600</v>
      </c>
      <c r="K1715"/>
      <c r="L1715"/>
      <c r="M1715"/>
      <c r="N1715" t="s">
        <v>1601</v>
      </c>
    </row>
    <row r="1716" spans="1:14" ht="14.25" customHeight="1">
      <c r="A1716" s="749" t="s">
        <v>3870</v>
      </c>
      <c r="B1716" s="590" t="s">
        <v>679</v>
      </c>
      <c r="C1716" s="590">
        <v>161466843</v>
      </c>
      <c r="D1716" s="590">
        <v>3855078722</v>
      </c>
      <c r="E1716" s="736" t="s">
        <v>522</v>
      </c>
      <c r="F1716" s="736" t="s">
        <v>1199</v>
      </c>
      <c r="G1716" s="736" t="s">
        <v>509</v>
      </c>
      <c r="H1716" s="736"/>
      <c r="I1716" s="738"/>
      <c r="J1716" t="s">
        <v>1600</v>
      </c>
      <c r="K1716"/>
      <c r="L1716"/>
      <c r="M1716"/>
      <c r="N1716" t="s">
        <v>1601</v>
      </c>
    </row>
    <row r="1717" spans="1:14" ht="14.25" customHeight="1">
      <c r="A1717" s="749"/>
      <c r="B1717" s="590" t="s">
        <v>3871</v>
      </c>
      <c r="C1717" s="590">
        <v>182772857</v>
      </c>
      <c r="D1717" s="590">
        <v>8013306905</v>
      </c>
      <c r="E1717" s="736" t="s">
        <v>522</v>
      </c>
      <c r="F1717" s="736" t="s">
        <v>1199</v>
      </c>
      <c r="G1717" s="736"/>
      <c r="H1717" s="736"/>
      <c r="I1717" s="738" t="s">
        <v>3872</v>
      </c>
      <c r="J1717" t="s">
        <v>1600</v>
      </c>
      <c r="K1717"/>
      <c r="L1717"/>
      <c r="M1717"/>
      <c r="N1717" t="s">
        <v>1601</v>
      </c>
    </row>
    <row r="1718" spans="1:14" ht="14.25" customHeight="1">
      <c r="A1718" s="749" t="s">
        <v>3873</v>
      </c>
      <c r="B1718" s="590" t="s">
        <v>3874</v>
      </c>
      <c r="C1718" s="590">
        <v>218488208</v>
      </c>
      <c r="D1718" s="590">
        <v>3856156852</v>
      </c>
      <c r="E1718" s="736" t="s">
        <v>522</v>
      </c>
      <c r="F1718" s="736" t="s">
        <v>1203</v>
      </c>
      <c r="G1718" s="736"/>
      <c r="H1718" s="736"/>
      <c r="I1718" s="738"/>
      <c r="J1718" t="s">
        <v>1600</v>
      </c>
      <c r="K1718"/>
      <c r="L1718"/>
      <c r="M1718"/>
      <c r="N1718" t="s">
        <v>1601</v>
      </c>
    </row>
    <row r="1719" spans="1:14" ht="14.25" customHeight="1">
      <c r="A1719" s="749" t="s">
        <v>3875</v>
      </c>
      <c r="B1719" s="590" t="s">
        <v>673</v>
      </c>
      <c r="C1719" s="590">
        <v>219356029</v>
      </c>
      <c r="D1719" s="590">
        <v>3852991863</v>
      </c>
      <c r="E1719" s="736" t="s">
        <v>522</v>
      </c>
      <c r="F1719" s="736" t="s">
        <v>1199</v>
      </c>
      <c r="G1719" s="736"/>
      <c r="H1719" s="736"/>
      <c r="I1719" s="738"/>
      <c r="J1719" t="s">
        <v>1600</v>
      </c>
      <c r="K1719"/>
      <c r="L1719"/>
      <c r="M1719"/>
      <c r="N1719" t="s">
        <v>1601</v>
      </c>
    </row>
    <row r="1720" spans="1:14" ht="14.25" customHeight="1">
      <c r="A1720" s="749"/>
      <c r="B1720" s="593" t="s">
        <v>3876</v>
      </c>
      <c r="C1720" s="593">
        <v>134090007</v>
      </c>
      <c r="D1720" s="593">
        <v>8012051714</v>
      </c>
      <c r="E1720" s="736"/>
      <c r="F1720" s="736" t="s">
        <v>1199</v>
      </c>
      <c r="G1720" s="736"/>
      <c r="H1720" s="736"/>
      <c r="I1720" s="738"/>
      <c r="J1720" t="s">
        <v>1600</v>
      </c>
      <c r="K1720"/>
      <c r="L1720"/>
      <c r="M1720"/>
      <c r="N1720" t="s">
        <v>1601</v>
      </c>
    </row>
    <row r="1721" spans="1:14" ht="14.25" customHeight="1">
      <c r="A1721" s="749" t="s">
        <v>3877</v>
      </c>
      <c r="B1721" s="590" t="s">
        <v>3878</v>
      </c>
      <c r="C1721" s="590">
        <v>221153634</v>
      </c>
      <c r="D1721" s="590">
        <v>8016697856</v>
      </c>
      <c r="E1721" s="736" t="s">
        <v>522</v>
      </c>
      <c r="F1721" s="736" t="s">
        <v>1203</v>
      </c>
      <c r="G1721" s="736" t="s">
        <v>509</v>
      </c>
      <c r="H1721" s="736" t="s">
        <v>509</v>
      </c>
      <c r="I1721" s="738"/>
      <c r="J1721" t="s">
        <v>1600</v>
      </c>
      <c r="K1721"/>
      <c r="L1721"/>
      <c r="M1721"/>
      <c r="N1721" t="s">
        <v>1601</v>
      </c>
    </row>
    <row r="1722" spans="1:14" ht="14.25" customHeight="1">
      <c r="A1722" s="749" t="s">
        <v>3879</v>
      </c>
      <c r="B1722" s="593" t="s">
        <v>3880</v>
      </c>
      <c r="C1722" s="593">
        <v>128292423</v>
      </c>
      <c r="D1722" s="593">
        <v>3855070096</v>
      </c>
      <c r="E1722" s="736" t="s">
        <v>2472</v>
      </c>
      <c r="F1722" s="736" t="s">
        <v>1199</v>
      </c>
      <c r="G1722" s="736" t="s">
        <v>509</v>
      </c>
      <c r="H1722" s="736"/>
      <c r="I1722" s="738"/>
      <c r="J1722" t="s">
        <v>1600</v>
      </c>
      <c r="K1722"/>
      <c r="L1722"/>
      <c r="M1722"/>
      <c r="N1722" t="s">
        <v>1601</v>
      </c>
    </row>
    <row r="1723" spans="1:14" ht="14.25" customHeight="1">
      <c r="A1723" s="789" t="s">
        <v>3881</v>
      </c>
      <c r="B1723" s="805" t="s">
        <v>1291</v>
      </c>
      <c r="C1723" s="791" t="s">
        <v>1292</v>
      </c>
      <c r="D1723" s="792" t="s">
        <v>1189</v>
      </c>
      <c r="E1723" s="793"/>
      <c r="F1723" s="794"/>
      <c r="G1723" s="794"/>
      <c r="H1723" s="794"/>
      <c r="I1723" s="795"/>
      <c r="J1723" s="939" t="s">
        <v>1628</v>
      </c>
      <c r="K1723" s="939"/>
      <c r="L1723" s="939"/>
      <c r="M1723" s="939"/>
      <c r="N1723" s="939" t="s">
        <v>1629</v>
      </c>
    </row>
    <row r="1724" spans="1:14" ht="14.25" customHeight="1">
      <c r="A1724" s="854" t="s">
        <v>1190</v>
      </c>
      <c r="B1724" s="903" t="s">
        <v>3576</v>
      </c>
      <c r="C1724" s="856" t="s">
        <v>1192</v>
      </c>
      <c r="D1724" s="857" t="s">
        <v>1193</v>
      </c>
      <c r="E1724" s="857" t="s">
        <v>498</v>
      </c>
      <c r="F1724" s="856" t="s">
        <v>1194</v>
      </c>
      <c r="G1724" s="856" t="s">
        <v>1195</v>
      </c>
      <c r="H1724" s="856" t="s">
        <v>1702</v>
      </c>
      <c r="I1724" s="858" t="s">
        <v>455</v>
      </c>
      <c r="J1724" t="s">
        <v>1596</v>
      </c>
      <c r="K1724" t="s">
        <v>1597</v>
      </c>
      <c r="L1724" t="s">
        <v>1595</v>
      </c>
      <c r="M1724" t="s">
        <v>1598</v>
      </c>
      <c r="N1724" t="s">
        <v>1599</v>
      </c>
    </row>
    <row r="1725" spans="1:14" ht="14.25" customHeight="1">
      <c r="A1725" s="749" t="s">
        <v>3825</v>
      </c>
      <c r="B1725" s="736" t="s">
        <v>728</v>
      </c>
      <c r="C1725" s="590">
        <v>95650005</v>
      </c>
      <c r="D1725" s="590" t="s">
        <v>729</v>
      </c>
      <c r="E1725" s="736" t="s">
        <v>552</v>
      </c>
      <c r="F1725" s="736" t="s">
        <v>1203</v>
      </c>
      <c r="G1725" s="736" t="s">
        <v>806</v>
      </c>
      <c r="H1725" s="736"/>
      <c r="I1725" s="738"/>
      <c r="J1725" t="s">
        <v>1600</v>
      </c>
      <c r="K1725"/>
      <c r="L1725"/>
      <c r="M1725"/>
      <c r="N1725" t="s">
        <v>1601</v>
      </c>
    </row>
    <row r="1726" spans="1:14" ht="14.25" customHeight="1">
      <c r="A1726" s="749" t="s">
        <v>3882</v>
      </c>
      <c r="B1726" s="736" t="s">
        <v>732</v>
      </c>
      <c r="C1726" s="736">
        <v>193841125</v>
      </c>
      <c r="D1726" s="736">
        <v>3855510625</v>
      </c>
      <c r="E1726" s="736" t="s">
        <v>513</v>
      </c>
      <c r="F1726" s="736" t="s">
        <v>1199</v>
      </c>
      <c r="G1726" s="736" t="s">
        <v>509</v>
      </c>
      <c r="H1726" s="736"/>
      <c r="I1726" s="738" t="s">
        <v>3883</v>
      </c>
      <c r="J1726" t="s">
        <v>1600</v>
      </c>
      <c r="K1726"/>
      <c r="L1726"/>
      <c r="M1726"/>
      <c r="N1726" t="s">
        <v>1601</v>
      </c>
    </row>
    <row r="1727" spans="1:14" ht="14.25" customHeight="1">
      <c r="A1727" s="749"/>
      <c r="B1727" s="736"/>
      <c r="C1727" s="736"/>
      <c r="D1727" s="736"/>
      <c r="E1727" s="736"/>
      <c r="F1727" s="736"/>
      <c r="G1727" s="736"/>
      <c r="H1727" s="736"/>
      <c r="I1727" s="738"/>
      <c r="J1727"/>
      <c r="K1727"/>
      <c r="L1727"/>
      <c r="M1727"/>
      <c r="N1727"/>
    </row>
    <row r="1728" spans="1:14" ht="14.25" customHeight="1">
      <c r="A1728" s="749"/>
      <c r="B1728" s="662"/>
      <c r="C1728" s="662"/>
      <c r="D1728" s="736"/>
      <c r="E1728" s="736"/>
      <c r="F1728" s="736"/>
      <c r="G1728" s="736"/>
      <c r="H1728" s="736"/>
      <c r="I1728" s="738"/>
      <c r="J1728"/>
      <c r="K1728"/>
      <c r="L1728"/>
      <c r="M1728"/>
      <c r="N1728"/>
    </row>
    <row r="1729" spans="1:14" ht="14.25" customHeight="1">
      <c r="A1729" s="749"/>
      <c r="B1729" s="736"/>
      <c r="C1729" s="736"/>
      <c r="D1729" s="736"/>
      <c r="E1729" s="736"/>
      <c r="F1729" s="736"/>
      <c r="G1729" s="736"/>
      <c r="H1729" s="736"/>
      <c r="I1729" s="738"/>
      <c r="J1729"/>
      <c r="K1729"/>
      <c r="L1729"/>
      <c r="M1729"/>
      <c r="N1729"/>
    </row>
    <row r="1730" spans="1:14" ht="14.25" customHeight="1">
      <c r="A1730" s="749"/>
      <c r="B1730" s="736"/>
      <c r="C1730" s="736"/>
      <c r="D1730" s="736"/>
      <c r="E1730" s="736"/>
      <c r="F1730" s="736"/>
      <c r="G1730" s="736"/>
      <c r="H1730" s="736"/>
      <c r="I1730" s="738"/>
      <c r="J1730"/>
      <c r="K1730"/>
      <c r="L1730"/>
      <c r="M1730"/>
      <c r="N1730"/>
    </row>
    <row r="1731" spans="1:14" ht="14.25" customHeight="1">
      <c r="A1731" s="749"/>
      <c r="B1731" s="736"/>
      <c r="C1731" s="736"/>
      <c r="D1731" s="736"/>
      <c r="E1731" s="736"/>
      <c r="F1731" s="736"/>
      <c r="G1731" s="736"/>
      <c r="H1731" s="736"/>
      <c r="I1731" s="738"/>
      <c r="J1731"/>
      <c r="K1731"/>
      <c r="L1731"/>
      <c r="M1731"/>
      <c r="N1731"/>
    </row>
    <row r="1732" spans="1:14" ht="14.25" customHeight="1">
      <c r="A1732" s="749"/>
      <c r="B1732" s="736"/>
      <c r="C1732" s="736"/>
      <c r="D1732" s="736"/>
      <c r="E1732" s="736"/>
      <c r="F1732" s="736"/>
      <c r="G1732" s="736"/>
      <c r="H1732" s="736"/>
      <c r="I1732" s="738"/>
      <c r="J1732"/>
      <c r="K1732"/>
      <c r="L1732"/>
      <c r="M1732"/>
      <c r="N1732"/>
    </row>
    <row r="1733" spans="1:14" ht="14.25" customHeight="1">
      <c r="A1733" s="749"/>
      <c r="B1733" s="736"/>
      <c r="C1733" s="736"/>
      <c r="D1733" s="736"/>
      <c r="E1733" s="736"/>
      <c r="F1733" s="736"/>
      <c r="G1733" s="736"/>
      <c r="H1733" s="736"/>
      <c r="I1733" s="738"/>
      <c r="J1733"/>
      <c r="K1733"/>
      <c r="L1733"/>
      <c r="M1733"/>
      <c r="N1733"/>
    </row>
    <row r="1734" spans="1:14" ht="14.25" customHeight="1">
      <c r="A1734" s="749"/>
      <c r="B1734" s="736"/>
      <c r="C1734" s="736"/>
      <c r="D1734" s="736"/>
      <c r="E1734" s="736"/>
      <c r="F1734" s="736"/>
      <c r="G1734" s="736"/>
      <c r="H1734" s="736"/>
      <c r="I1734" s="738"/>
      <c r="J1734"/>
      <c r="K1734"/>
      <c r="L1734"/>
      <c r="M1734"/>
      <c r="N1734"/>
    </row>
    <row r="1735" spans="1:14" ht="14.25" customHeight="1">
      <c r="A1735" s="749"/>
      <c r="B1735" s="736"/>
      <c r="C1735" s="736"/>
      <c r="D1735" s="736"/>
      <c r="E1735" s="736"/>
      <c r="F1735" s="736"/>
      <c r="G1735" s="736"/>
      <c r="H1735" s="736"/>
      <c r="I1735" s="738"/>
      <c r="J1735"/>
      <c r="K1735"/>
      <c r="L1735"/>
      <c r="M1735"/>
      <c r="N1735"/>
    </row>
    <row r="1736" spans="1:14" ht="14.25" customHeight="1">
      <c r="A1736" s="749"/>
      <c r="B1736" s="662"/>
      <c r="C1736" s="662"/>
      <c r="D1736" s="816">
        <v>219122679</v>
      </c>
      <c r="E1736" s="736"/>
      <c r="F1736" s="736"/>
      <c r="G1736" s="736"/>
      <c r="H1736" s="736"/>
      <c r="I1736" s="738"/>
      <c r="J1736" s="939" t="s">
        <v>1628</v>
      </c>
      <c r="K1736" s="939"/>
      <c r="L1736" s="939"/>
      <c r="M1736" s="939"/>
      <c r="N1736" s="939" t="s">
        <v>1629</v>
      </c>
    </row>
    <row r="1737" spans="1:14" ht="14.25" customHeight="1">
      <c r="A1737" s="749"/>
      <c r="B1737" s="736"/>
      <c r="C1737" s="736"/>
      <c r="D1737" s="736"/>
      <c r="E1737" s="853"/>
      <c r="F1737" s="736"/>
      <c r="G1737" s="736"/>
      <c r="H1737" s="736"/>
      <c r="I1737" s="738"/>
      <c r="J1737"/>
      <c r="K1737"/>
      <c r="L1737"/>
      <c r="M1737"/>
      <c r="N1737"/>
    </row>
    <row r="1738" spans="1:14" ht="14.25" customHeight="1">
      <c r="A1738" s="749"/>
      <c r="B1738" s="736"/>
      <c r="C1738" s="736"/>
      <c r="D1738" s="736"/>
      <c r="E1738" s="736"/>
      <c r="F1738" s="736"/>
      <c r="G1738" s="736"/>
      <c r="H1738" s="736"/>
      <c r="I1738" s="738"/>
      <c r="J1738"/>
      <c r="K1738"/>
      <c r="L1738"/>
      <c r="M1738"/>
      <c r="N1738"/>
    </row>
    <row r="1739" spans="1:14" ht="14.25" customHeight="1">
      <c r="A1739" s="749"/>
      <c r="B1739" s="736"/>
      <c r="C1739" s="736"/>
      <c r="D1739" s="736"/>
      <c r="E1739" s="736"/>
      <c r="F1739" s="736"/>
      <c r="G1739" s="736"/>
      <c r="H1739" s="736"/>
      <c r="I1739" s="738"/>
      <c r="J1739"/>
      <c r="K1739"/>
      <c r="L1739"/>
      <c r="M1739"/>
      <c r="N1739"/>
    </row>
    <row r="1740" spans="1:14" ht="14.25" customHeight="1">
      <c r="A1740" s="749"/>
      <c r="B1740" s="736"/>
      <c r="C1740" s="736"/>
      <c r="D1740" s="736"/>
      <c r="E1740" s="736"/>
      <c r="F1740" s="736"/>
      <c r="G1740" s="736"/>
      <c r="H1740" s="736"/>
      <c r="I1740" s="738"/>
      <c r="J1740"/>
      <c r="K1740"/>
      <c r="L1740"/>
      <c r="M1740"/>
      <c r="N1740"/>
    </row>
    <row r="1741" spans="1:14" ht="14.25" customHeight="1">
      <c r="A1741" s="749"/>
      <c r="B1741" s="736"/>
      <c r="C1741" s="736"/>
      <c r="D1741" s="736"/>
      <c r="E1741" s="736"/>
      <c r="F1741" s="736"/>
      <c r="G1741" s="736"/>
      <c r="H1741" s="736"/>
      <c r="I1741" s="738"/>
      <c r="J1741"/>
      <c r="K1741"/>
      <c r="L1741"/>
      <c r="M1741"/>
      <c r="N1741"/>
    </row>
    <row r="1742" spans="1:14" ht="14.25" customHeight="1">
      <c r="A1742" s="749"/>
      <c r="B1742" s="736"/>
      <c r="C1742" s="736"/>
      <c r="D1742" s="736"/>
      <c r="E1742" s="736"/>
      <c r="F1742" s="736"/>
      <c r="G1742" s="736"/>
      <c r="H1742" s="736"/>
      <c r="I1742" s="738"/>
      <c r="J1742"/>
      <c r="K1742"/>
      <c r="L1742"/>
      <c r="M1742"/>
      <c r="N1742"/>
    </row>
    <row r="1743" spans="1:14" ht="14.25" customHeight="1">
      <c r="A1743" s="749"/>
      <c r="B1743" s="736"/>
      <c r="C1743" s="736"/>
      <c r="D1743" s="736"/>
      <c r="E1743" s="736"/>
      <c r="F1743" s="736"/>
      <c r="G1743" s="736"/>
      <c r="H1743" s="736"/>
      <c r="I1743" s="738"/>
      <c r="J1743"/>
      <c r="K1743"/>
      <c r="L1743"/>
      <c r="M1743"/>
      <c r="N1743"/>
    </row>
    <row r="1744" spans="1:14" ht="14.25" customHeight="1">
      <c r="J1744"/>
      <c r="K1744"/>
      <c r="L1744"/>
      <c r="M1744"/>
      <c r="N1744"/>
    </row>
    <row r="1745" spans="1:14" ht="14.25" customHeight="1">
      <c r="A1745" s="806"/>
      <c r="B1745" s="804"/>
      <c r="C1745" s="804"/>
      <c r="D1745" s="804"/>
      <c r="E1745" s="804"/>
      <c r="F1745" s="804"/>
      <c r="G1745" s="804"/>
      <c r="H1745" s="804"/>
      <c r="I1745" s="804"/>
      <c r="J1745"/>
      <c r="K1745"/>
      <c r="L1745"/>
      <c r="M1745"/>
      <c r="N1745"/>
    </row>
    <row r="1746" spans="1:14" ht="14.25" customHeight="1">
      <c r="A1746" s="754" t="s">
        <v>3884</v>
      </c>
      <c r="B1746" s="813" t="s">
        <v>1187</v>
      </c>
      <c r="C1746" s="726" t="s">
        <v>1188</v>
      </c>
      <c r="D1746" s="727" t="s">
        <v>1701</v>
      </c>
      <c r="E1746" s="728"/>
      <c r="F1746" s="729"/>
      <c r="G1746" s="729"/>
      <c r="H1746" s="729"/>
      <c r="I1746" s="760"/>
      <c r="J1746" s="939" t="s">
        <v>1628</v>
      </c>
      <c r="K1746" s="939"/>
      <c r="L1746" s="939"/>
      <c r="M1746" s="939"/>
      <c r="N1746" s="939" t="s">
        <v>1629</v>
      </c>
    </row>
    <row r="1747" spans="1:14" ht="14.25" customHeight="1">
      <c r="A1747" s="854" t="s">
        <v>1190</v>
      </c>
      <c r="B1747" s="903" t="s">
        <v>3576</v>
      </c>
      <c r="C1747" s="856" t="s">
        <v>1192</v>
      </c>
      <c r="D1747" s="857" t="s">
        <v>1193</v>
      </c>
      <c r="E1747" s="857" t="s">
        <v>498</v>
      </c>
      <c r="F1747" s="856" t="s">
        <v>1194</v>
      </c>
      <c r="G1747" s="856" t="s">
        <v>1195</v>
      </c>
      <c r="H1747" s="856" t="s">
        <v>1702</v>
      </c>
      <c r="I1747" s="858" t="s">
        <v>455</v>
      </c>
      <c r="J1747" t="s">
        <v>1596</v>
      </c>
      <c r="K1747" t="s">
        <v>1597</v>
      </c>
      <c r="L1747" t="s">
        <v>1595</v>
      </c>
      <c r="M1747" t="s">
        <v>1598</v>
      </c>
      <c r="N1747" t="s">
        <v>1599</v>
      </c>
    </row>
    <row r="1748" spans="1:14" ht="14.25" customHeight="1">
      <c r="A1748" s="749" t="s">
        <v>3885</v>
      </c>
      <c r="B1748" s="590" t="s">
        <v>3886</v>
      </c>
      <c r="C1748" s="590">
        <v>220962745</v>
      </c>
      <c r="D1748" s="258" t="s">
        <v>3887</v>
      </c>
      <c r="E1748" s="736" t="s">
        <v>522</v>
      </c>
      <c r="F1748" s="736" t="s">
        <v>1203</v>
      </c>
      <c r="G1748" s="736" t="s">
        <v>509</v>
      </c>
      <c r="H1748" s="736"/>
      <c r="I1748" s="738"/>
      <c r="J1748" t="s">
        <v>1600</v>
      </c>
      <c r="K1748"/>
      <c r="L1748"/>
      <c r="M1748"/>
      <c r="N1748" t="s">
        <v>1601</v>
      </c>
    </row>
    <row r="1749" spans="1:14" ht="14.25" customHeight="1">
      <c r="A1749" s="749" t="s">
        <v>3888</v>
      </c>
      <c r="B1749" s="593" t="s">
        <v>3889</v>
      </c>
      <c r="C1749" s="593">
        <v>119560966</v>
      </c>
      <c r="D1749" s="582">
        <v>8016082769</v>
      </c>
      <c r="E1749" s="736" t="s">
        <v>2472</v>
      </c>
      <c r="F1749" s="736" t="s">
        <v>1203</v>
      </c>
      <c r="G1749" s="736" t="s">
        <v>509</v>
      </c>
      <c r="H1749" s="736"/>
      <c r="I1749" s="738"/>
      <c r="J1749" t="s">
        <v>1600</v>
      </c>
      <c r="K1749"/>
      <c r="L1749"/>
      <c r="M1749"/>
      <c r="N1749" t="s">
        <v>1601</v>
      </c>
    </row>
    <row r="1750" spans="1:14" ht="14.25" customHeight="1">
      <c r="A1750" s="749"/>
      <c r="B1750" s="593" t="s">
        <v>3890</v>
      </c>
      <c r="C1750" s="593">
        <v>218824685</v>
      </c>
      <c r="D1750" s="258">
        <v>3855089565</v>
      </c>
      <c r="E1750" s="736" t="s">
        <v>2472</v>
      </c>
      <c r="F1750" s="736"/>
      <c r="G1750" s="736"/>
      <c r="H1750" s="736"/>
      <c r="I1750" s="738" t="s">
        <v>3891</v>
      </c>
      <c r="J1750" t="s">
        <v>1600</v>
      </c>
      <c r="K1750"/>
      <c r="L1750"/>
      <c r="M1750"/>
      <c r="N1750" t="s">
        <v>1601</v>
      </c>
    </row>
    <row r="1751" spans="1:14" ht="14.25" customHeight="1">
      <c r="A1751" s="749" t="s">
        <v>3892</v>
      </c>
      <c r="B1751" s="593" t="s">
        <v>3893</v>
      </c>
      <c r="C1751" s="593">
        <v>218013039</v>
      </c>
      <c r="D1751" s="258">
        <v>8014625765</v>
      </c>
      <c r="E1751" s="736" t="s">
        <v>2472</v>
      </c>
      <c r="F1751" s="736"/>
      <c r="G1751" s="736"/>
      <c r="H1751" s="736"/>
      <c r="I1751" s="738"/>
      <c r="J1751" s="938" t="s">
        <v>1607</v>
      </c>
      <c r="K1751" s="938" t="s">
        <v>1620</v>
      </c>
      <c r="L1751" s="938" t="s">
        <v>1619</v>
      </c>
      <c r="M1751" s="938" t="s">
        <v>1646</v>
      </c>
      <c r="N1751" s="938" t="s">
        <v>1601</v>
      </c>
    </row>
    <row r="1752" spans="1:14" ht="14.25" customHeight="1">
      <c r="A1752" s="749" t="s">
        <v>3894</v>
      </c>
      <c r="B1752" s="731" t="s">
        <v>3895</v>
      </c>
      <c r="C1752" s="731">
        <v>217284760</v>
      </c>
      <c r="D1752" s="262">
        <v>8016005873</v>
      </c>
      <c r="E1752" s="731" t="s">
        <v>2472</v>
      </c>
      <c r="F1752" s="736"/>
      <c r="G1752" s="736"/>
      <c r="H1752" s="736"/>
      <c r="I1752" s="738"/>
      <c r="J1752" t="s">
        <v>1600</v>
      </c>
      <c r="K1752"/>
      <c r="L1752"/>
      <c r="M1752"/>
      <c r="N1752" t="s">
        <v>1601</v>
      </c>
    </row>
    <row r="1753" spans="1:14" ht="14.25" customHeight="1">
      <c r="A1753" s="749" t="s">
        <v>3896</v>
      </c>
      <c r="B1753" s="662" t="s">
        <v>3124</v>
      </c>
      <c r="C1753" s="662">
        <v>216884301</v>
      </c>
      <c r="D1753" s="260">
        <v>3853540458</v>
      </c>
      <c r="E1753" s="736" t="s">
        <v>2472</v>
      </c>
      <c r="F1753" s="736"/>
      <c r="G1753" s="736"/>
      <c r="H1753" s="736"/>
      <c r="I1753" s="738"/>
      <c r="J1753" s="937" t="s">
        <v>1603</v>
      </c>
      <c r="K1753" s="937" t="s">
        <v>1604</v>
      </c>
      <c r="L1753" s="937" t="s">
        <v>1631</v>
      </c>
      <c r="M1753" s="937" t="s">
        <v>1633</v>
      </c>
      <c r="N1753" s="937" t="s">
        <v>1601</v>
      </c>
    </row>
    <row r="1754" spans="1:14" ht="14.25" customHeight="1">
      <c r="A1754" s="749" t="s">
        <v>3897</v>
      </c>
      <c r="B1754" s="577" t="s">
        <v>3898</v>
      </c>
      <c r="C1754" s="577">
        <v>169047957</v>
      </c>
      <c r="D1754" s="260">
        <v>3854364863</v>
      </c>
      <c r="E1754" s="736" t="s">
        <v>528</v>
      </c>
      <c r="F1754" s="736" t="s">
        <v>1199</v>
      </c>
      <c r="G1754" s="736"/>
      <c r="H1754" s="736"/>
      <c r="I1754" s="738"/>
      <c r="J1754" t="s">
        <v>1600</v>
      </c>
      <c r="K1754"/>
      <c r="L1754"/>
      <c r="M1754"/>
      <c r="N1754" t="s">
        <v>1601</v>
      </c>
    </row>
    <row r="1755" spans="1:14" ht="14.25" customHeight="1">
      <c r="A1755" s="749" t="s">
        <v>3899</v>
      </c>
      <c r="B1755" s="593" t="s">
        <v>627</v>
      </c>
      <c r="C1755" s="593">
        <v>218869784</v>
      </c>
      <c r="D1755" s="258" t="s">
        <v>628</v>
      </c>
      <c r="E1755" s="736" t="s">
        <v>513</v>
      </c>
      <c r="F1755" s="736" t="s">
        <v>1199</v>
      </c>
      <c r="G1755" s="736"/>
      <c r="H1755" s="736"/>
      <c r="I1755" s="738"/>
      <c r="J1755" t="s">
        <v>1600</v>
      </c>
      <c r="K1755"/>
      <c r="L1755"/>
      <c r="M1755"/>
      <c r="N1755" t="s">
        <v>1601</v>
      </c>
    </row>
    <row r="1756" spans="1:14" ht="14.25" customHeight="1">
      <c r="A1756" s="749" t="s">
        <v>3900</v>
      </c>
      <c r="B1756" s="590" t="s">
        <v>722</v>
      </c>
      <c r="C1756" s="590">
        <v>178001189</v>
      </c>
      <c r="D1756" s="258">
        <v>3854615588</v>
      </c>
      <c r="E1756" s="736" t="s">
        <v>522</v>
      </c>
      <c r="F1756" s="736" t="s">
        <v>1199</v>
      </c>
      <c r="G1756" s="736" t="s">
        <v>509</v>
      </c>
      <c r="H1756" s="736"/>
      <c r="I1756" s="738"/>
      <c r="J1756" t="s">
        <v>1600</v>
      </c>
      <c r="K1756"/>
      <c r="L1756"/>
      <c r="M1756"/>
      <c r="N1756" t="s">
        <v>1601</v>
      </c>
    </row>
    <row r="1757" spans="1:14" ht="14.25" customHeight="1">
      <c r="A1757" s="749" t="s">
        <v>3901</v>
      </c>
      <c r="B1757" s="577" t="s">
        <v>884</v>
      </c>
      <c r="C1757" s="736">
        <v>198565236</v>
      </c>
      <c r="D1757" s="582">
        <v>8018563124</v>
      </c>
      <c r="E1757" s="736" t="s">
        <v>3902</v>
      </c>
      <c r="F1757" s="736" t="s">
        <v>1203</v>
      </c>
      <c r="G1757" s="736" t="s">
        <v>509</v>
      </c>
      <c r="H1757" s="736"/>
      <c r="I1757" s="738"/>
      <c r="J1757" t="s">
        <v>1600</v>
      </c>
      <c r="K1757"/>
      <c r="L1757"/>
      <c r="M1757"/>
      <c r="N1757" t="s">
        <v>1601</v>
      </c>
    </row>
    <row r="1758" spans="1:14" ht="14.25" customHeight="1">
      <c r="A1758" s="749" t="s">
        <v>3903</v>
      </c>
      <c r="B1758" s="577" t="s">
        <v>1542</v>
      </c>
      <c r="C1758" s="577">
        <v>199619132</v>
      </c>
      <c r="D1758" s="260">
        <v>3852998627</v>
      </c>
      <c r="E1758" s="736" t="s">
        <v>1260</v>
      </c>
      <c r="F1758" s="736" t="s">
        <v>1199</v>
      </c>
      <c r="G1758" s="736"/>
      <c r="H1758" s="736"/>
      <c r="I1758" s="738"/>
      <c r="J1758" t="s">
        <v>1600</v>
      </c>
      <c r="K1758"/>
      <c r="L1758"/>
      <c r="M1758"/>
      <c r="N1758" t="s">
        <v>1601</v>
      </c>
    </row>
    <row r="1759" spans="1:14" ht="14.25" customHeight="1">
      <c r="A1759" s="749" t="s">
        <v>3904</v>
      </c>
      <c r="B1759" s="593" t="s">
        <v>3905</v>
      </c>
      <c r="C1759" s="593">
        <v>169029421</v>
      </c>
      <c r="D1759" s="582">
        <v>8014033680</v>
      </c>
      <c r="E1759" s="736" t="s">
        <v>506</v>
      </c>
      <c r="F1759" s="736" t="s">
        <v>1199</v>
      </c>
      <c r="G1759" s="736" t="s">
        <v>509</v>
      </c>
      <c r="H1759" s="736"/>
      <c r="I1759" s="738"/>
      <c r="J1759" t="s">
        <v>1600</v>
      </c>
      <c r="K1759"/>
      <c r="L1759"/>
      <c r="M1759"/>
      <c r="N1759" t="s">
        <v>1601</v>
      </c>
    </row>
    <row r="1760" spans="1:14" ht="14.25" customHeight="1">
      <c r="A1760" s="749"/>
      <c r="B1760" s="662" t="s">
        <v>3906</v>
      </c>
      <c r="C1760" s="662">
        <v>221009504</v>
      </c>
      <c r="D1760" s="260">
        <v>8723640328</v>
      </c>
      <c r="E1760" s="736" t="s">
        <v>528</v>
      </c>
      <c r="F1760" s="736" t="s">
        <v>1199</v>
      </c>
      <c r="G1760" s="736"/>
      <c r="H1760" s="736"/>
      <c r="I1760" s="738" t="s">
        <v>3907</v>
      </c>
      <c r="J1760" t="s">
        <v>1600</v>
      </c>
      <c r="K1760"/>
      <c r="L1760"/>
      <c r="M1760"/>
      <c r="N1760" t="s">
        <v>1601</v>
      </c>
    </row>
    <row r="1761" spans="1:14" ht="14.25" customHeight="1">
      <c r="A1761" s="749">
        <v>856045466</v>
      </c>
      <c r="B1761" s="593" t="s">
        <v>3908</v>
      </c>
      <c r="C1761" s="593">
        <v>155325318</v>
      </c>
      <c r="D1761" s="258">
        <v>3853159922</v>
      </c>
      <c r="E1761" s="736" t="s">
        <v>2656</v>
      </c>
      <c r="F1761" s="736" t="s">
        <v>1203</v>
      </c>
      <c r="G1761" s="736" t="s">
        <v>509</v>
      </c>
      <c r="H1761" s="736" t="s">
        <v>509</v>
      </c>
      <c r="I1761" s="738"/>
      <c r="J1761" t="s">
        <v>1600</v>
      </c>
      <c r="K1761"/>
      <c r="L1761"/>
      <c r="M1761"/>
      <c r="N1761" t="s">
        <v>1601</v>
      </c>
    </row>
    <row r="1762" spans="1:14" ht="14.25" customHeight="1">
      <c r="A1762" s="749" t="s">
        <v>3909</v>
      </c>
      <c r="B1762" s="590" t="s">
        <v>723</v>
      </c>
      <c r="C1762" s="590">
        <v>221021436</v>
      </c>
      <c r="D1762" s="258">
        <v>7206285890</v>
      </c>
      <c r="E1762" s="736" t="s">
        <v>522</v>
      </c>
      <c r="F1762" s="736" t="s">
        <v>1199</v>
      </c>
      <c r="G1762" s="736" t="s">
        <v>509</v>
      </c>
      <c r="H1762" s="736"/>
      <c r="I1762" s="738"/>
      <c r="J1762" t="s">
        <v>1600</v>
      </c>
      <c r="K1762"/>
      <c r="L1762"/>
      <c r="M1762"/>
      <c r="N1762" t="s">
        <v>1601</v>
      </c>
    </row>
    <row r="1763" spans="1:14" ht="14.25" customHeight="1">
      <c r="A1763" s="798" t="s">
        <v>3910</v>
      </c>
      <c r="B1763" s="590" t="s">
        <v>724</v>
      </c>
      <c r="C1763" s="590">
        <v>221027462</v>
      </c>
      <c r="D1763" s="258">
        <v>3856084191</v>
      </c>
      <c r="E1763" s="797" t="s">
        <v>522</v>
      </c>
      <c r="F1763" s="797" t="s">
        <v>1203</v>
      </c>
      <c r="G1763" s="797"/>
      <c r="H1763" s="797"/>
      <c r="I1763" s="800"/>
      <c r="J1763" t="s">
        <v>1600</v>
      </c>
      <c r="K1763"/>
      <c r="L1763"/>
      <c r="M1763"/>
      <c r="N1763" t="s">
        <v>1601</v>
      </c>
    </row>
    <row r="1764" spans="1:14" ht="14.25" customHeight="1">
      <c r="A1764" s="798" t="s">
        <v>3911</v>
      </c>
      <c r="B1764" s="593" t="s">
        <v>682</v>
      </c>
      <c r="C1764" s="593">
        <v>217789683</v>
      </c>
      <c r="D1764" s="258" t="s">
        <v>683</v>
      </c>
      <c r="E1764" s="797" t="s">
        <v>522</v>
      </c>
      <c r="F1764" s="797" t="s">
        <v>1199</v>
      </c>
      <c r="G1764" s="797"/>
      <c r="H1764" s="797"/>
      <c r="I1764" s="800"/>
      <c r="J1764" t="s">
        <v>1600</v>
      </c>
      <c r="K1764"/>
      <c r="L1764"/>
      <c r="M1764"/>
      <c r="N1764" t="s">
        <v>1601</v>
      </c>
    </row>
    <row r="1765" spans="1:14" ht="14.25" customHeight="1">
      <c r="A1765" s="798" t="s">
        <v>3912</v>
      </c>
      <c r="B1765" s="593" t="s">
        <v>3774</v>
      </c>
      <c r="C1765" s="590">
        <v>218763933</v>
      </c>
      <c r="D1765" s="258">
        <v>8013016176</v>
      </c>
      <c r="E1765" s="736" t="s">
        <v>522</v>
      </c>
      <c r="F1765" s="736" t="s">
        <v>1203</v>
      </c>
      <c r="G1765" s="797" t="s">
        <v>509</v>
      </c>
      <c r="H1765" s="797"/>
      <c r="I1765" s="800"/>
      <c r="J1765" t="s">
        <v>1600</v>
      </c>
      <c r="K1765"/>
      <c r="L1765"/>
      <c r="M1765"/>
      <c r="N1765" t="s">
        <v>1601</v>
      </c>
    </row>
    <row r="1766" spans="1:14" ht="14.25" customHeight="1">
      <c r="A1766" s="798" t="s">
        <v>3913</v>
      </c>
      <c r="B1766" s="590" t="s">
        <v>1034</v>
      </c>
      <c r="C1766" s="590">
        <v>221039863</v>
      </c>
      <c r="D1766" s="258">
        <v>8016743906</v>
      </c>
      <c r="E1766" s="797" t="s">
        <v>522</v>
      </c>
      <c r="F1766" s="797" t="s">
        <v>1203</v>
      </c>
      <c r="G1766" s="797" t="s">
        <v>509</v>
      </c>
      <c r="H1766" s="797"/>
      <c r="I1766" s="800"/>
      <c r="J1766" t="s">
        <v>1600</v>
      </c>
      <c r="K1766"/>
      <c r="L1766"/>
      <c r="M1766"/>
      <c r="N1766" t="s">
        <v>1601</v>
      </c>
    </row>
    <row r="1767" spans="1:14" ht="14.25" customHeight="1">
      <c r="A1767" s="798" t="s">
        <v>3914</v>
      </c>
      <c r="B1767" s="590" t="s">
        <v>626</v>
      </c>
      <c r="C1767" s="590">
        <v>217223012</v>
      </c>
      <c r="D1767" s="258">
        <v>8017160791</v>
      </c>
      <c r="E1767" s="797" t="s">
        <v>513</v>
      </c>
      <c r="F1767" s="797" t="s">
        <v>1199</v>
      </c>
      <c r="G1767" s="797"/>
      <c r="H1767" s="797"/>
      <c r="I1767" s="800"/>
      <c r="J1767" t="s">
        <v>1600</v>
      </c>
      <c r="K1767"/>
      <c r="L1767"/>
      <c r="M1767"/>
      <c r="N1767" t="s">
        <v>1601</v>
      </c>
    </row>
    <row r="1768" spans="1:14" ht="14.25" customHeight="1">
      <c r="A1768" s="801" t="s">
        <v>3915</v>
      </c>
      <c r="B1768" s="590" t="s">
        <v>714</v>
      </c>
      <c r="C1768" s="590">
        <v>215478718</v>
      </c>
      <c r="D1768" s="262" t="s">
        <v>715</v>
      </c>
      <c r="E1768" s="802" t="s">
        <v>522</v>
      </c>
      <c r="F1768" s="802" t="s">
        <v>1199</v>
      </c>
      <c r="G1768" s="802" t="s">
        <v>509</v>
      </c>
      <c r="H1768" s="802"/>
      <c r="I1768" s="803"/>
      <c r="J1768" t="s">
        <v>1600</v>
      </c>
      <c r="K1768"/>
      <c r="L1768"/>
      <c r="M1768"/>
      <c r="N1768" t="s">
        <v>1601</v>
      </c>
    </row>
    <row r="1769" spans="1:14" ht="14.25" customHeight="1">
      <c r="A1769" s="754" t="s">
        <v>3916</v>
      </c>
      <c r="B1769" s="813" t="s">
        <v>1187</v>
      </c>
      <c r="C1769" s="726" t="s">
        <v>1188</v>
      </c>
      <c r="D1769" s="727" t="s">
        <v>1701</v>
      </c>
      <c r="E1769" s="728"/>
      <c r="F1769" s="729"/>
      <c r="G1769" s="729"/>
      <c r="H1769" s="729"/>
      <c r="I1769" s="760"/>
      <c r="J1769" s="939" t="s">
        <v>1628</v>
      </c>
      <c r="K1769" s="939"/>
      <c r="L1769" s="939"/>
      <c r="M1769" s="939"/>
      <c r="N1769" s="939" t="s">
        <v>1629</v>
      </c>
    </row>
    <row r="1770" spans="1:14" ht="14.25" customHeight="1">
      <c r="A1770" s="854" t="s">
        <v>1190</v>
      </c>
      <c r="B1770" s="903" t="s">
        <v>3576</v>
      </c>
      <c r="C1770" s="856" t="s">
        <v>1192</v>
      </c>
      <c r="D1770" s="857" t="s">
        <v>1193</v>
      </c>
      <c r="E1770" s="857" t="s">
        <v>498</v>
      </c>
      <c r="F1770" s="856" t="s">
        <v>1194</v>
      </c>
      <c r="G1770" s="856" t="s">
        <v>1195</v>
      </c>
      <c r="H1770" s="856" t="s">
        <v>1702</v>
      </c>
      <c r="I1770" s="858" t="s">
        <v>455</v>
      </c>
      <c r="J1770" t="s">
        <v>1596</v>
      </c>
      <c r="K1770" t="s">
        <v>1597</v>
      </c>
      <c r="L1770" t="s">
        <v>1595</v>
      </c>
      <c r="M1770" t="s">
        <v>1598</v>
      </c>
      <c r="N1770" t="s">
        <v>1599</v>
      </c>
    </row>
    <row r="1771" spans="1:14" ht="14.25" customHeight="1">
      <c r="A1771" s="749"/>
      <c r="B1771" s="593" t="s">
        <v>3917</v>
      </c>
      <c r="C1771" s="593">
        <v>146939343</v>
      </c>
      <c r="D1771" s="594">
        <v>3853438341</v>
      </c>
      <c r="E1771" s="736" t="s">
        <v>577</v>
      </c>
      <c r="F1771" s="736"/>
      <c r="G1771" s="736"/>
      <c r="H1771" s="736"/>
      <c r="I1771" s="738"/>
      <c r="J1771" t="s">
        <v>1600</v>
      </c>
      <c r="K1771"/>
      <c r="L1771"/>
      <c r="M1771"/>
      <c r="N1771" t="s">
        <v>1601</v>
      </c>
    </row>
    <row r="1772" spans="1:14" ht="14.25" customHeight="1">
      <c r="A1772" s="749" t="s">
        <v>3918</v>
      </c>
      <c r="B1772" s="593" t="s">
        <v>3919</v>
      </c>
      <c r="C1772" s="593">
        <v>146893715</v>
      </c>
      <c r="D1772" s="593">
        <v>3854143049</v>
      </c>
      <c r="E1772" s="736" t="s">
        <v>522</v>
      </c>
      <c r="F1772" s="736" t="s">
        <v>1203</v>
      </c>
      <c r="G1772" s="736" t="s">
        <v>509</v>
      </c>
      <c r="H1772" s="736"/>
      <c r="I1772" s="738" t="s">
        <v>1323</v>
      </c>
      <c r="J1772" t="s">
        <v>1600</v>
      </c>
      <c r="K1772"/>
      <c r="L1772"/>
      <c r="M1772"/>
      <c r="N1772" t="s">
        <v>1601</v>
      </c>
    </row>
    <row r="1773" spans="1:14" ht="14.25" customHeight="1">
      <c r="A1773" s="749">
        <v>633697374</v>
      </c>
      <c r="B1773" s="593" t="s">
        <v>3920</v>
      </c>
      <c r="C1773" s="593">
        <v>134766573</v>
      </c>
      <c r="D1773" s="593">
        <v>3853037170</v>
      </c>
      <c r="E1773" s="736" t="s">
        <v>2472</v>
      </c>
      <c r="F1773" s="736" t="s">
        <v>1199</v>
      </c>
      <c r="G1773" s="736" t="s">
        <v>509</v>
      </c>
      <c r="H1773" s="736"/>
      <c r="I1773" s="738"/>
      <c r="J1773" t="s">
        <v>1600</v>
      </c>
      <c r="K1773"/>
      <c r="L1773"/>
      <c r="M1773"/>
      <c r="N1773" t="s">
        <v>1601</v>
      </c>
    </row>
    <row r="1774" spans="1:14" ht="14.25" customHeight="1">
      <c r="A1774" s="907">
        <v>28389661</v>
      </c>
      <c r="B1774" s="593" t="s">
        <v>3921</v>
      </c>
      <c r="C1774" s="593">
        <v>220523848</v>
      </c>
      <c r="D1774" s="593">
        <v>4698067522</v>
      </c>
      <c r="E1774" s="736" t="s">
        <v>2472</v>
      </c>
      <c r="F1774" s="736" t="s">
        <v>1203</v>
      </c>
      <c r="G1774" s="736"/>
      <c r="H1774" s="736"/>
      <c r="I1774" s="738" t="s">
        <v>3922</v>
      </c>
      <c r="J1774" s="938" t="s">
        <v>1607</v>
      </c>
      <c r="K1774" s="938" t="s">
        <v>1653</v>
      </c>
      <c r="L1774" s="938" t="s">
        <v>1652</v>
      </c>
      <c r="M1774" s="938" t="s">
        <v>1697</v>
      </c>
      <c r="N1774" s="938" t="s">
        <v>1601</v>
      </c>
    </row>
    <row r="1775" spans="1:14" ht="14.25" customHeight="1">
      <c r="A1775" s="749" t="s">
        <v>3923</v>
      </c>
      <c r="B1775" s="593" t="s">
        <v>3924</v>
      </c>
      <c r="C1775" s="593">
        <v>129270240</v>
      </c>
      <c r="D1775" s="593">
        <v>7153106810</v>
      </c>
      <c r="E1775" s="736" t="s">
        <v>3925</v>
      </c>
      <c r="F1775" s="736" t="s">
        <v>1203</v>
      </c>
      <c r="G1775" s="736" t="s">
        <v>509</v>
      </c>
      <c r="H1775" s="736"/>
      <c r="I1775" s="816"/>
      <c r="J1775" t="s">
        <v>1600</v>
      </c>
      <c r="K1775"/>
      <c r="L1775"/>
      <c r="M1775"/>
      <c r="N1775" t="s">
        <v>1601</v>
      </c>
    </row>
    <row r="1776" spans="1:14" ht="14.25" customHeight="1">
      <c r="A1776" s="749" t="s">
        <v>3926</v>
      </c>
      <c r="B1776" s="593" t="s">
        <v>3927</v>
      </c>
      <c r="C1776" s="593">
        <v>213333443</v>
      </c>
      <c r="D1776" s="593">
        <v>8014030767</v>
      </c>
      <c r="E1776" s="736" t="s">
        <v>528</v>
      </c>
      <c r="F1776" s="736" t="s">
        <v>1199</v>
      </c>
      <c r="G1776" s="736" t="s">
        <v>509</v>
      </c>
      <c r="H1776" s="736"/>
      <c r="I1776" s="738"/>
      <c r="J1776" t="s">
        <v>1600</v>
      </c>
      <c r="K1776"/>
      <c r="L1776"/>
      <c r="M1776"/>
      <c r="N1776" t="s">
        <v>1601</v>
      </c>
    </row>
    <row r="1777" spans="1:14" ht="14.25" customHeight="1">
      <c r="A1777" s="749" t="s">
        <v>3928</v>
      </c>
      <c r="B1777" s="593" t="s">
        <v>3929</v>
      </c>
      <c r="C1777" s="593">
        <v>221152087</v>
      </c>
      <c r="D1777" s="593">
        <v>8016359892</v>
      </c>
      <c r="E1777" s="736" t="s">
        <v>2656</v>
      </c>
      <c r="F1777" s="736" t="s">
        <v>1203</v>
      </c>
      <c r="G1777" s="736" t="s">
        <v>509</v>
      </c>
      <c r="H1777" s="736"/>
      <c r="I1777" s="738" t="s">
        <v>3930</v>
      </c>
      <c r="J1777" t="s">
        <v>1600</v>
      </c>
      <c r="K1777"/>
      <c r="L1777"/>
      <c r="M1777"/>
      <c r="N1777" t="s">
        <v>1601</v>
      </c>
    </row>
    <row r="1778" spans="1:14" ht="14.25" customHeight="1">
      <c r="A1778" s="749">
        <v>713415824</v>
      </c>
      <c r="B1778" s="717" t="s">
        <v>3036</v>
      </c>
      <c r="C1778" s="717">
        <v>129220996</v>
      </c>
      <c r="D1778" s="717">
        <v>8014000201</v>
      </c>
      <c r="E1778" s="717" t="s">
        <v>2472</v>
      </c>
      <c r="F1778" s="717" t="s">
        <v>1199</v>
      </c>
      <c r="G1778" s="736" t="s">
        <v>509</v>
      </c>
      <c r="H1778" s="736"/>
      <c r="I1778" s="738" t="s">
        <v>3931</v>
      </c>
      <c r="J1778" t="s">
        <v>1600</v>
      </c>
      <c r="K1778"/>
      <c r="L1778"/>
      <c r="M1778"/>
      <c r="N1778" t="s">
        <v>1601</v>
      </c>
    </row>
    <row r="1779" spans="1:14" ht="14.25" customHeight="1">
      <c r="A1779" s="749" t="s">
        <v>3932</v>
      </c>
      <c r="B1779" s="590" t="s">
        <v>645</v>
      </c>
      <c r="C1779" s="590">
        <v>199714790</v>
      </c>
      <c r="D1779" s="590">
        <v>3855789466</v>
      </c>
      <c r="E1779" s="736" t="s">
        <v>522</v>
      </c>
      <c r="F1779" s="736" t="s">
        <v>1199</v>
      </c>
      <c r="G1779" s="736" t="s">
        <v>509</v>
      </c>
      <c r="H1779" s="736"/>
      <c r="I1779" s="738"/>
      <c r="J1779" t="s">
        <v>1600</v>
      </c>
      <c r="K1779"/>
      <c r="L1779"/>
      <c r="M1779"/>
      <c r="N1779" t="s">
        <v>1601</v>
      </c>
    </row>
    <row r="1780" spans="1:14" ht="14.25" customHeight="1">
      <c r="A1780" s="749" t="s">
        <v>3933</v>
      </c>
      <c r="B1780" s="593" t="s">
        <v>3934</v>
      </c>
      <c r="C1780" s="593">
        <v>182869623</v>
      </c>
      <c r="D1780" s="593">
        <v>3856121754</v>
      </c>
      <c r="E1780" s="736" t="s">
        <v>528</v>
      </c>
      <c r="F1780" s="736" t="s">
        <v>1199</v>
      </c>
      <c r="G1780" s="736"/>
      <c r="H1780" s="736"/>
      <c r="I1780" s="738"/>
      <c r="J1780" t="s">
        <v>1600</v>
      </c>
      <c r="K1780"/>
      <c r="L1780"/>
      <c r="M1780"/>
      <c r="N1780" t="s">
        <v>1601</v>
      </c>
    </row>
    <row r="1781" spans="1:14" ht="14.25" customHeight="1">
      <c r="A1781" s="749" t="s">
        <v>3794</v>
      </c>
      <c r="B1781" s="731" t="s">
        <v>3795</v>
      </c>
      <c r="C1781" s="662">
        <v>171158944</v>
      </c>
      <c r="D1781" s="662">
        <v>2107692229</v>
      </c>
      <c r="E1781" s="736" t="s">
        <v>522</v>
      </c>
      <c r="F1781" s="736"/>
      <c r="G1781" s="736"/>
      <c r="H1781" s="736"/>
      <c r="I1781" s="738"/>
      <c r="J1781" t="s">
        <v>1600</v>
      </c>
      <c r="K1781"/>
      <c r="L1781"/>
      <c r="M1781"/>
      <c r="N1781" t="s">
        <v>1601</v>
      </c>
    </row>
    <row r="1782" spans="1:14" ht="14.25" customHeight="1">
      <c r="A1782" s="749" t="s">
        <v>3792</v>
      </c>
      <c r="B1782" s="736" t="s">
        <v>3793</v>
      </c>
      <c r="C1782" s="736">
        <v>171176075</v>
      </c>
      <c r="D1782" s="736">
        <v>2108254987</v>
      </c>
      <c r="E1782" s="736" t="s">
        <v>522</v>
      </c>
      <c r="F1782" s="736"/>
      <c r="G1782" s="736"/>
      <c r="H1782" s="736"/>
      <c r="I1782" s="738"/>
      <c r="J1782" t="s">
        <v>1600</v>
      </c>
      <c r="K1782"/>
      <c r="L1782"/>
      <c r="M1782"/>
      <c r="N1782" t="s">
        <v>1601</v>
      </c>
    </row>
    <row r="1783" spans="1:14" ht="14.25" customHeight="1">
      <c r="A1783" s="749" t="s">
        <v>3935</v>
      </c>
      <c r="B1783" s="593" t="s">
        <v>825</v>
      </c>
      <c r="C1783" s="593">
        <v>208934138</v>
      </c>
      <c r="D1783" s="593">
        <v>3855479795</v>
      </c>
      <c r="E1783" s="736" t="s">
        <v>528</v>
      </c>
      <c r="F1783" s="736" t="s">
        <v>1199</v>
      </c>
      <c r="G1783" s="736" t="s">
        <v>509</v>
      </c>
      <c r="H1783" s="736"/>
      <c r="I1783" s="738" t="s">
        <v>3936</v>
      </c>
      <c r="J1783" t="s">
        <v>1600</v>
      </c>
      <c r="K1783"/>
      <c r="L1783"/>
      <c r="M1783"/>
      <c r="N1783" t="s">
        <v>1601</v>
      </c>
    </row>
    <row r="1784" spans="1:14" ht="14.25" customHeight="1">
      <c r="A1784" s="749" t="s">
        <v>3937</v>
      </c>
      <c r="B1784" s="593" t="s">
        <v>3938</v>
      </c>
      <c r="C1784" s="593">
        <v>221234205</v>
      </c>
      <c r="D1784" s="593">
        <v>4352689391</v>
      </c>
      <c r="E1784" s="736" t="s">
        <v>3902</v>
      </c>
      <c r="F1784" s="736" t="s">
        <v>1203</v>
      </c>
      <c r="G1784" s="736" t="s">
        <v>509</v>
      </c>
      <c r="H1784" s="736"/>
      <c r="I1784" s="738" t="s">
        <v>3939</v>
      </c>
      <c r="J1784" t="s">
        <v>1600</v>
      </c>
      <c r="K1784"/>
      <c r="L1784"/>
      <c r="M1784"/>
      <c r="N1784" t="s">
        <v>1601</v>
      </c>
    </row>
    <row r="1785" spans="1:14" ht="14.25" customHeight="1">
      <c r="A1785" s="749" t="s">
        <v>3940</v>
      </c>
      <c r="B1785" s="590" t="s">
        <v>730</v>
      </c>
      <c r="C1785" s="590">
        <v>218421618</v>
      </c>
      <c r="D1785" s="590">
        <v>7063941901</v>
      </c>
      <c r="E1785" s="736" t="s">
        <v>522</v>
      </c>
      <c r="F1785" s="736" t="s">
        <v>1199</v>
      </c>
      <c r="G1785" s="736" t="s">
        <v>509</v>
      </c>
      <c r="H1785" s="736"/>
      <c r="I1785" s="738"/>
      <c r="J1785" t="s">
        <v>1600</v>
      </c>
      <c r="K1785"/>
      <c r="L1785"/>
      <c r="M1785"/>
      <c r="N1785" t="s">
        <v>1601</v>
      </c>
    </row>
    <row r="1786" spans="1:14" ht="14.25" customHeight="1">
      <c r="A1786" s="749" t="s">
        <v>3941</v>
      </c>
      <c r="B1786" s="593" t="s">
        <v>3942</v>
      </c>
      <c r="C1786" s="593">
        <v>220981845</v>
      </c>
      <c r="D1786" s="593">
        <v>3853432815</v>
      </c>
      <c r="E1786" s="736" t="s">
        <v>3902</v>
      </c>
      <c r="F1786" s="736" t="s">
        <v>1199</v>
      </c>
      <c r="G1786" s="736" t="s">
        <v>509</v>
      </c>
      <c r="H1786" s="736"/>
      <c r="I1786" s="738" t="s">
        <v>3943</v>
      </c>
      <c r="J1786" t="s">
        <v>1600</v>
      </c>
      <c r="K1786"/>
      <c r="L1786"/>
      <c r="M1786"/>
      <c r="N1786" t="s">
        <v>1601</v>
      </c>
    </row>
    <row r="1787" spans="1:14" ht="14.25" customHeight="1">
      <c r="A1787" s="749" t="s">
        <v>3944</v>
      </c>
      <c r="B1787" s="593" t="s">
        <v>731</v>
      </c>
      <c r="C1787" s="593">
        <v>176576888</v>
      </c>
      <c r="D1787" s="593">
        <v>8015001308</v>
      </c>
      <c r="E1787" s="736" t="s">
        <v>513</v>
      </c>
      <c r="F1787" s="736" t="s">
        <v>1199</v>
      </c>
      <c r="G1787" s="736"/>
      <c r="H1787" s="736"/>
      <c r="I1787" s="738"/>
      <c r="J1787" t="s">
        <v>1600</v>
      </c>
      <c r="K1787"/>
      <c r="L1787"/>
      <c r="M1787"/>
      <c r="N1787" t="s">
        <v>1601</v>
      </c>
    </row>
    <row r="1788" spans="1:14" ht="14.25" customHeight="1">
      <c r="A1788" s="749" t="s">
        <v>3945</v>
      </c>
      <c r="B1788" s="590" t="s">
        <v>3831</v>
      </c>
      <c r="C1788" s="590">
        <v>218582251</v>
      </c>
      <c r="D1788" s="590">
        <v>4699700004</v>
      </c>
      <c r="E1788" s="736" t="s">
        <v>2406</v>
      </c>
      <c r="F1788" s="736" t="s">
        <v>1199</v>
      </c>
      <c r="G1788" s="736"/>
      <c r="H1788" s="736"/>
      <c r="I1788" s="738"/>
      <c r="J1788" t="s">
        <v>1600</v>
      </c>
      <c r="K1788"/>
      <c r="L1788"/>
      <c r="M1788"/>
      <c r="N1788" t="s">
        <v>1601</v>
      </c>
    </row>
    <row r="1789" spans="1:14" ht="14.25" customHeight="1">
      <c r="A1789" s="749" t="s">
        <v>3946</v>
      </c>
      <c r="B1789" s="590" t="s">
        <v>3947</v>
      </c>
      <c r="C1789" s="590">
        <v>147463926</v>
      </c>
      <c r="D1789" s="590">
        <v>3857700274</v>
      </c>
      <c r="E1789" s="736" t="s">
        <v>522</v>
      </c>
      <c r="F1789" s="736" t="s">
        <v>1199</v>
      </c>
      <c r="G1789" s="736" t="s">
        <v>509</v>
      </c>
      <c r="H1789" s="736"/>
      <c r="I1789" s="738"/>
      <c r="J1789" t="s">
        <v>1600</v>
      </c>
      <c r="K1789"/>
      <c r="L1789"/>
      <c r="M1789"/>
      <c r="N1789" t="s">
        <v>1601</v>
      </c>
    </row>
    <row r="1790" spans="1:14" ht="14.25" customHeight="1">
      <c r="A1790" s="749" t="s">
        <v>3948</v>
      </c>
      <c r="B1790" s="593" t="s">
        <v>3949</v>
      </c>
      <c r="C1790" s="593">
        <v>217245813</v>
      </c>
      <c r="D1790" s="593">
        <v>3856096122</v>
      </c>
      <c r="E1790" s="736" t="s">
        <v>528</v>
      </c>
      <c r="F1790" s="736"/>
      <c r="G1790" s="797" t="s">
        <v>509</v>
      </c>
      <c r="H1790" s="797"/>
      <c r="I1790" s="800"/>
      <c r="J1790" t="s">
        <v>1600</v>
      </c>
      <c r="K1790"/>
      <c r="L1790"/>
      <c r="M1790"/>
      <c r="N1790" t="s">
        <v>1601</v>
      </c>
    </row>
    <row r="1791" spans="1:14" ht="14.25" customHeight="1">
      <c r="A1791" s="749"/>
      <c r="B1791" s="593" t="s">
        <v>3950</v>
      </c>
      <c r="C1791" s="156">
        <v>220951266</v>
      </c>
      <c r="D1791" s="593">
        <v>3853718847</v>
      </c>
      <c r="E1791" s="736" t="s">
        <v>522</v>
      </c>
      <c r="F1791" s="736" t="s">
        <v>1203</v>
      </c>
      <c r="G1791" s="797" t="s">
        <v>509</v>
      </c>
      <c r="H1791" s="797" t="s">
        <v>509</v>
      </c>
      <c r="I1791" s="800"/>
      <c r="J1791" t="s">
        <v>1600</v>
      </c>
      <c r="K1791"/>
      <c r="L1791"/>
      <c r="M1791"/>
      <c r="N1791" t="s">
        <v>1601</v>
      </c>
    </row>
    <row r="1792" spans="1:14" ht="14.25" customHeight="1">
      <c r="A1792" s="749" t="s">
        <v>1472</v>
      </c>
      <c r="B1792" s="593" t="s">
        <v>3951</v>
      </c>
      <c r="C1792" s="593">
        <v>220976169</v>
      </c>
      <c r="D1792" s="593">
        <v>3854904989</v>
      </c>
      <c r="E1792" s="736" t="s">
        <v>528</v>
      </c>
      <c r="F1792" s="736" t="s">
        <v>1199</v>
      </c>
      <c r="G1792" s="802"/>
      <c r="H1792" s="802"/>
      <c r="I1792" s="803"/>
      <c r="J1792" t="s">
        <v>1600</v>
      </c>
      <c r="K1792"/>
      <c r="L1792"/>
      <c r="M1792"/>
      <c r="N1792" t="s">
        <v>1601</v>
      </c>
    </row>
    <row r="1793" spans="1:14" ht="14.25" customHeight="1">
      <c r="A1793" s="789" t="s">
        <v>3952</v>
      </c>
      <c r="B1793" s="805" t="s">
        <v>1291</v>
      </c>
      <c r="C1793" s="791" t="s">
        <v>1292</v>
      </c>
      <c r="D1793" s="792" t="s">
        <v>1189</v>
      </c>
      <c r="E1793" s="793"/>
      <c r="F1793" s="794"/>
      <c r="G1793" s="794"/>
      <c r="H1793" s="794"/>
      <c r="I1793" s="795"/>
      <c r="J1793" s="939" t="s">
        <v>1628</v>
      </c>
      <c r="K1793" s="939"/>
      <c r="L1793" s="939"/>
      <c r="M1793" s="939"/>
      <c r="N1793" s="939" t="s">
        <v>1629</v>
      </c>
    </row>
    <row r="1794" spans="1:14" ht="14.25" customHeight="1">
      <c r="A1794" s="854" t="s">
        <v>1190</v>
      </c>
      <c r="B1794" s="903" t="s">
        <v>3576</v>
      </c>
      <c r="C1794" s="856" t="s">
        <v>1192</v>
      </c>
      <c r="D1794" s="857" t="s">
        <v>1193</v>
      </c>
      <c r="E1794" s="857" t="s">
        <v>498</v>
      </c>
      <c r="F1794" s="856" t="s">
        <v>1194</v>
      </c>
      <c r="G1794" s="856" t="s">
        <v>1195</v>
      </c>
      <c r="H1794" s="856" t="s">
        <v>1702</v>
      </c>
      <c r="I1794" s="858" t="s">
        <v>455</v>
      </c>
      <c r="J1794" t="s">
        <v>1596</v>
      </c>
      <c r="K1794" t="s">
        <v>1597</v>
      </c>
      <c r="L1794" t="s">
        <v>1595</v>
      </c>
      <c r="M1794" t="s">
        <v>1598</v>
      </c>
      <c r="N1794" t="s">
        <v>1599</v>
      </c>
    </row>
    <row r="1795" spans="1:14" ht="14.25" customHeight="1">
      <c r="A1795" s="749"/>
      <c r="B1795" s="593" t="s">
        <v>3953</v>
      </c>
      <c r="C1795" s="593">
        <v>221637295</v>
      </c>
      <c r="D1795" s="593">
        <v>7089900153</v>
      </c>
      <c r="E1795" s="736" t="s">
        <v>522</v>
      </c>
      <c r="F1795" s="736" t="s">
        <v>1199</v>
      </c>
      <c r="G1795" s="736" t="s">
        <v>509</v>
      </c>
      <c r="H1795" s="736"/>
      <c r="I1795" s="738" t="s">
        <v>808</v>
      </c>
      <c r="J1795" t="s">
        <v>1600</v>
      </c>
      <c r="K1795"/>
      <c r="L1795"/>
      <c r="M1795"/>
      <c r="N1795" t="s">
        <v>1601</v>
      </c>
    </row>
    <row r="1796" spans="1:14" ht="14.25" customHeight="1">
      <c r="A1796" s="853" t="s">
        <v>3954</v>
      </c>
      <c r="B1796" s="736" t="s">
        <v>3955</v>
      </c>
      <c r="C1796" s="736">
        <v>96619838</v>
      </c>
      <c r="D1796" s="736">
        <v>3853370012</v>
      </c>
      <c r="E1796" s="736" t="s">
        <v>741</v>
      </c>
      <c r="F1796" s="736" t="s">
        <v>1203</v>
      </c>
      <c r="G1796" s="736" t="s">
        <v>509</v>
      </c>
      <c r="H1796" s="736"/>
      <c r="I1796" s="738"/>
      <c r="J1796" t="s">
        <v>1600</v>
      </c>
      <c r="K1796"/>
      <c r="L1796"/>
      <c r="M1796"/>
      <c r="N1796" t="s">
        <v>1601</v>
      </c>
    </row>
    <row r="1797" spans="1:14" ht="14.25" customHeight="1">
      <c r="A1797" s="749"/>
      <c r="B1797" s="736"/>
      <c r="C1797" s="736"/>
      <c r="D1797" s="736"/>
      <c r="E1797" s="736"/>
      <c r="F1797" s="736"/>
      <c r="G1797" s="736"/>
      <c r="H1797" s="736"/>
      <c r="I1797" s="738"/>
      <c r="J1797"/>
      <c r="K1797"/>
      <c r="L1797"/>
      <c r="M1797"/>
      <c r="N1797"/>
    </row>
    <row r="1798" spans="1:14" ht="14.25" customHeight="1">
      <c r="A1798" s="749"/>
      <c r="B1798" s="662"/>
      <c r="C1798" s="662"/>
      <c r="D1798" s="736"/>
      <c r="E1798" s="736"/>
      <c r="F1798" s="736"/>
      <c r="G1798" s="736"/>
      <c r="H1798" s="736"/>
      <c r="I1798" s="738"/>
      <c r="J1798"/>
      <c r="K1798"/>
      <c r="L1798"/>
      <c r="M1798"/>
      <c r="N1798"/>
    </row>
    <row r="1799" spans="1:14" ht="14.25" customHeight="1">
      <c r="A1799" s="749"/>
      <c r="B1799" s="736"/>
      <c r="C1799" s="736"/>
      <c r="D1799" s="736"/>
      <c r="E1799" s="736"/>
      <c r="F1799" s="736"/>
      <c r="G1799" s="736"/>
      <c r="H1799" s="736"/>
      <c r="I1799" s="738"/>
      <c r="J1799"/>
      <c r="K1799"/>
      <c r="L1799"/>
      <c r="M1799"/>
      <c r="N1799"/>
    </row>
    <row r="1800" spans="1:14" ht="14.25" customHeight="1">
      <c r="A1800" s="749"/>
      <c r="B1800" s="736"/>
      <c r="C1800" s="736"/>
      <c r="D1800" s="736"/>
      <c r="E1800" s="736"/>
      <c r="F1800" s="736"/>
      <c r="G1800" s="736"/>
      <c r="H1800" s="736"/>
      <c r="I1800" s="738"/>
      <c r="J1800"/>
      <c r="K1800"/>
      <c r="L1800"/>
      <c r="M1800"/>
      <c r="N1800"/>
    </row>
    <row r="1801" spans="1:14" ht="14.25" customHeight="1">
      <c r="A1801" s="749"/>
      <c r="B1801" s="736"/>
      <c r="C1801" s="736"/>
      <c r="D1801" s="736"/>
      <c r="E1801" s="736"/>
      <c r="F1801" s="736"/>
      <c r="G1801" s="736"/>
      <c r="H1801" s="736"/>
      <c r="I1801" s="738"/>
      <c r="J1801"/>
      <c r="K1801"/>
      <c r="L1801"/>
      <c r="M1801"/>
      <c r="N1801"/>
    </row>
    <row r="1802" spans="1:14" ht="14.25" customHeight="1">
      <c r="A1802" s="749"/>
      <c r="B1802" s="736"/>
      <c r="C1802" s="736"/>
      <c r="D1802" s="736"/>
      <c r="E1802" s="736"/>
      <c r="F1802" s="736"/>
      <c r="G1802" s="736"/>
      <c r="H1802" s="736"/>
      <c r="I1802" s="738"/>
      <c r="J1802"/>
      <c r="K1802"/>
      <c r="L1802"/>
      <c r="M1802"/>
      <c r="N1802"/>
    </row>
    <row r="1803" spans="1:14" ht="14.25" customHeight="1">
      <c r="A1803" s="749"/>
      <c r="B1803" s="736"/>
      <c r="C1803" s="736"/>
      <c r="D1803" s="736"/>
      <c r="E1803" s="736"/>
      <c r="F1803" s="736"/>
      <c r="G1803" s="736"/>
      <c r="H1803" s="736"/>
      <c r="I1803" s="738"/>
      <c r="J1803"/>
      <c r="K1803"/>
      <c r="L1803"/>
      <c r="M1803"/>
      <c r="N1803"/>
    </row>
    <row r="1804" spans="1:14" ht="14.25" customHeight="1">
      <c r="A1804" s="749"/>
      <c r="B1804" s="736"/>
      <c r="C1804" s="736"/>
      <c r="D1804" s="736"/>
      <c r="E1804" s="736"/>
      <c r="F1804" s="736"/>
      <c r="G1804" s="736"/>
      <c r="H1804" s="736"/>
      <c r="I1804" s="738"/>
      <c r="J1804"/>
      <c r="K1804"/>
      <c r="L1804"/>
      <c r="M1804"/>
      <c r="N1804"/>
    </row>
    <row r="1805" spans="1:14" ht="14.25" customHeight="1">
      <c r="A1805" s="749"/>
      <c r="B1805" s="736"/>
      <c r="C1805" s="736"/>
      <c r="D1805" s="736"/>
      <c r="E1805" s="736"/>
      <c r="F1805" s="736"/>
      <c r="G1805" s="736"/>
      <c r="H1805" s="736"/>
      <c r="I1805" s="738"/>
      <c r="J1805"/>
      <c r="K1805"/>
      <c r="L1805"/>
      <c r="M1805"/>
      <c r="N1805"/>
    </row>
    <row r="1806" spans="1:14" ht="14.25" customHeight="1">
      <c r="A1806" s="749"/>
      <c r="B1806" s="662"/>
      <c r="C1806" s="662"/>
      <c r="D1806" s="816">
        <v>219122679</v>
      </c>
      <c r="E1806" s="736"/>
      <c r="F1806" s="736"/>
      <c r="G1806" s="736"/>
      <c r="H1806" s="736"/>
      <c r="I1806" s="738"/>
      <c r="J1806" s="939" t="s">
        <v>1628</v>
      </c>
      <c r="K1806" s="939"/>
      <c r="L1806" s="939"/>
      <c r="M1806" s="939"/>
      <c r="N1806" s="939" t="s">
        <v>1629</v>
      </c>
    </row>
    <row r="1807" spans="1:14" ht="14.25" customHeight="1">
      <c r="A1807" s="749"/>
      <c r="B1807" s="736"/>
      <c r="C1807" s="736"/>
      <c r="D1807" s="736"/>
      <c r="E1807" s="853"/>
      <c r="F1807" s="736"/>
      <c r="G1807" s="736"/>
      <c r="H1807" s="736"/>
      <c r="I1807" s="738"/>
      <c r="J1807"/>
      <c r="K1807"/>
      <c r="L1807"/>
      <c r="M1807"/>
      <c r="N1807"/>
    </row>
    <row r="1808" spans="1:14" ht="14.25" customHeight="1">
      <c r="A1808" s="749"/>
      <c r="B1808" s="736"/>
      <c r="C1808" s="736"/>
      <c r="D1808" s="736"/>
      <c r="E1808" s="736"/>
      <c r="F1808" s="736"/>
      <c r="G1808" s="736"/>
      <c r="H1808" s="736"/>
      <c r="I1808" s="738"/>
      <c r="J1808"/>
      <c r="K1808"/>
      <c r="L1808"/>
      <c r="M1808"/>
      <c r="N1808"/>
    </row>
    <row r="1809" spans="1:14" ht="14.25" customHeight="1">
      <c r="A1809" s="749"/>
      <c r="B1809" s="736"/>
      <c r="C1809" s="736"/>
      <c r="D1809" s="736"/>
      <c r="E1809" s="736"/>
      <c r="F1809" s="736"/>
      <c r="G1809" s="736"/>
      <c r="H1809" s="736"/>
      <c r="I1809" s="738"/>
      <c r="J1809"/>
      <c r="K1809"/>
      <c r="L1809"/>
      <c r="M1809"/>
      <c r="N1809"/>
    </row>
    <row r="1810" spans="1:14" ht="14.25" customHeight="1">
      <c r="A1810" s="749"/>
      <c r="B1810" s="736"/>
      <c r="C1810" s="736"/>
      <c r="D1810" s="736"/>
      <c r="E1810" s="736"/>
      <c r="F1810" s="736"/>
      <c r="G1810" s="736"/>
      <c r="H1810" s="736"/>
      <c r="I1810" s="738"/>
      <c r="J1810"/>
      <c r="K1810"/>
      <c r="L1810"/>
      <c r="M1810"/>
      <c r="N1810"/>
    </row>
    <row r="1811" spans="1:14" ht="14.25" customHeight="1">
      <c r="A1811" s="749"/>
      <c r="B1811" s="736"/>
      <c r="C1811" s="736"/>
      <c r="D1811" s="736"/>
      <c r="E1811" s="736"/>
      <c r="F1811" s="736"/>
      <c r="G1811" s="736"/>
      <c r="H1811" s="736"/>
      <c r="I1811" s="738"/>
      <c r="J1811"/>
      <c r="K1811"/>
      <c r="L1811"/>
      <c r="M1811"/>
      <c r="N1811"/>
    </row>
    <row r="1812" spans="1:14" ht="14.25" customHeight="1">
      <c r="A1812" s="749"/>
      <c r="B1812" s="736"/>
      <c r="C1812" s="736"/>
      <c r="D1812" s="736"/>
      <c r="E1812" s="736"/>
      <c r="F1812" s="736"/>
      <c r="G1812" s="736"/>
      <c r="H1812" s="736"/>
      <c r="I1812" s="738"/>
      <c r="J1812"/>
      <c r="K1812"/>
      <c r="L1812"/>
      <c r="M1812"/>
      <c r="N1812"/>
    </row>
    <row r="1813" spans="1:14" ht="14.25" customHeight="1">
      <c r="A1813" s="749"/>
      <c r="B1813" s="736"/>
      <c r="C1813" s="736"/>
      <c r="D1813" s="736"/>
      <c r="E1813" s="736"/>
      <c r="F1813" s="736"/>
      <c r="G1813" s="736"/>
      <c r="H1813" s="736"/>
      <c r="I1813" s="738"/>
      <c r="J1813"/>
      <c r="K1813"/>
      <c r="L1813"/>
      <c r="M1813"/>
      <c r="N1813"/>
    </row>
    <row r="1814" spans="1:14" ht="14.25" customHeight="1">
      <c r="J1814"/>
      <c r="K1814"/>
      <c r="L1814"/>
      <c r="M1814"/>
      <c r="N1814"/>
    </row>
    <row r="1815" spans="1:14" ht="14.25" customHeight="1">
      <c r="A1815" s="806"/>
      <c r="B1815" s="804"/>
      <c r="C1815" s="804"/>
      <c r="D1815" s="804"/>
      <c r="E1815" s="804"/>
      <c r="F1815" s="804"/>
      <c r="G1815" s="804"/>
      <c r="H1815" s="804"/>
      <c r="I1815" s="804"/>
      <c r="J1815"/>
      <c r="K1815"/>
      <c r="L1815"/>
      <c r="M1815"/>
      <c r="N1815"/>
    </row>
    <row r="1816" spans="1:14" ht="14.25" customHeight="1">
      <c r="A1816" s="754" t="s">
        <v>3956</v>
      </c>
      <c r="B1816" s="813" t="s">
        <v>1187</v>
      </c>
      <c r="C1816" s="726" t="s">
        <v>1188</v>
      </c>
      <c r="D1816" s="727" t="s">
        <v>1701</v>
      </c>
      <c r="E1816" s="728"/>
      <c r="F1816" s="729"/>
      <c r="G1816" s="729"/>
      <c r="H1816" s="729"/>
      <c r="I1816" s="760"/>
      <c r="J1816" s="939" t="s">
        <v>1628</v>
      </c>
      <c r="K1816" s="939"/>
      <c r="L1816" s="939"/>
      <c r="M1816" s="939"/>
      <c r="N1816" s="939" t="s">
        <v>1629</v>
      </c>
    </row>
    <row r="1817" spans="1:14" ht="14.25" customHeight="1">
      <c r="A1817" s="854" t="s">
        <v>1190</v>
      </c>
      <c r="B1817" s="903" t="s">
        <v>3576</v>
      </c>
      <c r="C1817" s="856" t="s">
        <v>1192</v>
      </c>
      <c r="D1817" s="857" t="s">
        <v>1193</v>
      </c>
      <c r="E1817" s="857" t="s">
        <v>498</v>
      </c>
      <c r="F1817" s="856" t="s">
        <v>1194</v>
      </c>
      <c r="G1817" s="856" t="s">
        <v>1195</v>
      </c>
      <c r="H1817" s="856" t="s">
        <v>1702</v>
      </c>
      <c r="I1817" s="858" t="s">
        <v>455</v>
      </c>
      <c r="J1817" t="s">
        <v>1596</v>
      </c>
      <c r="K1817" t="s">
        <v>1597</v>
      </c>
      <c r="L1817" t="s">
        <v>1595</v>
      </c>
      <c r="M1817" t="s">
        <v>1598</v>
      </c>
      <c r="N1817" t="s">
        <v>1599</v>
      </c>
    </row>
    <row r="1818" spans="1:14" ht="14.25" customHeight="1">
      <c r="A1818" s="749" t="s">
        <v>3957</v>
      </c>
      <c r="B1818" s="593" t="s">
        <v>3958</v>
      </c>
      <c r="C1818" s="593">
        <v>221378647</v>
      </c>
      <c r="D1818" s="593">
        <v>3858319007</v>
      </c>
      <c r="E1818" s="736" t="s">
        <v>528</v>
      </c>
      <c r="F1818" s="736" t="s">
        <v>1203</v>
      </c>
      <c r="G1818" s="736" t="s">
        <v>509</v>
      </c>
      <c r="H1818" s="736"/>
      <c r="I1818" s="738"/>
      <c r="J1818" t="s">
        <v>1600</v>
      </c>
      <c r="K1818"/>
      <c r="L1818"/>
      <c r="M1818"/>
      <c r="N1818" t="s">
        <v>1601</v>
      </c>
    </row>
    <row r="1819" spans="1:14" ht="14.25" customHeight="1">
      <c r="A1819" s="749" t="s">
        <v>3959</v>
      </c>
      <c r="B1819" s="593" t="s">
        <v>3960</v>
      </c>
      <c r="C1819" s="593">
        <v>220900622</v>
      </c>
      <c r="D1819" s="593">
        <v>3475225043</v>
      </c>
      <c r="E1819" s="736" t="s">
        <v>3902</v>
      </c>
      <c r="F1819" s="736" t="s">
        <v>1203</v>
      </c>
      <c r="G1819" s="736" t="s">
        <v>509</v>
      </c>
      <c r="H1819" s="736"/>
      <c r="I1819" s="738"/>
      <c r="J1819" t="s">
        <v>1600</v>
      </c>
      <c r="K1819"/>
      <c r="L1819"/>
      <c r="M1819"/>
      <c r="N1819" t="s">
        <v>1601</v>
      </c>
    </row>
    <row r="1820" spans="1:14" ht="14.25" customHeight="1">
      <c r="A1820" s="749" t="s">
        <v>3961</v>
      </c>
      <c r="B1820" s="590" t="s">
        <v>725</v>
      </c>
      <c r="C1820" s="590">
        <v>221044467</v>
      </c>
      <c r="D1820" s="590">
        <v>3855838010</v>
      </c>
      <c r="E1820" s="736" t="s">
        <v>522</v>
      </c>
      <c r="F1820" s="736" t="s">
        <v>1199</v>
      </c>
      <c r="G1820" s="736"/>
      <c r="H1820" s="736"/>
      <c r="I1820" s="738"/>
      <c r="J1820" t="s">
        <v>1600</v>
      </c>
      <c r="K1820"/>
      <c r="L1820"/>
      <c r="M1820"/>
      <c r="N1820" t="s">
        <v>1601</v>
      </c>
    </row>
    <row r="1821" spans="1:14" ht="14.25" customHeight="1">
      <c r="A1821" s="749" t="s">
        <v>3962</v>
      </c>
      <c r="B1821" s="593" t="s">
        <v>3963</v>
      </c>
      <c r="C1821" s="593">
        <v>101302417</v>
      </c>
      <c r="D1821" s="593">
        <v>3852969442</v>
      </c>
      <c r="E1821" s="736" t="s">
        <v>3902</v>
      </c>
      <c r="F1821" s="736" t="s">
        <v>1199</v>
      </c>
      <c r="G1821" s="736" t="s">
        <v>509</v>
      </c>
      <c r="H1821" s="736"/>
      <c r="I1821" s="738"/>
      <c r="J1821" t="s">
        <v>1600</v>
      </c>
      <c r="K1821"/>
      <c r="L1821"/>
      <c r="M1821"/>
      <c r="N1821" t="s">
        <v>1601</v>
      </c>
    </row>
    <row r="1822" spans="1:14" ht="14.25" customHeight="1">
      <c r="A1822" s="749" t="s">
        <v>3964</v>
      </c>
      <c r="B1822" s="577" t="s">
        <v>2215</v>
      </c>
      <c r="C1822" s="736">
        <v>181330019</v>
      </c>
      <c r="D1822" s="736">
        <v>2103160900</v>
      </c>
      <c r="E1822" s="736" t="s">
        <v>528</v>
      </c>
      <c r="F1822" s="736" t="s">
        <v>1203</v>
      </c>
      <c r="G1822" s="736" t="s">
        <v>509</v>
      </c>
      <c r="H1822" s="736"/>
      <c r="I1822" s="738"/>
      <c r="J1822" t="s">
        <v>1600</v>
      </c>
      <c r="K1822"/>
      <c r="L1822"/>
      <c r="M1822"/>
      <c r="N1822" t="s">
        <v>1601</v>
      </c>
    </row>
    <row r="1823" spans="1:14" ht="14.25" customHeight="1">
      <c r="A1823" s="749" t="s">
        <v>3965</v>
      </c>
      <c r="B1823" s="662" t="s">
        <v>3966</v>
      </c>
      <c r="C1823" s="662">
        <v>221638050</v>
      </c>
      <c r="D1823" s="662">
        <v>3852990497</v>
      </c>
      <c r="E1823" s="736" t="s">
        <v>528</v>
      </c>
      <c r="F1823" s="736" t="s">
        <v>1199</v>
      </c>
      <c r="G1823" s="736" t="s">
        <v>509</v>
      </c>
      <c r="H1823" s="736"/>
      <c r="I1823" s="738"/>
      <c r="J1823" t="s">
        <v>1600</v>
      </c>
      <c r="K1823"/>
      <c r="L1823"/>
      <c r="M1823"/>
      <c r="N1823" t="s">
        <v>1601</v>
      </c>
    </row>
    <row r="1824" spans="1:14" ht="14.25" customHeight="1">
      <c r="A1824" s="749" t="s">
        <v>3967</v>
      </c>
      <c r="B1824" s="577" t="s">
        <v>3968</v>
      </c>
      <c r="C1824" s="577">
        <v>221638368</v>
      </c>
      <c r="D1824" s="577">
        <v>8018673686</v>
      </c>
      <c r="E1824" s="736" t="s">
        <v>528</v>
      </c>
      <c r="F1824" s="736" t="s">
        <v>1199</v>
      </c>
      <c r="G1824" s="736" t="s">
        <v>509</v>
      </c>
      <c r="H1824" s="736"/>
      <c r="I1824" s="738"/>
      <c r="J1824" t="s">
        <v>1600</v>
      </c>
      <c r="K1824"/>
      <c r="L1824"/>
      <c r="M1824"/>
      <c r="N1824" t="s">
        <v>1601</v>
      </c>
    </row>
    <row r="1825" spans="1:14" ht="14.25" customHeight="1">
      <c r="A1825" s="749">
        <v>158654105</v>
      </c>
      <c r="B1825" s="593" t="s">
        <v>3969</v>
      </c>
      <c r="C1825" s="593">
        <v>199708572</v>
      </c>
      <c r="D1825" s="593">
        <v>3854366356</v>
      </c>
      <c r="E1825" s="736" t="s">
        <v>741</v>
      </c>
      <c r="F1825" s="736" t="s">
        <v>1203</v>
      </c>
      <c r="G1825" s="736" t="s">
        <v>509</v>
      </c>
      <c r="H1825" s="736"/>
      <c r="I1825" s="738"/>
      <c r="J1825" t="s">
        <v>1600</v>
      </c>
      <c r="K1825"/>
      <c r="L1825"/>
      <c r="M1825"/>
      <c r="N1825" t="s">
        <v>1601</v>
      </c>
    </row>
    <row r="1826" spans="1:14" ht="14.25" customHeight="1">
      <c r="A1826" s="749" t="s">
        <v>3970</v>
      </c>
      <c r="B1826" s="590" t="s">
        <v>3971</v>
      </c>
      <c r="C1826" s="590">
        <v>221840574</v>
      </c>
      <c r="D1826" s="590">
        <v>3854050571</v>
      </c>
      <c r="E1826" s="736" t="s">
        <v>522</v>
      </c>
      <c r="F1826" s="736" t="s">
        <v>1203</v>
      </c>
      <c r="G1826" s="736" t="s">
        <v>509</v>
      </c>
      <c r="H1826" s="736"/>
      <c r="I1826" s="738"/>
      <c r="J1826" t="s">
        <v>1600</v>
      </c>
      <c r="K1826"/>
      <c r="L1826"/>
      <c r="M1826"/>
      <c r="N1826" t="s">
        <v>1601</v>
      </c>
    </row>
    <row r="1827" spans="1:14" ht="14.25" customHeight="1">
      <c r="A1827" s="749" t="s">
        <v>3972</v>
      </c>
      <c r="B1827" s="590" t="s">
        <v>3973</v>
      </c>
      <c r="C1827" s="590">
        <v>183109845</v>
      </c>
      <c r="D1827" s="590">
        <v>3855489620</v>
      </c>
      <c r="E1827" s="736" t="s">
        <v>522</v>
      </c>
      <c r="F1827" s="736" t="s">
        <v>1203</v>
      </c>
      <c r="G1827" s="736" t="s">
        <v>509</v>
      </c>
      <c r="H1827" s="736"/>
      <c r="I1827" s="738"/>
      <c r="J1827" t="s">
        <v>1600</v>
      </c>
      <c r="K1827"/>
      <c r="L1827"/>
      <c r="M1827"/>
      <c r="N1827" t="s">
        <v>1601</v>
      </c>
    </row>
    <row r="1828" spans="1:14" ht="14.25" customHeight="1">
      <c r="A1828" s="749" t="s">
        <v>3974</v>
      </c>
      <c r="B1828" s="577" t="s">
        <v>3975</v>
      </c>
      <c r="C1828" s="590">
        <v>221047665</v>
      </c>
      <c r="D1828" s="590">
        <v>8652326654</v>
      </c>
      <c r="E1828" s="736" t="s">
        <v>3902</v>
      </c>
      <c r="F1828" s="736" t="s">
        <v>1203</v>
      </c>
      <c r="G1828" s="736"/>
      <c r="H1828" s="736"/>
      <c r="I1828" s="738"/>
      <c r="J1828" t="s">
        <v>1600</v>
      </c>
      <c r="K1828"/>
      <c r="L1828"/>
      <c r="M1828"/>
      <c r="N1828" t="s">
        <v>1601</v>
      </c>
    </row>
    <row r="1829" spans="1:14" ht="14.25" customHeight="1">
      <c r="A1829" s="749" t="s">
        <v>3976</v>
      </c>
      <c r="B1829" s="593" t="s">
        <v>3977</v>
      </c>
      <c r="C1829" s="593">
        <v>154419479</v>
      </c>
      <c r="D1829" s="590">
        <v>3854918052</v>
      </c>
      <c r="E1829" s="736" t="s">
        <v>506</v>
      </c>
      <c r="F1829" s="736" t="s">
        <v>1203</v>
      </c>
      <c r="G1829" s="736"/>
      <c r="H1829" s="736"/>
      <c r="I1829" s="738"/>
      <c r="J1829" t="s">
        <v>1600</v>
      </c>
      <c r="K1829"/>
      <c r="L1829"/>
      <c r="M1829"/>
      <c r="N1829" t="s">
        <v>1601</v>
      </c>
    </row>
    <row r="1830" spans="1:14" ht="14.25" customHeight="1">
      <c r="A1830" s="749" t="s">
        <v>3978</v>
      </c>
      <c r="B1830" s="662" t="s">
        <v>1266</v>
      </c>
      <c r="C1830" s="662">
        <v>221849117</v>
      </c>
      <c r="D1830" s="662">
        <v>3853370602</v>
      </c>
      <c r="E1830" s="736" t="s">
        <v>506</v>
      </c>
      <c r="F1830" s="736" t="s">
        <v>1203</v>
      </c>
      <c r="G1830" s="736"/>
      <c r="H1830" s="736"/>
      <c r="I1830" s="738"/>
      <c r="J1830" t="s">
        <v>1600</v>
      </c>
      <c r="K1830"/>
      <c r="L1830"/>
      <c r="M1830"/>
      <c r="N1830" t="s">
        <v>1601</v>
      </c>
    </row>
    <row r="1831" spans="1:14" ht="14.25" customHeight="1">
      <c r="A1831" s="749" t="s">
        <v>3979</v>
      </c>
      <c r="B1831" s="590" t="s">
        <v>733</v>
      </c>
      <c r="C1831" s="590">
        <v>221335024</v>
      </c>
      <c r="D1831" s="590">
        <v>8013857737</v>
      </c>
      <c r="E1831" s="736" t="s">
        <v>522</v>
      </c>
      <c r="F1831" s="736" t="s">
        <v>1203</v>
      </c>
      <c r="G1831" s="736" t="s">
        <v>509</v>
      </c>
      <c r="H1831" s="736"/>
      <c r="I1831" s="738"/>
      <c r="J1831" t="s">
        <v>1600</v>
      </c>
      <c r="K1831"/>
      <c r="L1831"/>
      <c r="M1831"/>
      <c r="N1831" t="s">
        <v>1601</v>
      </c>
    </row>
    <row r="1832" spans="1:14" ht="14.25" customHeight="1">
      <c r="A1832" s="749" t="s">
        <v>3980</v>
      </c>
      <c r="B1832" s="593" t="s">
        <v>3981</v>
      </c>
      <c r="C1832" s="593">
        <v>155367591</v>
      </c>
      <c r="D1832" s="593">
        <v>8014102340</v>
      </c>
      <c r="E1832" s="736" t="s">
        <v>528</v>
      </c>
      <c r="F1832" s="736" t="s">
        <v>1199</v>
      </c>
      <c r="G1832" s="736"/>
      <c r="H1832" s="736"/>
      <c r="I1832" s="738" t="s">
        <v>486</v>
      </c>
      <c r="J1832" t="s">
        <v>1600</v>
      </c>
      <c r="K1832"/>
      <c r="L1832"/>
      <c r="M1832"/>
      <c r="N1832" t="s">
        <v>1601</v>
      </c>
    </row>
    <row r="1833" spans="1:14" ht="14.25" customHeight="1">
      <c r="A1833" s="798" t="s">
        <v>3982</v>
      </c>
      <c r="B1833" s="593" t="s">
        <v>3983</v>
      </c>
      <c r="C1833" s="593">
        <v>221375208</v>
      </c>
      <c r="D1833" s="593">
        <v>3855819834</v>
      </c>
      <c r="E1833" s="797" t="s">
        <v>528</v>
      </c>
      <c r="F1833" s="797" t="s">
        <v>1203</v>
      </c>
      <c r="G1833" s="797" t="s">
        <v>509</v>
      </c>
      <c r="H1833" s="797"/>
      <c r="I1833" s="800"/>
      <c r="J1833" t="s">
        <v>1600</v>
      </c>
      <c r="K1833"/>
      <c r="L1833"/>
      <c r="M1833"/>
      <c r="N1833" t="s">
        <v>1601</v>
      </c>
    </row>
    <row r="1834" spans="1:14" ht="14.25" customHeight="1">
      <c r="A1834" s="798" t="s">
        <v>3984</v>
      </c>
      <c r="B1834" s="590" t="s">
        <v>735</v>
      </c>
      <c r="C1834" s="590">
        <v>199372233</v>
      </c>
      <c r="D1834" s="590">
        <v>8018083398</v>
      </c>
      <c r="E1834" s="797" t="s">
        <v>522</v>
      </c>
      <c r="F1834" s="797" t="s">
        <v>1199</v>
      </c>
      <c r="G1834" s="797" t="s">
        <v>509</v>
      </c>
      <c r="H1834" s="797"/>
      <c r="I1834" s="800"/>
      <c r="J1834" t="s">
        <v>1600</v>
      </c>
      <c r="K1834"/>
      <c r="L1834"/>
      <c r="M1834"/>
      <c r="N1834" t="s">
        <v>1601</v>
      </c>
    </row>
    <row r="1835" spans="1:14" ht="14.25" customHeight="1">
      <c r="A1835" s="798" t="s">
        <v>3985</v>
      </c>
      <c r="B1835" s="593" t="s">
        <v>898</v>
      </c>
      <c r="C1835" s="593">
        <v>129422584</v>
      </c>
      <c r="D1835" s="593">
        <v>8015749985</v>
      </c>
      <c r="E1835" s="797" t="s">
        <v>522</v>
      </c>
      <c r="F1835" s="797" t="s">
        <v>1203</v>
      </c>
      <c r="G1835" s="797" t="s">
        <v>509</v>
      </c>
      <c r="H1835" s="797"/>
      <c r="I1835" s="800" t="s">
        <v>1296</v>
      </c>
      <c r="J1835" t="s">
        <v>1600</v>
      </c>
      <c r="K1835"/>
      <c r="L1835"/>
      <c r="M1835"/>
      <c r="N1835" t="s">
        <v>1601</v>
      </c>
    </row>
    <row r="1836" spans="1:14" ht="14.25" customHeight="1">
      <c r="A1836" s="798"/>
      <c r="B1836" s="590" t="s">
        <v>3986</v>
      </c>
      <c r="C1836" s="590"/>
      <c r="D1836" s="590"/>
      <c r="E1836" s="797" t="s">
        <v>528</v>
      </c>
      <c r="F1836" s="797" t="s">
        <v>1203</v>
      </c>
      <c r="G1836" s="797"/>
      <c r="H1836" s="797"/>
      <c r="I1836" s="800"/>
      <c r="J1836" s="939" t="s">
        <v>1628</v>
      </c>
      <c r="K1836" s="939"/>
      <c r="L1836" s="939"/>
      <c r="M1836" s="939"/>
      <c r="N1836" s="939" t="s">
        <v>1629</v>
      </c>
    </row>
    <row r="1837" spans="1:14" ht="14.25" customHeight="1">
      <c r="A1837" s="798" t="s">
        <v>3987</v>
      </c>
      <c r="B1837" s="590" t="s">
        <v>738</v>
      </c>
      <c r="C1837" s="590">
        <v>218789782</v>
      </c>
      <c r="D1837" s="590">
        <v>3854417875</v>
      </c>
      <c r="E1837" s="797" t="s">
        <v>522</v>
      </c>
      <c r="F1837" s="797" t="s">
        <v>1203</v>
      </c>
      <c r="G1837" s="797" t="s">
        <v>509</v>
      </c>
      <c r="H1837" s="797"/>
      <c r="I1837" s="800"/>
      <c r="J1837" t="s">
        <v>1600</v>
      </c>
      <c r="K1837"/>
      <c r="L1837"/>
      <c r="M1837"/>
      <c r="N1837" t="s">
        <v>1601</v>
      </c>
    </row>
    <row r="1838" spans="1:14" ht="14.25" customHeight="1">
      <c r="A1838" s="801" t="s">
        <v>3988</v>
      </c>
      <c r="B1838" s="590" t="s">
        <v>737</v>
      </c>
      <c r="C1838" s="590">
        <v>221895503</v>
      </c>
      <c r="D1838" s="590">
        <v>9453710860</v>
      </c>
      <c r="E1838" s="802" t="s">
        <v>522</v>
      </c>
      <c r="F1838" s="802" t="s">
        <v>1199</v>
      </c>
      <c r="G1838" s="802" t="s">
        <v>509</v>
      </c>
      <c r="H1838" s="802"/>
      <c r="I1838" s="803"/>
      <c r="J1838" t="s">
        <v>1600</v>
      </c>
      <c r="K1838"/>
      <c r="L1838"/>
      <c r="M1838"/>
      <c r="N1838" t="s">
        <v>1601</v>
      </c>
    </row>
    <row r="1839" spans="1:14" ht="14.25" customHeight="1">
      <c r="A1839" s="754" t="s">
        <v>3989</v>
      </c>
      <c r="B1839" s="813" t="s">
        <v>1187</v>
      </c>
      <c r="C1839" s="726" t="s">
        <v>1188</v>
      </c>
      <c r="D1839" s="727" t="s">
        <v>1701</v>
      </c>
      <c r="E1839" s="728"/>
      <c r="F1839" s="729"/>
      <c r="G1839" s="729"/>
      <c r="H1839" s="729"/>
      <c r="I1839" s="760"/>
      <c r="J1839" s="939" t="s">
        <v>1628</v>
      </c>
      <c r="K1839" s="939"/>
      <c r="L1839" s="939"/>
      <c r="M1839" s="939"/>
      <c r="N1839" s="939" t="s">
        <v>1629</v>
      </c>
    </row>
    <row r="1840" spans="1:14" ht="14.25" customHeight="1">
      <c r="A1840" s="854" t="s">
        <v>1190</v>
      </c>
      <c r="B1840" s="903" t="s">
        <v>3576</v>
      </c>
      <c r="C1840" s="856" t="s">
        <v>1192</v>
      </c>
      <c r="D1840" s="857" t="s">
        <v>1193</v>
      </c>
      <c r="E1840" s="857" t="s">
        <v>498</v>
      </c>
      <c r="F1840" s="856" t="s">
        <v>1194</v>
      </c>
      <c r="G1840" s="856" t="s">
        <v>1195</v>
      </c>
      <c r="H1840" s="856" t="s">
        <v>1702</v>
      </c>
      <c r="I1840" s="858" t="s">
        <v>455</v>
      </c>
      <c r="J1840" t="s">
        <v>1596</v>
      </c>
      <c r="K1840" t="s">
        <v>1597</v>
      </c>
      <c r="L1840" t="s">
        <v>1595</v>
      </c>
      <c r="M1840" t="s">
        <v>1598</v>
      </c>
      <c r="N1840" t="s">
        <v>1599</v>
      </c>
    </row>
    <row r="1841" spans="1:14" ht="14.25" customHeight="1">
      <c r="A1841" s="590" t="s">
        <v>1368</v>
      </c>
      <c r="B1841" s="590" t="s">
        <v>875</v>
      </c>
      <c r="C1841" s="590">
        <v>133925448</v>
      </c>
      <c r="D1841" s="590">
        <v>8019494079</v>
      </c>
      <c r="E1841" s="736" t="s">
        <v>522</v>
      </c>
      <c r="F1841" s="797" t="s">
        <v>1203</v>
      </c>
      <c r="G1841" s="736"/>
      <c r="H1841" s="736"/>
      <c r="I1841" s="738"/>
      <c r="J1841" t="s">
        <v>1600</v>
      </c>
      <c r="K1841"/>
      <c r="L1841"/>
      <c r="M1841"/>
      <c r="N1841" t="s">
        <v>1601</v>
      </c>
    </row>
    <row r="1842" spans="1:14" ht="14.25" customHeight="1">
      <c r="A1842" s="749" t="s">
        <v>3990</v>
      </c>
      <c r="B1842" s="590" t="s">
        <v>736</v>
      </c>
      <c r="C1842" s="590">
        <v>221893098</v>
      </c>
      <c r="D1842" s="590">
        <v>8014556938</v>
      </c>
      <c r="E1842" s="736" t="s">
        <v>522</v>
      </c>
      <c r="F1842" s="736" t="s">
        <v>1203</v>
      </c>
      <c r="G1842" s="736" t="s">
        <v>509</v>
      </c>
      <c r="H1842" s="736"/>
      <c r="I1842" s="738"/>
      <c r="J1842" t="s">
        <v>1600</v>
      </c>
      <c r="K1842"/>
      <c r="L1842"/>
      <c r="M1842"/>
      <c r="N1842" t="s">
        <v>1601</v>
      </c>
    </row>
    <row r="1843" spans="1:14" ht="14.25" customHeight="1">
      <c r="A1843" s="749" t="s">
        <v>3991</v>
      </c>
      <c r="B1843" s="593" t="s">
        <v>739</v>
      </c>
      <c r="C1843" s="593">
        <v>177677103</v>
      </c>
      <c r="D1843" s="593">
        <v>3854780547</v>
      </c>
      <c r="E1843" s="736" t="s">
        <v>522</v>
      </c>
      <c r="F1843" s="736" t="s">
        <v>1199</v>
      </c>
      <c r="G1843" s="736" t="s">
        <v>509</v>
      </c>
      <c r="H1843" s="736"/>
      <c r="I1843" s="738"/>
      <c r="J1843" t="s">
        <v>1600</v>
      </c>
      <c r="K1843"/>
      <c r="L1843"/>
      <c r="M1843"/>
      <c r="N1843" t="s">
        <v>1601</v>
      </c>
    </row>
    <row r="1844" spans="1:14" ht="14.25" customHeight="1">
      <c r="A1844" s="749" t="s">
        <v>3992</v>
      </c>
      <c r="B1844" s="593" t="s">
        <v>2570</v>
      </c>
      <c r="C1844" s="593">
        <v>214586965</v>
      </c>
      <c r="D1844" s="905">
        <v>3852595387</v>
      </c>
      <c r="E1844" s="736" t="s">
        <v>3902</v>
      </c>
      <c r="F1844" s="736" t="s">
        <v>1203</v>
      </c>
      <c r="G1844" s="736" t="s">
        <v>509</v>
      </c>
      <c r="H1844" s="736"/>
      <c r="I1844" s="738"/>
      <c r="J1844" t="s">
        <v>1600</v>
      </c>
      <c r="K1844"/>
      <c r="L1844"/>
      <c r="M1844"/>
      <c r="N1844" t="s">
        <v>1601</v>
      </c>
    </row>
    <row r="1845" spans="1:14" ht="14.25" customHeight="1">
      <c r="A1845" s="908" t="s">
        <v>3993</v>
      </c>
      <c r="B1845" s="593" t="s">
        <v>3994</v>
      </c>
      <c r="C1845" s="593">
        <v>221902767</v>
      </c>
      <c r="D1845" s="593">
        <v>5715460239</v>
      </c>
      <c r="E1845" s="736" t="s">
        <v>2472</v>
      </c>
      <c r="F1845" s="736" t="s">
        <v>1199</v>
      </c>
      <c r="G1845" s="736"/>
      <c r="H1845" s="736"/>
      <c r="I1845" s="738"/>
      <c r="J1845" t="s">
        <v>1600</v>
      </c>
      <c r="K1845"/>
      <c r="L1845"/>
      <c r="M1845"/>
      <c r="N1845" t="s">
        <v>1601</v>
      </c>
    </row>
    <row r="1846" spans="1:14" ht="14.25" customHeight="1">
      <c r="A1846" s="749" t="s">
        <v>3995</v>
      </c>
      <c r="B1846" s="593" t="s">
        <v>3996</v>
      </c>
      <c r="C1846" s="593">
        <v>221008313</v>
      </c>
      <c r="D1846" s="593">
        <v>8015483817</v>
      </c>
      <c r="E1846" s="736" t="s">
        <v>2656</v>
      </c>
      <c r="F1846" s="736" t="s">
        <v>1203</v>
      </c>
      <c r="G1846" s="736" t="s">
        <v>509</v>
      </c>
      <c r="H1846" s="736"/>
      <c r="I1846" s="816"/>
      <c r="J1846" t="s">
        <v>1600</v>
      </c>
      <c r="K1846"/>
      <c r="L1846"/>
      <c r="M1846"/>
      <c r="N1846" t="s">
        <v>1601</v>
      </c>
    </row>
    <row r="1847" spans="1:14" ht="14.25" customHeight="1">
      <c r="A1847" s="749" t="s">
        <v>1472</v>
      </c>
      <c r="B1847" s="593" t="s">
        <v>3951</v>
      </c>
      <c r="C1847" s="593">
        <v>220976169</v>
      </c>
      <c r="D1847" s="593">
        <v>3854904989</v>
      </c>
      <c r="E1847" s="736" t="s">
        <v>528</v>
      </c>
      <c r="F1847" s="736" t="s">
        <v>1199</v>
      </c>
      <c r="G1847" s="736"/>
      <c r="H1847" s="736"/>
      <c r="I1847" s="738"/>
      <c r="J1847" t="s">
        <v>1600</v>
      </c>
      <c r="K1847"/>
      <c r="L1847"/>
      <c r="M1847"/>
      <c r="N1847" t="s">
        <v>1601</v>
      </c>
    </row>
    <row r="1848" spans="1:14" ht="14.25" customHeight="1">
      <c r="A1848" s="749" t="s">
        <v>3997</v>
      </c>
      <c r="B1848" s="593" t="s">
        <v>3998</v>
      </c>
      <c r="C1848" s="954">
        <v>213250209</v>
      </c>
      <c r="D1848" s="593">
        <v>38529994892</v>
      </c>
      <c r="E1848" s="736" t="s">
        <v>2472</v>
      </c>
      <c r="F1848" s="736" t="s">
        <v>1199</v>
      </c>
      <c r="G1848" s="736" t="s">
        <v>509</v>
      </c>
      <c r="H1848" s="736"/>
      <c r="I1848" s="738"/>
      <c r="J1848" t="s">
        <v>1600</v>
      </c>
      <c r="K1848"/>
      <c r="L1848"/>
      <c r="M1848"/>
      <c r="N1848" t="s">
        <v>1601</v>
      </c>
    </row>
    <row r="1849" spans="1:14" ht="14.25" customHeight="1">
      <c r="A1849" s="749" t="s">
        <v>3999</v>
      </c>
      <c r="B1849" s="736" t="s">
        <v>4000</v>
      </c>
      <c r="C1849" s="736">
        <v>171149614</v>
      </c>
      <c r="D1849" s="736">
        <v>3853135735</v>
      </c>
      <c r="E1849" s="736" t="s">
        <v>528</v>
      </c>
      <c r="F1849" s="736" t="s">
        <v>1203</v>
      </c>
      <c r="G1849" s="736" t="s">
        <v>509</v>
      </c>
      <c r="H1849" s="736"/>
      <c r="I1849" s="738"/>
      <c r="J1849"/>
      <c r="K1849"/>
      <c r="L1849"/>
      <c r="M1849"/>
      <c r="N1849"/>
    </row>
    <row r="1850" spans="1:14" ht="14.25" customHeight="1">
      <c r="A1850" s="749" t="s">
        <v>4001</v>
      </c>
      <c r="B1850" s="593" t="s">
        <v>4002</v>
      </c>
      <c r="C1850" s="593">
        <v>129219130</v>
      </c>
      <c r="D1850" s="593"/>
      <c r="E1850" s="736" t="s">
        <v>522</v>
      </c>
      <c r="F1850" s="736" t="s">
        <v>1199</v>
      </c>
      <c r="G1850" s="736"/>
      <c r="H1850" s="736"/>
      <c r="I1850" s="738"/>
      <c r="J1850"/>
      <c r="K1850"/>
      <c r="L1850"/>
      <c r="M1850"/>
      <c r="N1850"/>
    </row>
    <row r="1851" spans="1:14" ht="14.25" customHeight="1">
      <c r="A1851" s="749" t="s">
        <v>4003</v>
      </c>
      <c r="B1851" s="593" t="s">
        <v>743</v>
      </c>
      <c r="C1851" s="593">
        <v>221637378</v>
      </c>
      <c r="D1851" s="593">
        <v>3854309613</v>
      </c>
      <c r="E1851" s="736" t="s">
        <v>741</v>
      </c>
      <c r="F1851" s="736" t="s">
        <v>1203</v>
      </c>
      <c r="G1851" s="736"/>
      <c r="H1851" s="736"/>
      <c r="I1851" s="738"/>
      <c r="J1851"/>
      <c r="K1851"/>
      <c r="L1851"/>
      <c r="M1851"/>
      <c r="N1851"/>
    </row>
    <row r="1852" spans="1:14" ht="14.25" customHeight="1">
      <c r="A1852" s="749">
        <v>173097452</v>
      </c>
      <c r="B1852" s="731" t="s">
        <v>4004</v>
      </c>
      <c r="C1852" s="662">
        <v>173097452</v>
      </c>
      <c r="D1852" s="662">
        <v>8014037276</v>
      </c>
      <c r="E1852" s="736" t="s">
        <v>2472</v>
      </c>
      <c r="F1852" s="736" t="s">
        <v>1199</v>
      </c>
      <c r="G1852" s="736" t="s">
        <v>509</v>
      </c>
      <c r="H1852" s="736"/>
      <c r="I1852" s="738"/>
      <c r="J1852"/>
      <c r="K1852"/>
      <c r="L1852"/>
      <c r="M1852"/>
      <c r="N1852"/>
    </row>
    <row r="1853" spans="1:14" ht="14.25" customHeight="1">
      <c r="A1853" s="749">
        <v>632912076</v>
      </c>
      <c r="B1853" s="736" t="s">
        <v>4005</v>
      </c>
      <c r="C1853" s="736">
        <v>133779635</v>
      </c>
      <c r="D1853" s="736">
        <v>8014034619</v>
      </c>
      <c r="E1853" s="736" t="s">
        <v>2472</v>
      </c>
      <c r="F1853" s="736" t="s">
        <v>1199</v>
      </c>
      <c r="G1853" s="736" t="s">
        <v>509</v>
      </c>
      <c r="H1853" s="736"/>
      <c r="I1853" s="738"/>
      <c r="J1853"/>
      <c r="K1853"/>
      <c r="L1853"/>
      <c r="M1853"/>
      <c r="N1853"/>
    </row>
    <row r="1854" spans="1:14" ht="14.25" customHeight="1">
      <c r="A1854" s="749" t="s">
        <v>4006</v>
      </c>
      <c r="B1854" s="593" t="s">
        <v>4007</v>
      </c>
      <c r="C1854" s="593">
        <v>221946956</v>
      </c>
      <c r="D1854" s="593">
        <v>3854886098</v>
      </c>
      <c r="E1854" s="736" t="s">
        <v>3902</v>
      </c>
      <c r="F1854" s="736" t="s">
        <v>1199</v>
      </c>
      <c r="G1854" s="736" t="s">
        <v>509</v>
      </c>
      <c r="H1854" s="736"/>
      <c r="I1854" s="738"/>
      <c r="J1854"/>
      <c r="K1854"/>
      <c r="L1854"/>
      <c r="M1854"/>
      <c r="N1854"/>
    </row>
    <row r="1855" spans="1:14" ht="14.25" customHeight="1">
      <c r="A1855" s="749" t="s">
        <v>4008</v>
      </c>
      <c r="B1855" s="593" t="s">
        <v>4009</v>
      </c>
      <c r="C1855" s="593">
        <v>201846497</v>
      </c>
      <c r="D1855" s="593">
        <v>3852669033</v>
      </c>
      <c r="E1855" s="736" t="s">
        <v>528</v>
      </c>
      <c r="F1855" s="736" t="s">
        <v>1203</v>
      </c>
      <c r="G1855" s="736" t="s">
        <v>509</v>
      </c>
      <c r="H1855" s="736"/>
      <c r="I1855" s="738"/>
      <c r="J1855"/>
      <c r="K1855"/>
      <c r="L1855"/>
      <c r="M1855"/>
      <c r="N1855"/>
    </row>
    <row r="1856" spans="1:14" ht="14.25" customHeight="1">
      <c r="A1856" s="749">
        <v>173882833</v>
      </c>
      <c r="B1856" s="593" t="s">
        <v>4010</v>
      </c>
      <c r="C1856" s="593">
        <v>222366681</v>
      </c>
      <c r="D1856" s="593">
        <v>3852673523</v>
      </c>
      <c r="E1856" s="736" t="s">
        <v>741</v>
      </c>
      <c r="F1856" s="736" t="s">
        <v>1199</v>
      </c>
      <c r="G1856" s="736"/>
      <c r="H1856" s="736"/>
      <c r="I1856" s="738"/>
      <c r="J1856"/>
      <c r="K1856"/>
      <c r="L1856"/>
      <c r="M1856"/>
      <c r="N1856"/>
    </row>
    <row r="1857" spans="1:14" ht="14.25" customHeight="1">
      <c r="A1857" s="749"/>
      <c r="B1857" s="593"/>
      <c r="C1857" s="593"/>
      <c r="D1857" s="593"/>
      <c r="E1857" s="736"/>
      <c r="F1857" s="736"/>
      <c r="G1857" s="736"/>
      <c r="H1857" s="736"/>
      <c r="I1857" s="738"/>
      <c r="J1857"/>
      <c r="K1857"/>
      <c r="L1857"/>
      <c r="M1857"/>
      <c r="N1857"/>
    </row>
    <row r="1858" spans="1:14" ht="14.25" customHeight="1">
      <c r="A1858" s="749" t="s">
        <v>4011</v>
      </c>
      <c r="B1858" s="593" t="s">
        <v>4012</v>
      </c>
      <c r="C1858" s="593">
        <v>222371068</v>
      </c>
      <c r="D1858" s="593">
        <v>8017169523</v>
      </c>
      <c r="E1858" s="736" t="s">
        <v>3902</v>
      </c>
      <c r="F1858" s="736" t="s">
        <v>1199</v>
      </c>
      <c r="G1858" s="736" t="s">
        <v>509</v>
      </c>
      <c r="H1858" s="736"/>
      <c r="I1858" s="738"/>
      <c r="J1858"/>
      <c r="K1858"/>
      <c r="L1858"/>
      <c r="M1858"/>
      <c r="N1858"/>
    </row>
    <row r="1859" spans="1:14" ht="14.25" customHeight="1">
      <c r="A1859" s="749" t="s">
        <v>4013</v>
      </c>
      <c r="B1859" s="593" t="s">
        <v>4014</v>
      </c>
      <c r="C1859" s="590">
        <v>146917168</v>
      </c>
      <c r="D1859" s="590">
        <v>5513237110</v>
      </c>
      <c r="E1859" s="736" t="s">
        <v>522</v>
      </c>
      <c r="F1859" s="736" t="s">
        <v>1203</v>
      </c>
      <c r="G1859" s="736" t="s">
        <v>509</v>
      </c>
      <c r="H1859" s="736"/>
      <c r="I1859" s="738" t="s">
        <v>856</v>
      </c>
      <c r="J1859"/>
      <c r="K1859"/>
      <c r="L1859"/>
      <c r="M1859"/>
      <c r="N1859"/>
    </row>
    <row r="1860" spans="1:14" ht="14.25" customHeight="1">
      <c r="A1860" s="749">
        <v>5315767</v>
      </c>
      <c r="B1860" s="593" t="s">
        <v>4015</v>
      </c>
      <c r="C1860" s="593">
        <v>222369861</v>
      </c>
      <c r="D1860" s="593">
        <v>8018146977</v>
      </c>
      <c r="E1860" s="736" t="s">
        <v>2656</v>
      </c>
      <c r="F1860" s="736" t="s">
        <v>1199</v>
      </c>
      <c r="G1860" s="736"/>
      <c r="H1860" s="736"/>
      <c r="I1860" s="738"/>
      <c r="J1860"/>
      <c r="K1860"/>
      <c r="L1860"/>
      <c r="M1860"/>
      <c r="N1860"/>
    </row>
    <row r="1861" spans="1:14" ht="14.25" customHeight="1">
      <c r="A1861" s="749" t="s">
        <v>4016</v>
      </c>
      <c r="B1861" s="590" t="s">
        <v>4017</v>
      </c>
      <c r="C1861" s="590">
        <v>154754659</v>
      </c>
      <c r="D1861" s="590">
        <v>3852668083</v>
      </c>
      <c r="E1861" s="736" t="s">
        <v>522</v>
      </c>
      <c r="F1861" s="736" t="s">
        <v>1199</v>
      </c>
      <c r="G1861" s="797" t="s">
        <v>509</v>
      </c>
      <c r="H1861" s="797"/>
      <c r="I1861" s="800"/>
      <c r="J1861"/>
      <c r="K1861"/>
      <c r="L1861"/>
      <c r="M1861"/>
      <c r="N1861"/>
    </row>
    <row r="1862" spans="1:14" ht="14.25" customHeight="1">
      <c r="A1862" s="749" t="s">
        <v>4018</v>
      </c>
      <c r="B1862" s="593" t="s">
        <v>745</v>
      </c>
      <c r="C1862" s="593">
        <v>218912912</v>
      </c>
      <c r="D1862" s="593">
        <v>3855893507</v>
      </c>
      <c r="E1862" s="736" t="s">
        <v>522</v>
      </c>
      <c r="F1862" s="736" t="s">
        <v>1199</v>
      </c>
      <c r="G1862" s="802" t="s">
        <v>509</v>
      </c>
      <c r="H1862" s="802"/>
      <c r="I1862" s="803"/>
      <c r="J1862"/>
      <c r="K1862"/>
      <c r="L1862"/>
      <c r="M1862"/>
      <c r="N1862"/>
    </row>
    <row r="1863" spans="1:14" ht="14.25" customHeight="1">
      <c r="A1863" s="789" t="s">
        <v>4019</v>
      </c>
      <c r="B1863" s="805" t="s">
        <v>1291</v>
      </c>
      <c r="C1863" s="791" t="s">
        <v>1292</v>
      </c>
      <c r="D1863" s="792" t="s">
        <v>1189</v>
      </c>
      <c r="E1863" s="793"/>
      <c r="F1863" s="794"/>
      <c r="G1863" s="794"/>
      <c r="H1863" s="794"/>
      <c r="I1863" s="795"/>
      <c r="J1863" s="939" t="s">
        <v>1628</v>
      </c>
      <c r="K1863" s="939"/>
      <c r="L1863" s="939"/>
      <c r="M1863" s="939"/>
      <c r="N1863" s="939" t="s">
        <v>1629</v>
      </c>
    </row>
    <row r="1864" spans="1:14" ht="14.25" customHeight="1">
      <c r="A1864" s="854" t="s">
        <v>1190</v>
      </c>
      <c r="B1864" s="903" t="s">
        <v>3576</v>
      </c>
      <c r="C1864" s="856" t="s">
        <v>1192</v>
      </c>
      <c r="D1864" s="857" t="s">
        <v>1193</v>
      </c>
      <c r="E1864" s="857" t="s">
        <v>498</v>
      </c>
      <c r="F1864" s="856" t="s">
        <v>1194</v>
      </c>
      <c r="G1864" s="856" t="s">
        <v>1195</v>
      </c>
      <c r="H1864" s="856" t="s">
        <v>1702</v>
      </c>
      <c r="I1864" s="858" t="s">
        <v>455</v>
      </c>
      <c r="J1864" t="s">
        <v>1596</v>
      </c>
      <c r="K1864" t="s">
        <v>1597</v>
      </c>
      <c r="L1864" t="s">
        <v>1595</v>
      </c>
      <c r="M1864" t="s">
        <v>1598</v>
      </c>
      <c r="N1864" t="s">
        <v>1599</v>
      </c>
    </row>
    <row r="1865" spans="1:14" ht="14.25" customHeight="1">
      <c r="A1865" s="749"/>
      <c r="B1865" s="736" t="s">
        <v>740</v>
      </c>
      <c r="C1865" s="736">
        <v>221850699</v>
      </c>
      <c r="D1865" s="593">
        <v>8012145203</v>
      </c>
      <c r="E1865" s="736" t="s">
        <v>741</v>
      </c>
      <c r="F1865" s="736" t="s">
        <v>1203</v>
      </c>
      <c r="G1865" s="736"/>
      <c r="H1865" s="736"/>
      <c r="I1865" s="738"/>
      <c r="J1865" t="s">
        <v>1600</v>
      </c>
      <c r="K1865"/>
      <c r="L1865"/>
      <c r="M1865"/>
      <c r="N1865" t="s">
        <v>1601</v>
      </c>
    </row>
    <row r="1866" spans="1:14" ht="14.25" customHeight="1">
      <c r="A1866" s="749" t="s">
        <v>4020</v>
      </c>
      <c r="B1866" s="736" t="s">
        <v>742</v>
      </c>
      <c r="C1866" s="736">
        <v>221644413</v>
      </c>
      <c r="D1866" s="593">
        <v>5037269580</v>
      </c>
      <c r="E1866" s="736" t="s">
        <v>552</v>
      </c>
      <c r="F1866" s="736" t="s">
        <v>1203</v>
      </c>
      <c r="G1866" s="736"/>
      <c r="H1866" s="736"/>
      <c r="I1866" s="738" t="s">
        <v>4021</v>
      </c>
      <c r="J1866"/>
      <c r="K1866"/>
      <c r="L1866"/>
      <c r="M1866"/>
      <c r="N1866"/>
    </row>
    <row r="1867" spans="1:14" ht="14.25" customHeight="1">
      <c r="A1867" s="749" t="s">
        <v>4022</v>
      </c>
      <c r="B1867" s="736" t="s">
        <v>4023</v>
      </c>
      <c r="C1867" s="736">
        <v>129454349</v>
      </c>
      <c r="D1867" s="593">
        <v>3852161434</v>
      </c>
      <c r="E1867" s="736" t="s">
        <v>552</v>
      </c>
      <c r="F1867" s="736" t="s">
        <v>1203</v>
      </c>
      <c r="G1867" s="736"/>
      <c r="H1867" s="736"/>
      <c r="I1867" s="738" t="s">
        <v>4021</v>
      </c>
      <c r="J1867"/>
      <c r="K1867"/>
      <c r="L1867"/>
      <c r="M1867"/>
      <c r="N1867"/>
    </row>
    <row r="1868" spans="1:14" ht="14.25" customHeight="1">
      <c r="A1868" s="749"/>
      <c r="B1868" s="951" t="s">
        <v>4024</v>
      </c>
      <c r="C1868" s="662"/>
      <c r="D1868" s="736"/>
      <c r="E1868" s="736"/>
      <c r="F1868" s="736"/>
      <c r="G1868" s="736"/>
      <c r="H1868" s="736"/>
      <c r="I1868" s="738"/>
      <c r="J1868"/>
      <c r="K1868"/>
      <c r="L1868"/>
      <c r="M1868"/>
      <c r="N1868"/>
    </row>
    <row r="1869" spans="1:14" ht="14.25" customHeight="1">
      <c r="A1869" s="749"/>
      <c r="B1869" s="951" t="s">
        <v>4024</v>
      </c>
      <c r="C1869" s="736"/>
      <c r="D1869" s="736"/>
      <c r="E1869" s="736"/>
      <c r="F1869" s="736"/>
      <c r="G1869" s="736"/>
      <c r="H1869" s="736"/>
      <c r="I1869" s="738"/>
      <c r="J1869"/>
      <c r="K1869"/>
      <c r="L1869"/>
      <c r="M1869"/>
      <c r="N1869"/>
    </row>
    <row r="1870" spans="1:14" ht="14.25" customHeight="1">
      <c r="A1870" s="749"/>
      <c r="B1870" s="951" t="s">
        <v>4024</v>
      </c>
      <c r="C1870" s="736"/>
      <c r="D1870" s="736"/>
      <c r="E1870" s="736"/>
      <c r="F1870" s="736"/>
      <c r="G1870" s="736"/>
      <c r="H1870" s="736"/>
      <c r="I1870" s="738"/>
      <c r="J1870"/>
      <c r="K1870"/>
      <c r="L1870"/>
      <c r="M1870"/>
      <c r="N1870"/>
    </row>
    <row r="1871" spans="1:14" ht="14.25" customHeight="1">
      <c r="A1871" s="749"/>
      <c r="B1871" s="951" t="s">
        <v>4024</v>
      </c>
      <c r="C1871" s="736"/>
      <c r="D1871" s="736"/>
      <c r="E1871" s="736"/>
      <c r="F1871" s="736"/>
      <c r="G1871" s="736"/>
      <c r="H1871" s="736"/>
      <c r="I1871" s="738"/>
      <c r="J1871"/>
      <c r="K1871"/>
      <c r="L1871"/>
      <c r="M1871"/>
      <c r="N1871"/>
    </row>
    <row r="1872" spans="1:14" ht="14.25" customHeight="1">
      <c r="A1872" s="749"/>
      <c r="B1872" s="951" t="s">
        <v>4024</v>
      </c>
      <c r="C1872" s="736"/>
      <c r="D1872" s="736"/>
      <c r="E1872" s="736"/>
      <c r="F1872" s="736"/>
      <c r="G1872" s="736"/>
      <c r="H1872" s="736"/>
      <c r="I1872" s="738"/>
      <c r="J1872"/>
      <c r="K1872"/>
      <c r="L1872"/>
      <c r="M1872"/>
      <c r="N1872"/>
    </row>
    <row r="1873" spans="1:14" ht="14.25" customHeight="1">
      <c r="A1873" s="749"/>
      <c r="B1873" s="951" t="s">
        <v>4024</v>
      </c>
      <c r="C1873" s="736"/>
      <c r="D1873" s="736"/>
      <c r="E1873" s="736"/>
      <c r="F1873" s="736"/>
      <c r="G1873" s="736"/>
      <c r="H1873" s="736"/>
      <c r="I1873" s="738"/>
      <c r="J1873"/>
      <c r="K1873"/>
      <c r="L1873"/>
      <c r="M1873"/>
      <c r="N1873"/>
    </row>
    <row r="1874" spans="1:14" ht="14.25" customHeight="1">
      <c r="A1874" s="749"/>
      <c r="B1874" s="951" t="s">
        <v>4024</v>
      </c>
      <c r="C1874" s="736"/>
      <c r="D1874" s="736"/>
      <c r="E1874" s="736"/>
      <c r="F1874" s="736"/>
      <c r="G1874" s="736"/>
      <c r="H1874" s="736"/>
      <c r="I1874" s="738"/>
      <c r="J1874"/>
      <c r="K1874"/>
      <c r="L1874"/>
      <c r="M1874"/>
      <c r="N1874"/>
    </row>
    <row r="1875" spans="1:14" ht="14.25" customHeight="1">
      <c r="A1875" s="749"/>
      <c r="B1875" s="951" t="s">
        <v>4024</v>
      </c>
      <c r="C1875" s="736"/>
      <c r="D1875" s="736"/>
      <c r="E1875" s="736"/>
      <c r="F1875" s="736"/>
      <c r="G1875" s="736"/>
      <c r="H1875" s="736"/>
      <c r="I1875" s="738"/>
      <c r="J1875"/>
      <c r="K1875"/>
      <c r="L1875"/>
      <c r="M1875"/>
      <c r="N1875"/>
    </row>
    <row r="1876" spans="1:14" ht="14.25" customHeight="1">
      <c r="A1876" s="749"/>
      <c r="B1876" s="951" t="s">
        <v>4024</v>
      </c>
      <c r="C1876" s="662"/>
      <c r="D1876" s="816">
        <v>219122679</v>
      </c>
      <c r="E1876" s="736"/>
      <c r="F1876" s="736"/>
      <c r="G1876" s="736"/>
      <c r="H1876" s="736"/>
      <c r="I1876" s="738"/>
      <c r="J1876" s="939" t="s">
        <v>1628</v>
      </c>
      <c r="K1876" s="939"/>
      <c r="L1876" s="939"/>
      <c r="M1876" s="939"/>
      <c r="N1876" s="939" t="s">
        <v>1629</v>
      </c>
    </row>
    <row r="1877" spans="1:14" ht="14.25" customHeight="1">
      <c r="A1877" s="749"/>
      <c r="B1877" s="951" t="s">
        <v>4024</v>
      </c>
      <c r="C1877" s="736"/>
      <c r="D1877" s="736"/>
      <c r="E1877" s="853"/>
      <c r="F1877" s="736"/>
      <c r="G1877" s="736"/>
      <c r="H1877" s="736"/>
      <c r="I1877" s="738"/>
      <c r="J1877"/>
      <c r="K1877"/>
      <c r="L1877"/>
      <c r="M1877"/>
      <c r="N1877"/>
    </row>
    <row r="1878" spans="1:14" ht="14.25" customHeight="1">
      <c r="A1878" s="749"/>
      <c r="B1878" s="951" t="s">
        <v>4024</v>
      </c>
      <c r="C1878" s="736"/>
      <c r="D1878" s="736"/>
      <c r="E1878" s="736"/>
      <c r="F1878" s="736"/>
      <c r="G1878" s="736"/>
      <c r="H1878" s="736"/>
      <c r="I1878" s="738"/>
      <c r="J1878"/>
      <c r="K1878"/>
      <c r="L1878"/>
      <c r="M1878"/>
      <c r="N1878"/>
    </row>
    <row r="1879" spans="1:14" ht="14.25" customHeight="1">
      <c r="A1879" s="749"/>
      <c r="B1879" s="951" t="s">
        <v>4024</v>
      </c>
      <c r="C1879" s="736"/>
      <c r="D1879" s="736"/>
      <c r="E1879" s="736"/>
      <c r="F1879" s="736"/>
      <c r="G1879" s="736"/>
      <c r="H1879" s="736"/>
      <c r="I1879" s="738"/>
      <c r="J1879"/>
      <c r="K1879"/>
      <c r="L1879"/>
      <c r="M1879"/>
      <c r="N1879"/>
    </row>
    <row r="1880" spans="1:14" ht="14.25" customHeight="1">
      <c r="A1880" s="749"/>
      <c r="B1880" s="951" t="s">
        <v>4024</v>
      </c>
      <c r="C1880" s="736"/>
      <c r="D1880" s="736"/>
      <c r="E1880" s="736"/>
      <c r="F1880" s="736"/>
      <c r="G1880" s="736"/>
      <c r="H1880" s="736"/>
      <c r="I1880" s="738"/>
      <c r="J1880"/>
      <c r="K1880"/>
      <c r="L1880"/>
      <c r="M1880"/>
      <c r="N1880"/>
    </row>
    <row r="1881" spans="1:14" ht="14.25" customHeight="1">
      <c r="A1881" s="749"/>
      <c r="B1881" s="951" t="s">
        <v>4024</v>
      </c>
      <c r="C1881" s="736"/>
      <c r="D1881" s="736"/>
      <c r="E1881" s="736"/>
      <c r="F1881" s="736"/>
      <c r="G1881" s="736"/>
      <c r="H1881" s="736"/>
      <c r="I1881" s="738"/>
      <c r="J1881"/>
      <c r="K1881"/>
      <c r="L1881"/>
      <c r="M1881"/>
      <c r="N1881"/>
    </row>
    <row r="1882" spans="1:14" ht="14.25" customHeight="1">
      <c r="A1882" s="749"/>
      <c r="B1882" s="951" t="s">
        <v>4024</v>
      </c>
      <c r="C1882" s="736"/>
      <c r="D1882" s="736"/>
      <c r="E1882" s="736"/>
      <c r="F1882" s="736"/>
      <c r="G1882" s="736"/>
      <c r="H1882" s="736"/>
      <c r="I1882" s="738"/>
      <c r="J1882"/>
      <c r="K1882"/>
      <c r="L1882"/>
      <c r="M1882"/>
      <c r="N1882"/>
    </row>
    <row r="1883" spans="1:14" ht="14.25" customHeight="1">
      <c r="A1883" s="749"/>
      <c r="B1883" s="951" t="s">
        <v>4024</v>
      </c>
      <c r="C1883" s="736"/>
      <c r="D1883" s="736"/>
      <c r="E1883" s="736"/>
      <c r="F1883" s="736"/>
      <c r="G1883" s="736"/>
      <c r="H1883" s="736"/>
      <c r="I1883" s="738"/>
      <c r="J1883"/>
      <c r="K1883"/>
      <c r="L1883"/>
      <c r="M1883"/>
      <c r="N1883"/>
    </row>
    <row r="1884" spans="1:14" ht="14.25" customHeight="1">
      <c r="B1884" s="951" t="s">
        <v>4024</v>
      </c>
      <c r="J1884"/>
      <c r="K1884"/>
      <c r="L1884"/>
      <c r="M1884"/>
      <c r="N1884"/>
    </row>
    <row r="1885" spans="1:14" ht="14.25" customHeight="1">
      <c r="A1885" s="806"/>
      <c r="B1885" s="951" t="s">
        <v>4024</v>
      </c>
      <c r="C1885" s="804"/>
      <c r="D1885" s="804"/>
      <c r="E1885" s="804"/>
      <c r="F1885" s="804"/>
      <c r="G1885" s="804"/>
      <c r="H1885" s="804"/>
      <c r="I1885" s="804"/>
      <c r="J1885"/>
      <c r="K1885"/>
      <c r="L1885"/>
      <c r="M1885"/>
      <c r="N1885"/>
    </row>
    <row r="1886" spans="1:14" ht="14.25" customHeight="1">
      <c r="A1886" s="754" t="s">
        <v>4025</v>
      </c>
      <c r="B1886" s="813" t="s">
        <v>1187</v>
      </c>
      <c r="C1886" s="726" t="s">
        <v>1188</v>
      </c>
      <c r="D1886" s="727" t="s">
        <v>1701</v>
      </c>
      <c r="E1886" s="728"/>
      <c r="F1886" s="729"/>
      <c r="G1886" s="729"/>
      <c r="H1886" s="729"/>
      <c r="I1886" s="760"/>
      <c r="J1886" s="939" t="s">
        <v>1628</v>
      </c>
      <c r="K1886" s="939"/>
      <c r="L1886" s="939"/>
      <c r="M1886" s="939"/>
      <c r="N1886" s="939" t="s">
        <v>1629</v>
      </c>
    </row>
    <row r="1887" spans="1:14" ht="14.25" customHeight="1">
      <c r="A1887" s="854" t="s">
        <v>1190</v>
      </c>
      <c r="B1887" s="903" t="s">
        <v>3576</v>
      </c>
      <c r="C1887" s="856" t="s">
        <v>1192</v>
      </c>
      <c r="D1887" s="857" t="s">
        <v>1193</v>
      </c>
      <c r="E1887" s="857" t="s">
        <v>498</v>
      </c>
      <c r="F1887" s="856" t="s">
        <v>1194</v>
      </c>
      <c r="G1887" s="856" t="s">
        <v>1195</v>
      </c>
      <c r="H1887" s="856" t="s">
        <v>1702</v>
      </c>
      <c r="I1887" s="858" t="s">
        <v>455</v>
      </c>
      <c r="J1887" t="s">
        <v>1596</v>
      </c>
      <c r="K1887" t="s">
        <v>1597</v>
      </c>
      <c r="L1887" t="s">
        <v>1595</v>
      </c>
      <c r="M1887" t="s">
        <v>1598</v>
      </c>
      <c r="N1887" t="s">
        <v>1599</v>
      </c>
    </row>
    <row r="1888" spans="1:14" ht="14.25" customHeight="1">
      <c r="A1888" s="749"/>
      <c r="B1888" s="590" t="s">
        <v>747</v>
      </c>
      <c r="C1888" s="590">
        <v>221583573</v>
      </c>
      <c r="D1888" s="590" t="s">
        <v>748</v>
      </c>
      <c r="E1888" s="736" t="s">
        <v>522</v>
      </c>
      <c r="F1888" s="736" t="s">
        <v>1199</v>
      </c>
      <c r="G1888" s="736" t="s">
        <v>509</v>
      </c>
      <c r="H1888" s="736"/>
      <c r="I1888" s="738"/>
      <c r="J1888"/>
      <c r="K1888"/>
      <c r="L1888"/>
      <c r="M1888"/>
      <c r="N1888"/>
    </row>
    <row r="1889" spans="1:14" ht="14.25" customHeight="1">
      <c r="A1889" s="749"/>
      <c r="B1889" s="590" t="s">
        <v>4026</v>
      </c>
      <c r="C1889" s="590">
        <v>221407456</v>
      </c>
      <c r="D1889" s="590">
        <v>4706588539</v>
      </c>
      <c r="E1889" s="736" t="s">
        <v>522</v>
      </c>
      <c r="F1889" s="736" t="s">
        <v>1203</v>
      </c>
      <c r="G1889" s="736" t="s">
        <v>509</v>
      </c>
      <c r="H1889" s="736"/>
      <c r="I1889" s="738" t="s">
        <v>4027</v>
      </c>
      <c r="J1889"/>
      <c r="K1889"/>
      <c r="L1889"/>
      <c r="M1889"/>
      <c r="N1889"/>
    </row>
    <row r="1890" spans="1:14" ht="14.25" customHeight="1">
      <c r="A1890" s="749" t="s">
        <v>4003</v>
      </c>
      <c r="B1890" s="593" t="s">
        <v>743</v>
      </c>
      <c r="C1890" s="593">
        <v>221637378</v>
      </c>
      <c r="D1890" s="593">
        <v>3854309613</v>
      </c>
      <c r="E1890" s="736" t="s">
        <v>741</v>
      </c>
      <c r="F1890" s="736" t="s">
        <v>1203</v>
      </c>
      <c r="G1890" s="736" t="s">
        <v>509</v>
      </c>
      <c r="H1890" s="736"/>
      <c r="I1890" s="738"/>
      <c r="J1890"/>
      <c r="K1890"/>
      <c r="L1890"/>
      <c r="M1890"/>
      <c r="N1890"/>
    </row>
    <row r="1891" spans="1:14" ht="14.25" customHeight="1">
      <c r="A1891" s="749">
        <v>173882833</v>
      </c>
      <c r="B1891" s="593" t="s">
        <v>4010</v>
      </c>
      <c r="C1891" s="593">
        <v>222366681</v>
      </c>
      <c r="D1891" s="593">
        <v>3852673523</v>
      </c>
      <c r="E1891" s="736" t="s">
        <v>741</v>
      </c>
      <c r="F1891" s="736" t="s">
        <v>1199</v>
      </c>
      <c r="G1891" s="736"/>
      <c r="H1891" s="736"/>
      <c r="I1891" s="738"/>
      <c r="J1891"/>
      <c r="K1891"/>
      <c r="L1891"/>
      <c r="M1891"/>
      <c r="N1891"/>
    </row>
    <row r="1892" spans="1:14" ht="14.25" customHeight="1">
      <c r="A1892" s="749">
        <v>5315767</v>
      </c>
      <c r="B1892" s="593" t="s">
        <v>4015</v>
      </c>
      <c r="C1892" s="593">
        <v>222369861</v>
      </c>
      <c r="D1892" s="593">
        <v>8018146977</v>
      </c>
      <c r="E1892" s="736" t="s">
        <v>2656</v>
      </c>
      <c r="F1892" s="736" t="s">
        <v>1199</v>
      </c>
      <c r="G1892" s="736" t="s">
        <v>509</v>
      </c>
      <c r="H1892" s="736"/>
      <c r="I1892" s="738"/>
      <c r="J1892"/>
      <c r="K1892"/>
      <c r="L1892"/>
      <c r="M1892"/>
      <c r="N1892"/>
    </row>
    <row r="1893" spans="1:14" ht="14.25" customHeight="1">
      <c r="A1893" s="749"/>
      <c r="B1893" s="662" t="s">
        <v>4028</v>
      </c>
      <c r="C1893" s="662">
        <v>222398020</v>
      </c>
      <c r="D1893" s="662">
        <v>8014106851</v>
      </c>
      <c r="E1893" s="736" t="s">
        <v>528</v>
      </c>
      <c r="F1893" s="736" t="s">
        <v>1203</v>
      </c>
      <c r="G1893" s="736" t="s">
        <v>509</v>
      </c>
      <c r="H1893" s="736"/>
      <c r="I1893" s="738"/>
      <c r="J1893"/>
      <c r="K1893"/>
      <c r="L1893"/>
      <c r="M1893"/>
      <c r="N1893"/>
    </row>
    <row r="1894" spans="1:14" ht="14.25" customHeight="1">
      <c r="A1894" s="749">
        <v>150398714</v>
      </c>
      <c r="B1894" s="577" t="s">
        <v>749</v>
      </c>
      <c r="C1894" s="577">
        <v>222397013</v>
      </c>
      <c r="D1894" s="577">
        <v>7862518835</v>
      </c>
      <c r="E1894" s="736" t="s">
        <v>513</v>
      </c>
      <c r="F1894" s="736" t="s">
        <v>1199</v>
      </c>
      <c r="G1894" s="736" t="s">
        <v>509</v>
      </c>
      <c r="H1894" s="736"/>
      <c r="I1894" s="738"/>
      <c r="J1894"/>
      <c r="K1894"/>
      <c r="L1894"/>
      <c r="M1894"/>
      <c r="N1894"/>
    </row>
    <row r="1895" spans="1:14" ht="14.25" customHeight="1">
      <c r="A1895" s="749"/>
      <c r="B1895" s="593" t="s">
        <v>4029</v>
      </c>
      <c r="C1895" s="593">
        <v>222394187</v>
      </c>
      <c r="D1895" s="593">
        <v>8018893611</v>
      </c>
      <c r="E1895" s="736" t="s">
        <v>2472</v>
      </c>
      <c r="F1895" s="736" t="s">
        <v>1199</v>
      </c>
      <c r="G1895" s="736" t="s">
        <v>509</v>
      </c>
      <c r="H1895" s="736"/>
      <c r="I1895" s="738"/>
      <c r="J1895"/>
      <c r="K1895"/>
      <c r="L1895"/>
      <c r="M1895"/>
      <c r="N1895"/>
    </row>
    <row r="1896" spans="1:14" ht="14.25" customHeight="1">
      <c r="A1896" s="749"/>
      <c r="B1896" s="593" t="s">
        <v>751</v>
      </c>
      <c r="C1896" s="593">
        <v>199473030</v>
      </c>
      <c r="D1896" s="593">
        <v>8015145708</v>
      </c>
      <c r="E1896" s="736" t="s">
        <v>522</v>
      </c>
      <c r="F1896" s="736" t="s">
        <v>1203</v>
      </c>
      <c r="G1896" s="736" t="s">
        <v>509</v>
      </c>
      <c r="H1896" s="736"/>
      <c r="I1896" s="738"/>
      <c r="J1896"/>
      <c r="K1896"/>
      <c r="L1896"/>
      <c r="M1896"/>
      <c r="N1896"/>
    </row>
    <row r="1897" spans="1:14" ht="14.25" customHeight="1">
      <c r="A1897" s="749"/>
      <c r="B1897" s="577" t="s">
        <v>4030</v>
      </c>
      <c r="C1897" s="736">
        <v>203101114</v>
      </c>
      <c r="D1897" s="156" t="s">
        <v>4031</v>
      </c>
      <c r="E1897" s="736" t="s">
        <v>3902</v>
      </c>
      <c r="F1897" s="736" t="s">
        <v>1203</v>
      </c>
      <c r="G1897" s="736" t="s">
        <v>509</v>
      </c>
      <c r="H1897" s="736"/>
      <c r="I1897" s="738"/>
      <c r="J1897"/>
      <c r="K1897"/>
      <c r="L1897"/>
      <c r="M1897"/>
      <c r="N1897"/>
    </row>
    <row r="1898" spans="1:14" ht="14.25" customHeight="1">
      <c r="A1898" s="749"/>
      <c r="B1898" s="577" t="s">
        <v>4032</v>
      </c>
      <c r="C1898" s="577">
        <v>194517631</v>
      </c>
      <c r="D1898" s="662">
        <v>3853019849</v>
      </c>
      <c r="E1898" s="736" t="s">
        <v>2656</v>
      </c>
      <c r="F1898" s="736" t="s">
        <v>1199</v>
      </c>
      <c r="G1898" s="736" t="s">
        <v>509</v>
      </c>
      <c r="H1898" s="736"/>
      <c r="I1898" s="738"/>
      <c r="J1898"/>
      <c r="K1898"/>
      <c r="L1898"/>
      <c r="M1898"/>
      <c r="N1898"/>
    </row>
    <row r="1899" spans="1:14" ht="14.25" customHeight="1">
      <c r="A1899" s="749"/>
      <c r="B1899" s="593" t="s">
        <v>4033</v>
      </c>
      <c r="C1899" s="593">
        <v>218822078</v>
      </c>
      <c r="D1899" s="593">
        <v>3853019573</v>
      </c>
      <c r="E1899" s="736" t="s">
        <v>2656</v>
      </c>
      <c r="F1899" s="736" t="s">
        <v>1203</v>
      </c>
      <c r="G1899" s="736" t="s">
        <v>509</v>
      </c>
      <c r="H1899" s="736"/>
      <c r="I1899" s="738"/>
      <c r="J1899"/>
      <c r="K1899"/>
      <c r="L1899"/>
      <c r="M1899"/>
      <c r="N1899"/>
    </row>
    <row r="1900" spans="1:14" ht="14.25" customHeight="1">
      <c r="A1900" s="749"/>
      <c r="B1900" s="662"/>
      <c r="C1900" s="662"/>
      <c r="D1900" s="662"/>
      <c r="E1900" s="736"/>
      <c r="F1900" s="736"/>
      <c r="G1900" s="736"/>
      <c r="H1900" s="736"/>
      <c r="I1900" s="738"/>
      <c r="J1900"/>
      <c r="K1900"/>
      <c r="L1900"/>
      <c r="M1900"/>
      <c r="N1900"/>
    </row>
    <row r="1901" spans="1:14" ht="14.25" customHeight="1">
      <c r="A1901" s="749"/>
      <c r="B1901" s="593"/>
      <c r="C1901" s="593"/>
      <c r="D1901" s="593"/>
      <c r="E1901" s="736"/>
      <c r="F1901" s="736"/>
      <c r="G1901" s="736"/>
      <c r="H1901" s="736"/>
      <c r="I1901" s="738"/>
      <c r="J1901"/>
      <c r="K1901"/>
      <c r="L1901"/>
      <c r="M1901"/>
      <c r="N1901"/>
    </row>
    <row r="1902" spans="1:14" ht="14.25" customHeight="1">
      <c r="A1902" s="749"/>
      <c r="B1902" s="593"/>
      <c r="C1902" s="593"/>
      <c r="D1902" s="593"/>
      <c r="E1902" s="736"/>
      <c r="F1902" s="736"/>
      <c r="G1902" s="736"/>
      <c r="H1902" s="736"/>
      <c r="I1902" s="738"/>
      <c r="J1902"/>
      <c r="K1902"/>
      <c r="L1902"/>
      <c r="M1902"/>
      <c r="N1902"/>
    </row>
    <row r="1903" spans="1:14" ht="14.25" customHeight="1">
      <c r="A1903" s="798"/>
      <c r="B1903" s="593"/>
      <c r="C1903" s="593"/>
      <c r="D1903" s="593"/>
      <c r="E1903" s="797"/>
      <c r="F1903" s="797"/>
      <c r="G1903" s="797"/>
      <c r="H1903" s="797"/>
      <c r="I1903" s="800"/>
      <c r="J1903"/>
      <c r="K1903"/>
      <c r="L1903"/>
      <c r="M1903"/>
      <c r="N1903"/>
    </row>
    <row r="1904" spans="1:14" ht="14.25" customHeight="1">
      <c r="A1904" s="798"/>
      <c r="B1904" s="593"/>
      <c r="C1904" s="593"/>
      <c r="D1904" s="593"/>
      <c r="E1904" s="797"/>
      <c r="F1904" s="797"/>
      <c r="G1904" s="797"/>
      <c r="H1904" s="797"/>
      <c r="I1904" s="800"/>
      <c r="J1904"/>
      <c r="K1904"/>
      <c r="L1904"/>
      <c r="M1904"/>
      <c r="N1904"/>
    </row>
    <row r="1905" spans="1:14" ht="14.25" customHeight="1">
      <c r="A1905" s="798"/>
      <c r="B1905" s="593"/>
      <c r="C1905" s="212"/>
      <c r="D1905" s="593"/>
      <c r="E1905" s="797"/>
      <c r="F1905" s="797"/>
      <c r="G1905" s="797"/>
      <c r="H1905" s="797"/>
      <c r="I1905" s="800"/>
      <c r="J1905"/>
      <c r="K1905"/>
      <c r="L1905"/>
      <c r="M1905"/>
      <c r="N1905"/>
    </row>
    <row r="1906" spans="1:14" ht="14.25" customHeight="1">
      <c r="A1906" s="798"/>
      <c r="B1906" s="593"/>
      <c r="C1906" s="593"/>
      <c r="D1906" s="593"/>
      <c r="E1906" s="797"/>
      <c r="F1906" s="797"/>
      <c r="G1906" s="797"/>
      <c r="H1906" s="797"/>
      <c r="I1906" s="800"/>
      <c r="J1906"/>
      <c r="K1906"/>
      <c r="L1906"/>
      <c r="M1906"/>
      <c r="N1906"/>
    </row>
    <row r="1907" spans="1:14" ht="14.25" customHeight="1">
      <c r="A1907" s="801"/>
      <c r="B1907" s="869"/>
      <c r="C1907" s="869"/>
      <c r="D1907" s="869"/>
      <c r="E1907" s="802"/>
      <c r="F1907" s="802"/>
      <c r="G1907" s="802"/>
      <c r="H1907" s="802"/>
      <c r="I1907" s="803"/>
      <c r="J1907"/>
      <c r="K1907"/>
      <c r="L1907"/>
      <c r="M1907"/>
      <c r="N1907"/>
    </row>
    <row r="1908" spans="1:14" ht="14.25" customHeight="1">
      <c r="A1908" s="754" t="s">
        <v>4034</v>
      </c>
      <c r="B1908" s="813" t="s">
        <v>1187</v>
      </c>
      <c r="C1908" s="726" t="s">
        <v>1188</v>
      </c>
      <c r="D1908" s="727" t="s">
        <v>1701</v>
      </c>
      <c r="E1908" s="728"/>
      <c r="F1908" s="729"/>
      <c r="G1908" s="729"/>
      <c r="H1908" s="729"/>
      <c r="I1908" s="760"/>
      <c r="J1908"/>
      <c r="K1908"/>
      <c r="L1908"/>
      <c r="M1908"/>
      <c r="N1908"/>
    </row>
    <row r="1909" spans="1:14" ht="14.25" customHeight="1">
      <c r="A1909" s="854" t="s">
        <v>1190</v>
      </c>
      <c r="B1909" s="903" t="s">
        <v>3576</v>
      </c>
      <c r="C1909" s="856" t="s">
        <v>1192</v>
      </c>
      <c r="D1909" s="857" t="s">
        <v>1193</v>
      </c>
      <c r="E1909" s="857" t="s">
        <v>498</v>
      </c>
      <c r="F1909" s="856" t="s">
        <v>1194</v>
      </c>
      <c r="G1909" s="856" t="s">
        <v>1195</v>
      </c>
      <c r="H1909" s="856" t="s">
        <v>1702</v>
      </c>
      <c r="I1909" s="858" t="s">
        <v>455</v>
      </c>
    </row>
    <row r="1910" spans="1:14" ht="14.25" customHeight="1">
      <c r="A1910" s="593"/>
      <c r="B1910" s="590" t="s">
        <v>755</v>
      </c>
      <c r="C1910" s="590">
        <v>222444726</v>
      </c>
      <c r="D1910" s="590">
        <v>3852273067</v>
      </c>
      <c r="E1910" s="736" t="s">
        <v>522</v>
      </c>
      <c r="F1910" s="797" t="s">
        <v>1199</v>
      </c>
      <c r="G1910" s="736" t="s">
        <v>509</v>
      </c>
      <c r="H1910" s="736"/>
      <c r="I1910" s="738" t="s">
        <v>840</v>
      </c>
    </row>
    <row r="1911" spans="1:14" ht="14.25" customHeight="1">
      <c r="A1911" s="749"/>
      <c r="B1911" s="593" t="s">
        <v>756</v>
      </c>
      <c r="C1911" s="593">
        <v>222425237</v>
      </c>
      <c r="D1911" s="593">
        <v>3854658898</v>
      </c>
      <c r="E1911" s="736" t="s">
        <v>513</v>
      </c>
      <c r="F1911" s="736" t="s">
        <v>1199</v>
      </c>
      <c r="G1911" s="736" t="s">
        <v>509</v>
      </c>
      <c r="H1911" s="736"/>
      <c r="I1911" s="738"/>
    </row>
    <row r="1912" spans="1:14" ht="14.25" customHeight="1">
      <c r="A1912" s="749">
        <v>646804348</v>
      </c>
      <c r="B1912" s="593" t="s">
        <v>4035</v>
      </c>
      <c r="C1912" s="593">
        <v>222421907</v>
      </c>
      <c r="D1912" s="593">
        <v>8016343260</v>
      </c>
      <c r="E1912" s="736" t="s">
        <v>741</v>
      </c>
      <c r="F1912" s="736" t="s">
        <v>1199</v>
      </c>
      <c r="G1912" s="736"/>
      <c r="H1912" s="736"/>
      <c r="I1912" s="738"/>
    </row>
    <row r="1913" spans="1:14" ht="14.25" customHeight="1">
      <c r="A1913" s="749"/>
      <c r="B1913" s="593" t="s">
        <v>4036</v>
      </c>
      <c r="C1913" s="593">
        <v>21988197</v>
      </c>
      <c r="D1913" s="923">
        <v>8017383725</v>
      </c>
      <c r="E1913" s="736" t="s">
        <v>2656</v>
      </c>
      <c r="F1913" s="736" t="s">
        <v>1203</v>
      </c>
      <c r="G1913" s="736" t="s">
        <v>509</v>
      </c>
      <c r="H1913" s="736"/>
      <c r="I1913" s="738"/>
    </row>
    <row r="1914" spans="1:14" ht="14.25" customHeight="1">
      <c r="A1914" s="908"/>
      <c r="B1914" s="593" t="s">
        <v>3053</v>
      </c>
      <c r="C1914" s="593">
        <v>205052915</v>
      </c>
      <c r="D1914" s="593">
        <v>7203382706</v>
      </c>
      <c r="E1914" s="736" t="s">
        <v>2656</v>
      </c>
      <c r="F1914" s="736" t="s">
        <v>1203</v>
      </c>
      <c r="G1914" s="736" t="s">
        <v>509</v>
      </c>
      <c r="H1914" s="736"/>
      <c r="I1914" s="738"/>
    </row>
    <row r="1915" spans="1:14" ht="14.25" customHeight="1">
      <c r="A1915" s="749"/>
      <c r="B1915" s="593" t="s">
        <v>4037</v>
      </c>
      <c r="C1915" s="593">
        <v>201730293</v>
      </c>
      <c r="D1915" s="593">
        <v>3857708297</v>
      </c>
      <c r="E1915" s="736" t="s">
        <v>3902</v>
      </c>
      <c r="F1915" s="736" t="s">
        <v>1199</v>
      </c>
      <c r="G1915" s="736" t="s">
        <v>509</v>
      </c>
      <c r="H1915" s="736"/>
      <c r="I1915" s="816"/>
    </row>
    <row r="1916" spans="1:14" ht="14.25" customHeight="1">
      <c r="A1916" s="749"/>
      <c r="B1916" s="593" t="s">
        <v>4038</v>
      </c>
      <c r="C1916" s="593">
        <v>221593667</v>
      </c>
      <c r="D1916" s="593">
        <v>8014302363</v>
      </c>
      <c r="E1916" s="736" t="s">
        <v>3902</v>
      </c>
      <c r="F1916" s="736" t="s">
        <v>1199</v>
      </c>
      <c r="G1916" s="736" t="s">
        <v>509</v>
      </c>
      <c r="H1916" s="736"/>
      <c r="I1916" s="738"/>
    </row>
    <row r="1917" spans="1:14" ht="14.25" customHeight="1">
      <c r="A1917" s="749"/>
      <c r="B1917" s="593" t="s">
        <v>4039</v>
      </c>
      <c r="C1917" s="593">
        <v>124788529</v>
      </c>
      <c r="D1917" s="593">
        <v>3852162728</v>
      </c>
      <c r="E1917" s="736" t="s">
        <v>3902</v>
      </c>
      <c r="F1917" s="736" t="s">
        <v>1199</v>
      </c>
      <c r="G1917" s="736" t="s">
        <v>509</v>
      </c>
      <c r="H1917" s="736"/>
      <c r="I1917" s="738"/>
    </row>
    <row r="1918" spans="1:14" ht="14.25" customHeight="1">
      <c r="A1918" s="749" t="s">
        <v>4040</v>
      </c>
      <c r="B1918" s="736" t="s">
        <v>4041</v>
      </c>
      <c r="C1918" s="736">
        <v>95673942</v>
      </c>
      <c r="D1918" s="736">
        <v>8017599081</v>
      </c>
      <c r="E1918" s="736" t="s">
        <v>513</v>
      </c>
      <c r="F1918" s="736" t="s">
        <v>1199</v>
      </c>
      <c r="G1918" s="736" t="s">
        <v>509</v>
      </c>
      <c r="H1918" s="736"/>
      <c r="I1918" s="738"/>
    </row>
    <row r="1919" spans="1:14" ht="14.25" customHeight="1">
      <c r="A1919" s="749"/>
      <c r="B1919" s="593" t="s">
        <v>757</v>
      </c>
      <c r="C1919" s="593">
        <v>137918602</v>
      </c>
      <c r="D1919" s="593">
        <v>3854648888</v>
      </c>
      <c r="E1919" s="736" t="s">
        <v>522</v>
      </c>
      <c r="F1919" s="736" t="s">
        <v>1199</v>
      </c>
      <c r="G1919" s="736" t="s">
        <v>509</v>
      </c>
      <c r="H1919" s="736"/>
      <c r="I1919" s="738"/>
    </row>
    <row r="1920" spans="1:14" ht="14.25" customHeight="1">
      <c r="A1920" s="749"/>
      <c r="B1920" s="590" t="s">
        <v>731</v>
      </c>
      <c r="C1920" s="590">
        <v>176576888</v>
      </c>
      <c r="D1920" s="590">
        <v>8015001308</v>
      </c>
      <c r="E1920" s="736" t="s">
        <v>513</v>
      </c>
      <c r="F1920" s="736" t="s">
        <v>1199</v>
      </c>
      <c r="G1920" s="736" t="s">
        <v>509</v>
      </c>
      <c r="H1920" s="736"/>
      <c r="I1920" s="738"/>
    </row>
    <row r="1921" spans="1:9" ht="14.25" customHeight="1">
      <c r="A1921" s="749"/>
      <c r="B1921" s="590" t="s">
        <v>759</v>
      </c>
      <c r="C1921" s="590">
        <v>198304142</v>
      </c>
      <c r="D1921" s="590">
        <v>3855352677</v>
      </c>
      <c r="E1921" s="736" t="s">
        <v>522</v>
      </c>
      <c r="F1921" s="736" t="s">
        <v>1199</v>
      </c>
      <c r="G1921" s="736" t="s">
        <v>509</v>
      </c>
      <c r="H1921" s="736"/>
      <c r="I1921" s="738"/>
    </row>
    <row r="1922" spans="1:9" ht="14.25" customHeight="1">
      <c r="A1922" s="749"/>
      <c r="B1922" s="736" t="s">
        <v>4042</v>
      </c>
      <c r="C1922" s="590">
        <v>95666470</v>
      </c>
      <c r="D1922" s="593">
        <v>3852320850</v>
      </c>
      <c r="E1922" s="736" t="s">
        <v>3902</v>
      </c>
      <c r="F1922" s="736" t="s">
        <v>1199</v>
      </c>
      <c r="G1922" s="736" t="s">
        <v>509</v>
      </c>
      <c r="H1922" s="736"/>
      <c r="I1922" s="738" t="s">
        <v>808</v>
      </c>
    </row>
    <row r="1923" spans="1:9" ht="14.25" customHeight="1">
      <c r="A1923" s="749"/>
      <c r="B1923" s="593"/>
      <c r="C1923" s="593"/>
      <c r="D1923" s="593"/>
      <c r="E1923" s="736"/>
      <c r="F1923" s="736"/>
      <c r="G1923" s="736"/>
      <c r="H1923" s="736"/>
      <c r="I1923" s="738"/>
    </row>
    <row r="1924" spans="1:9" ht="14.25" customHeight="1">
      <c r="A1924" s="749"/>
      <c r="B1924" s="593"/>
      <c r="C1924" s="593"/>
      <c r="D1924" s="593"/>
      <c r="E1924" s="736"/>
      <c r="F1924" s="736"/>
      <c r="G1924" s="736"/>
      <c r="H1924" s="736"/>
      <c r="I1924" s="738"/>
    </row>
    <row r="1925" spans="1:9" ht="14.25" customHeight="1">
      <c r="A1925" s="749"/>
      <c r="B1925" s="593"/>
      <c r="C1925" s="593"/>
      <c r="D1925" s="593"/>
      <c r="E1925" s="736"/>
      <c r="F1925" s="736"/>
      <c r="G1925" s="736"/>
      <c r="H1925" s="736"/>
      <c r="I1925" s="738"/>
    </row>
    <row r="1926" spans="1:9" ht="14.25" customHeight="1">
      <c r="A1926" s="749"/>
      <c r="B1926" s="593"/>
      <c r="C1926" s="593"/>
      <c r="D1926" s="593"/>
      <c r="E1926" s="736"/>
      <c r="F1926" s="736"/>
      <c r="G1926" s="736"/>
      <c r="H1926" s="736"/>
      <c r="I1926" s="738"/>
    </row>
    <row r="1927" spans="1:9" ht="14.25" customHeight="1">
      <c r="A1927" s="749"/>
      <c r="B1927" s="593"/>
      <c r="C1927" s="593"/>
      <c r="D1927" s="593"/>
      <c r="E1927" s="736"/>
      <c r="F1927" s="736"/>
      <c r="G1927" s="736"/>
      <c r="H1927" s="736"/>
      <c r="I1927" s="738"/>
    </row>
    <row r="1928" spans="1:9" ht="14.25" customHeight="1">
      <c r="A1928" s="749"/>
      <c r="B1928" s="593"/>
      <c r="C1928" s="593"/>
      <c r="D1928" s="593"/>
      <c r="E1928" s="736"/>
      <c r="F1928" s="736"/>
      <c r="G1928" s="736"/>
      <c r="H1928" s="736"/>
      <c r="I1928" s="738"/>
    </row>
    <row r="1929" spans="1:9" ht="14.25" customHeight="1">
      <c r="A1929" s="749"/>
      <c r="B1929" s="593"/>
      <c r="C1929" s="593"/>
      <c r="D1929" s="593"/>
      <c r="E1929" s="736"/>
      <c r="F1929" s="736"/>
      <c r="G1929" s="736"/>
      <c r="H1929" s="736"/>
      <c r="I1929" s="738"/>
    </row>
    <row r="1930" spans="1:9" ht="14.25" customHeight="1">
      <c r="A1930" s="749"/>
      <c r="B1930" s="593"/>
      <c r="C1930" s="593"/>
      <c r="D1930" s="593"/>
      <c r="E1930" s="736"/>
      <c r="F1930" s="736"/>
      <c r="G1930" s="797"/>
      <c r="H1930" s="797"/>
      <c r="I1930" s="800"/>
    </row>
    <row r="1931" spans="1:9" ht="14.25" customHeight="1">
      <c r="A1931" s="749"/>
      <c r="B1931" s="593"/>
      <c r="C1931" s="593"/>
      <c r="D1931" s="593"/>
      <c r="E1931" s="736"/>
      <c r="F1931" s="736"/>
      <c r="G1931" s="802"/>
      <c r="H1931" s="802"/>
      <c r="I1931" s="803"/>
    </row>
    <row r="1932" spans="1:9" ht="14.25" customHeight="1">
      <c r="A1932" s="789" t="s">
        <v>4043</v>
      </c>
      <c r="B1932" s="805" t="s">
        <v>1291</v>
      </c>
      <c r="C1932" s="791" t="s">
        <v>1292</v>
      </c>
      <c r="D1932" s="792" t="s">
        <v>1189</v>
      </c>
      <c r="E1932" s="793"/>
      <c r="F1932" s="794"/>
      <c r="G1932" s="794"/>
      <c r="H1932" s="794"/>
      <c r="I1932" s="795"/>
    </row>
    <row r="1933" spans="1:9" ht="14.25" customHeight="1">
      <c r="A1933" s="854" t="s">
        <v>1190</v>
      </c>
      <c r="B1933" s="903" t="s">
        <v>3576</v>
      </c>
      <c r="C1933" s="856" t="s">
        <v>1192</v>
      </c>
      <c r="D1933" s="857" t="s">
        <v>1193</v>
      </c>
      <c r="E1933" s="857" t="s">
        <v>498</v>
      </c>
      <c r="F1933" s="856" t="s">
        <v>1194</v>
      </c>
      <c r="G1933" s="856" t="s">
        <v>1195</v>
      </c>
      <c r="H1933" s="856" t="s">
        <v>1702</v>
      </c>
      <c r="I1933" s="858" t="s">
        <v>455</v>
      </c>
    </row>
    <row r="1934" spans="1:9" ht="14.25" customHeight="1">
      <c r="A1934" s="749" t="s">
        <v>4020</v>
      </c>
      <c r="B1934" s="736" t="s">
        <v>742</v>
      </c>
      <c r="C1934" s="736">
        <v>221644413</v>
      </c>
      <c r="D1934" s="593">
        <v>5037269580</v>
      </c>
      <c r="E1934" s="736" t="s">
        <v>552</v>
      </c>
      <c r="F1934" s="736" t="s">
        <v>1203</v>
      </c>
      <c r="G1934" s="736" t="s">
        <v>509</v>
      </c>
      <c r="H1934" s="736"/>
      <c r="I1934" s="738"/>
    </row>
    <row r="1935" spans="1:9" ht="14.25" customHeight="1">
      <c r="A1935" s="749" t="s">
        <v>4022</v>
      </c>
      <c r="B1935" s="736" t="s">
        <v>4023</v>
      </c>
      <c r="C1935" s="736">
        <v>129454349</v>
      </c>
      <c r="D1935" s="593">
        <v>3852161434</v>
      </c>
      <c r="E1935" s="736" t="s">
        <v>552</v>
      </c>
      <c r="F1935" s="736" t="s">
        <v>1203</v>
      </c>
      <c r="G1935" s="736" t="s">
        <v>509</v>
      </c>
      <c r="H1935" s="736"/>
      <c r="I1935" s="738" t="s">
        <v>4044</v>
      </c>
    </row>
    <row r="1936" spans="1:9" ht="14.25" customHeight="1">
      <c r="A1936" s="749"/>
      <c r="B1936" s="593" t="s">
        <v>752</v>
      </c>
      <c r="C1936" s="593">
        <v>95708580</v>
      </c>
      <c r="D1936" s="593">
        <v>3853009088</v>
      </c>
      <c r="E1936" s="736" t="s">
        <v>522</v>
      </c>
      <c r="F1936" s="736" t="s">
        <v>1203</v>
      </c>
      <c r="G1936" s="736" t="s">
        <v>509</v>
      </c>
      <c r="H1936" s="736"/>
      <c r="I1936" s="738"/>
    </row>
    <row r="1937" spans="1:9" ht="14.25" customHeight="1">
      <c r="A1937" s="749">
        <v>624482386</v>
      </c>
      <c r="B1937" s="662" t="s">
        <v>4045</v>
      </c>
      <c r="C1937" s="662">
        <v>221850699</v>
      </c>
      <c r="D1937" s="736">
        <v>8012145203</v>
      </c>
      <c r="E1937" s="736" t="s">
        <v>741</v>
      </c>
      <c r="F1937" s="736" t="s">
        <v>1203</v>
      </c>
      <c r="G1937" s="736" t="s">
        <v>509</v>
      </c>
      <c r="H1937" s="736"/>
      <c r="I1937" s="738"/>
    </row>
    <row r="1938" spans="1:9" ht="14.25" customHeight="1">
      <c r="A1938" s="749" t="s">
        <v>4046</v>
      </c>
      <c r="B1938" s="736" t="s">
        <v>746</v>
      </c>
      <c r="C1938" s="736">
        <v>148968715</v>
      </c>
      <c r="D1938" s="736">
        <v>4352263890</v>
      </c>
      <c r="E1938" s="736" t="s">
        <v>552</v>
      </c>
      <c r="F1938" s="736" t="s">
        <v>1203</v>
      </c>
      <c r="G1938" s="736" t="s">
        <v>509</v>
      </c>
      <c r="H1938" s="736"/>
      <c r="I1938" s="738"/>
    </row>
    <row r="1939" spans="1:9" ht="14.25" customHeight="1">
      <c r="A1939" s="749"/>
      <c r="B1939" s="736" t="s">
        <v>750</v>
      </c>
      <c r="C1939" s="736">
        <v>221623444</v>
      </c>
      <c r="D1939" s="736">
        <v>9402458207</v>
      </c>
      <c r="E1939" s="736" t="s">
        <v>552</v>
      </c>
      <c r="F1939" s="736" t="s">
        <v>1203</v>
      </c>
      <c r="G1939" s="736"/>
      <c r="H1939" s="736"/>
      <c r="I1939" s="738"/>
    </row>
    <row r="1940" spans="1:9" ht="14.25" customHeight="1">
      <c r="A1940" s="749" t="s">
        <v>4047</v>
      </c>
      <c r="B1940" s="736" t="s">
        <v>753</v>
      </c>
      <c r="C1940" s="736">
        <v>208952649</v>
      </c>
      <c r="D1940" s="736" t="s">
        <v>754</v>
      </c>
      <c r="E1940" s="736" t="s">
        <v>552</v>
      </c>
      <c r="F1940" s="736" t="s">
        <v>1203</v>
      </c>
      <c r="G1940" s="736" t="s">
        <v>509</v>
      </c>
      <c r="H1940" s="736"/>
      <c r="I1940" s="738"/>
    </row>
    <row r="1941" spans="1:9" ht="14.25" customHeight="1">
      <c r="A1941" s="749" t="s">
        <v>4048</v>
      </c>
      <c r="B1941" s="736" t="s">
        <v>4049</v>
      </c>
      <c r="C1941" s="736">
        <v>111839929</v>
      </c>
      <c r="D1941" s="736">
        <v>8014306197</v>
      </c>
      <c r="E1941" s="736" t="s">
        <v>552</v>
      </c>
      <c r="F1941" s="736" t="s">
        <v>1199</v>
      </c>
      <c r="G1941" s="736" t="s">
        <v>509</v>
      </c>
      <c r="H1941" s="736"/>
      <c r="I1941" s="738"/>
    </row>
    <row r="1942" spans="1:9" ht="14.25" customHeight="1">
      <c r="A1942" s="749"/>
      <c r="B1942" s="593" t="s">
        <v>758</v>
      </c>
      <c r="C1942" s="593">
        <v>199188365</v>
      </c>
      <c r="D1942" s="593">
        <v>8016544150</v>
      </c>
      <c r="E1942" s="736" t="s">
        <v>513</v>
      </c>
      <c r="F1942" s="736" t="s">
        <v>1199</v>
      </c>
      <c r="G1942" s="736" t="s">
        <v>509</v>
      </c>
      <c r="H1942" s="736"/>
      <c r="I1942" s="738" t="s">
        <v>808</v>
      </c>
    </row>
    <row r="1943" spans="1:9" ht="14.25" customHeight="1">
      <c r="A1943" s="749"/>
      <c r="B1943" s="736"/>
      <c r="C1943" s="736"/>
      <c r="D1943" s="736"/>
      <c r="E1943" s="736"/>
      <c r="F1943" s="736"/>
      <c r="G1943" s="736"/>
      <c r="H1943" s="736"/>
      <c r="I1943" s="738"/>
    </row>
    <row r="1944" spans="1:9" ht="14.25" customHeight="1">
      <c r="A1944" s="749"/>
      <c r="B1944" s="736"/>
      <c r="C1944" s="736"/>
      <c r="D1944" s="736"/>
      <c r="E1944" s="736"/>
      <c r="F1944" s="736"/>
      <c r="G1944" s="736"/>
      <c r="H1944" s="736"/>
      <c r="I1944" s="738"/>
    </row>
    <row r="1945" spans="1:9" ht="14.25" customHeight="1">
      <c r="A1945" s="749"/>
      <c r="B1945" s="662"/>
      <c r="C1945" s="662"/>
      <c r="D1945" s="816">
        <v>219122679</v>
      </c>
      <c r="E1945" s="736"/>
      <c r="F1945" s="736"/>
      <c r="G1945" s="736"/>
      <c r="H1945" s="736"/>
      <c r="I1945" s="738"/>
    </row>
    <row r="1946" spans="1:9" ht="14.25" customHeight="1">
      <c r="A1946" s="749"/>
      <c r="B1946" s="736"/>
      <c r="C1946" s="736"/>
      <c r="D1946" s="736"/>
      <c r="E1946" s="853"/>
      <c r="F1946" s="736"/>
      <c r="G1946" s="736"/>
      <c r="H1946" s="736"/>
      <c r="I1946" s="738"/>
    </row>
    <row r="1947" spans="1:9" ht="14.25" customHeight="1">
      <c r="A1947" s="749"/>
      <c r="B1947" s="736"/>
      <c r="C1947" s="736"/>
      <c r="D1947" s="736"/>
      <c r="E1947" s="736"/>
      <c r="F1947" s="736"/>
      <c r="G1947" s="736"/>
      <c r="H1947" s="736"/>
      <c r="I1947" s="738"/>
    </row>
    <row r="1948" spans="1:9" ht="14.25" customHeight="1">
      <c r="A1948" s="749"/>
      <c r="B1948" s="736"/>
      <c r="C1948" s="736"/>
      <c r="D1948" s="736"/>
      <c r="E1948" s="736"/>
      <c r="F1948" s="736"/>
      <c r="G1948" s="736"/>
      <c r="H1948" s="736"/>
      <c r="I1948" s="738"/>
    </row>
    <row r="1949" spans="1:9" ht="14.25" customHeight="1">
      <c r="A1949" s="749"/>
      <c r="B1949" s="736"/>
      <c r="C1949" s="736"/>
      <c r="D1949" s="736"/>
      <c r="E1949" s="736"/>
      <c r="F1949" s="736"/>
      <c r="G1949" s="736"/>
      <c r="H1949" s="736"/>
      <c r="I1949" s="738"/>
    </row>
    <row r="1950" spans="1:9" ht="14.25" customHeight="1">
      <c r="A1950" s="749"/>
      <c r="B1950" s="736"/>
      <c r="C1950" s="736"/>
      <c r="D1950" s="736"/>
      <c r="E1950" s="736"/>
      <c r="F1950" s="736"/>
      <c r="G1950" s="736"/>
      <c r="H1950" s="736"/>
      <c r="I1950" s="738"/>
    </row>
    <row r="1951" spans="1:9" ht="14.25" customHeight="1">
      <c r="A1951" s="749"/>
      <c r="B1951" s="736"/>
      <c r="C1951" s="736"/>
      <c r="D1951" s="736"/>
      <c r="E1951" s="736"/>
      <c r="F1951" s="736"/>
      <c r="G1951" s="736"/>
      <c r="H1951" s="736"/>
      <c r="I1951" s="738"/>
    </row>
    <row r="1952" spans="1:9" ht="14.25" customHeight="1">
      <c r="A1952" s="749"/>
      <c r="B1952" s="736"/>
      <c r="C1952" s="736"/>
      <c r="D1952" s="736"/>
      <c r="E1952" s="736"/>
      <c r="F1952" s="736"/>
      <c r="G1952" s="736"/>
      <c r="H1952" s="736"/>
      <c r="I1952" s="738"/>
    </row>
    <row r="1954" spans="1:9" ht="14.25" customHeight="1">
      <c r="A1954" s="806"/>
      <c r="B1954" s="804"/>
      <c r="C1954" s="804"/>
      <c r="D1954" s="804"/>
      <c r="E1954" s="804"/>
      <c r="F1954" s="804"/>
      <c r="G1954" s="804"/>
      <c r="H1954" s="804"/>
      <c r="I1954" s="804"/>
    </row>
    <row r="1955" spans="1:9" ht="14.25" customHeight="1">
      <c r="A1955" s="754" t="s">
        <v>4050</v>
      </c>
      <c r="B1955" s="813" t="s">
        <v>1187</v>
      </c>
      <c r="C1955" s="726" t="s">
        <v>1188</v>
      </c>
      <c r="D1955" s="727" t="s">
        <v>1701</v>
      </c>
      <c r="E1955" s="728"/>
      <c r="F1955" s="729"/>
      <c r="G1955" s="729"/>
      <c r="H1955" s="729"/>
      <c r="I1955" s="760"/>
    </row>
    <row r="1956" spans="1:9" ht="14.25" customHeight="1">
      <c r="A1956" s="854" t="s">
        <v>1190</v>
      </c>
      <c r="B1956" s="903" t="s">
        <v>3576</v>
      </c>
      <c r="C1956" s="856" t="s">
        <v>1192</v>
      </c>
      <c r="D1956" s="857" t="s">
        <v>1193</v>
      </c>
      <c r="E1956" s="857" t="s">
        <v>498</v>
      </c>
      <c r="F1956" s="856" t="s">
        <v>1194</v>
      </c>
      <c r="G1956" s="856" t="s">
        <v>1195</v>
      </c>
      <c r="H1956" s="856" t="s">
        <v>1702</v>
      </c>
      <c r="I1956" s="858" t="s">
        <v>455</v>
      </c>
    </row>
    <row r="1957" spans="1:9" ht="14.25" customHeight="1">
      <c r="A1957" s="749">
        <v>646846359</v>
      </c>
      <c r="B1957" s="593" t="s">
        <v>761</v>
      </c>
      <c r="C1957" s="853">
        <v>145680132</v>
      </c>
      <c r="D1957" s="593">
        <v>8017830814</v>
      </c>
      <c r="E1957" s="736" t="s">
        <v>741</v>
      </c>
      <c r="F1957" s="736" t="s">
        <v>1199</v>
      </c>
      <c r="G1957" s="736" t="s">
        <v>509</v>
      </c>
      <c r="H1957" s="736"/>
      <c r="I1957" s="738"/>
    </row>
    <row r="1958" spans="1:9" ht="14.25" customHeight="1">
      <c r="A1958" s="749">
        <v>82416254</v>
      </c>
      <c r="B1958" s="593" t="s">
        <v>4051</v>
      </c>
      <c r="C1958" s="901">
        <v>95643149</v>
      </c>
      <c r="D1958" s="902">
        <v>8016445304</v>
      </c>
      <c r="E1958" s="736" t="s">
        <v>2472</v>
      </c>
      <c r="F1958" s="736" t="s">
        <v>1203</v>
      </c>
      <c r="G1958" s="736" t="s">
        <v>509</v>
      </c>
      <c r="H1958" s="736"/>
      <c r="I1958" s="738"/>
    </row>
    <row r="1959" spans="1:9" ht="14.25" customHeight="1">
      <c r="A1959" s="749"/>
      <c r="B1959" s="593" t="s">
        <v>762</v>
      </c>
      <c r="C1959" s="901">
        <v>217285272</v>
      </c>
      <c r="D1959" s="593">
        <v>3854472780</v>
      </c>
      <c r="E1959" s="736" t="s">
        <v>741</v>
      </c>
      <c r="F1959" s="736" t="s">
        <v>1199</v>
      </c>
      <c r="G1959" s="736" t="s">
        <v>509</v>
      </c>
      <c r="H1959" s="736"/>
      <c r="I1959" s="738"/>
    </row>
    <row r="1960" spans="1:9" ht="14.25" customHeight="1">
      <c r="A1960" s="749"/>
      <c r="B1960" s="593" t="s">
        <v>978</v>
      </c>
      <c r="C1960" s="593">
        <v>221335274</v>
      </c>
      <c r="D1960" s="593">
        <v>8016513104</v>
      </c>
      <c r="E1960" s="736" t="s">
        <v>522</v>
      </c>
      <c r="F1960" s="736" t="s">
        <v>1199</v>
      </c>
      <c r="G1960" s="736" t="s">
        <v>509</v>
      </c>
      <c r="H1960" s="736"/>
      <c r="I1960" s="738"/>
    </row>
    <row r="1961" spans="1:9" ht="14.25" customHeight="1">
      <c r="A1961" s="749"/>
      <c r="B1961" s="590" t="s">
        <v>4052</v>
      </c>
      <c r="C1961" s="590">
        <v>222820479</v>
      </c>
      <c r="D1961" s="590">
        <v>3854238197</v>
      </c>
      <c r="E1961" s="731" t="s">
        <v>522</v>
      </c>
      <c r="F1961" s="736" t="s">
        <v>1203</v>
      </c>
      <c r="G1961" s="736" t="s">
        <v>509</v>
      </c>
      <c r="H1961" s="736"/>
      <c r="I1961" s="738"/>
    </row>
    <row r="1962" spans="1:9" ht="14.25" customHeight="1">
      <c r="A1962" s="749"/>
      <c r="B1962" s="590" t="s">
        <v>765</v>
      </c>
      <c r="C1962" s="590">
        <v>222820441</v>
      </c>
      <c r="D1962" s="590">
        <v>3852672554</v>
      </c>
      <c r="E1962" s="736" t="s">
        <v>522</v>
      </c>
      <c r="F1962" s="736" t="s">
        <v>1203</v>
      </c>
      <c r="G1962" s="736" t="s">
        <v>509</v>
      </c>
      <c r="H1962" s="736"/>
      <c r="I1962" s="738"/>
    </row>
    <row r="1963" spans="1:9" ht="14.25" customHeight="1">
      <c r="A1963" s="749"/>
      <c r="B1963" s="590" t="s">
        <v>766</v>
      </c>
      <c r="C1963" s="590">
        <v>222830343</v>
      </c>
      <c r="D1963" s="590">
        <v>9174879464</v>
      </c>
      <c r="E1963" s="736" t="s">
        <v>522</v>
      </c>
      <c r="F1963" s="736" t="s">
        <v>1199</v>
      </c>
      <c r="G1963" s="736" t="s">
        <v>509</v>
      </c>
      <c r="H1963" s="736"/>
      <c r="I1963" s="738"/>
    </row>
    <row r="1964" spans="1:9" ht="14.25" customHeight="1">
      <c r="A1964" s="749"/>
      <c r="B1964" s="590" t="s">
        <v>767</v>
      </c>
      <c r="C1964" s="590">
        <v>201716081</v>
      </c>
      <c r="D1964" s="590">
        <v>8013306223</v>
      </c>
      <c r="E1964" s="736" t="s">
        <v>522</v>
      </c>
      <c r="F1964" s="736" t="s">
        <v>1199</v>
      </c>
      <c r="G1964" s="736" t="s">
        <v>509</v>
      </c>
      <c r="H1964" s="736"/>
      <c r="I1964" s="738"/>
    </row>
    <row r="1965" spans="1:9" ht="14.25" customHeight="1">
      <c r="A1965" s="749"/>
      <c r="B1965" s="593" t="s">
        <v>4053</v>
      </c>
      <c r="C1965" s="593">
        <v>218488208</v>
      </c>
      <c r="D1965" s="212">
        <v>3856156852</v>
      </c>
      <c r="E1965" s="736" t="s">
        <v>522</v>
      </c>
      <c r="F1965" s="736" t="s">
        <v>1203</v>
      </c>
      <c r="G1965" s="736" t="s">
        <v>509</v>
      </c>
      <c r="H1965" s="736"/>
      <c r="I1965" s="738"/>
    </row>
    <row r="1966" spans="1:9" ht="14.25" customHeight="1">
      <c r="A1966" s="749"/>
      <c r="B1966" s="577"/>
      <c r="C1966" s="736"/>
      <c r="D1966" s="212"/>
      <c r="E1966" s="736"/>
      <c r="F1966" s="736"/>
      <c r="G1966" s="736"/>
      <c r="H1966" s="736"/>
      <c r="I1966" s="738"/>
    </row>
    <row r="1967" spans="1:9" ht="14.25" customHeight="1">
      <c r="A1967" s="749"/>
      <c r="B1967" s="577"/>
      <c r="C1967" s="577"/>
      <c r="D1967" s="662"/>
      <c r="E1967" s="736"/>
      <c r="F1967" s="736"/>
      <c r="G1967" s="736"/>
      <c r="H1967" s="736"/>
      <c r="I1967" s="738"/>
    </row>
    <row r="1968" spans="1:9" ht="14.25" customHeight="1">
      <c r="A1968" s="749"/>
      <c r="B1968" s="593"/>
      <c r="C1968" s="593"/>
      <c r="D1968" s="212"/>
      <c r="E1968" s="736"/>
      <c r="F1968" s="736"/>
      <c r="G1968" s="736"/>
      <c r="H1968" s="736"/>
      <c r="I1968" s="738"/>
    </row>
    <row r="1969" spans="1:9" ht="14.25" customHeight="1">
      <c r="A1969" s="749"/>
      <c r="B1969" s="662"/>
      <c r="C1969" s="662"/>
      <c r="D1969" s="662"/>
      <c r="E1969" s="736"/>
      <c r="F1969" s="736"/>
      <c r="G1969" s="736"/>
      <c r="H1969" s="736"/>
      <c r="I1969" s="738"/>
    </row>
    <row r="1970" spans="1:9" ht="14.25" customHeight="1">
      <c r="A1970" s="749"/>
      <c r="B1970" s="593"/>
      <c r="C1970" s="593"/>
      <c r="D1970" s="593"/>
      <c r="E1970" s="736"/>
      <c r="F1970" s="736"/>
      <c r="G1970" s="736"/>
      <c r="H1970" s="736"/>
      <c r="I1970" s="738"/>
    </row>
    <row r="1971" spans="1:9" ht="14.25" customHeight="1">
      <c r="A1971" s="749"/>
      <c r="B1971" s="593"/>
      <c r="C1971" s="593"/>
      <c r="D1971" s="593"/>
      <c r="E1971" s="736"/>
      <c r="F1971" s="736"/>
      <c r="G1971" s="736"/>
      <c r="H1971" s="736"/>
      <c r="I1971" s="738"/>
    </row>
    <row r="1972" spans="1:9" ht="14.25" customHeight="1">
      <c r="A1972" s="798"/>
      <c r="B1972" s="593"/>
      <c r="C1972" s="593"/>
      <c r="D1972" s="593"/>
      <c r="E1972" s="797"/>
      <c r="F1972" s="797"/>
      <c r="G1972" s="797"/>
      <c r="H1972" s="797"/>
      <c r="I1972" s="800"/>
    </row>
    <row r="1973" spans="1:9" ht="14.25" customHeight="1">
      <c r="A1973" s="798"/>
      <c r="B1973" s="593"/>
      <c r="C1973" s="593"/>
      <c r="D1973" s="593"/>
      <c r="E1973" s="797"/>
      <c r="F1973" s="797"/>
      <c r="G1973" s="797"/>
      <c r="H1973" s="797"/>
      <c r="I1973" s="800"/>
    </row>
    <row r="1974" spans="1:9" ht="14.25" customHeight="1">
      <c r="A1974" s="798"/>
      <c r="B1974" s="593"/>
      <c r="C1974" s="212"/>
      <c r="D1974" s="593"/>
      <c r="E1974" s="797"/>
      <c r="F1974" s="797"/>
      <c r="G1974" s="797"/>
      <c r="H1974" s="797"/>
      <c r="I1974" s="800"/>
    </row>
    <row r="1975" spans="1:9" ht="14.25" customHeight="1">
      <c r="A1975" s="798"/>
      <c r="B1975" s="593"/>
      <c r="C1975" s="593"/>
      <c r="D1975" s="593"/>
      <c r="E1975" s="797"/>
      <c r="F1975" s="797"/>
      <c r="G1975" s="797"/>
      <c r="H1975" s="797"/>
      <c r="I1975" s="800"/>
    </row>
    <row r="1976" spans="1:9" ht="14.25" customHeight="1">
      <c r="A1976" s="801"/>
      <c r="B1976" s="869"/>
      <c r="C1976" s="869"/>
      <c r="D1976" s="869"/>
      <c r="E1976" s="802"/>
      <c r="F1976" s="802"/>
      <c r="G1976" s="802"/>
      <c r="H1976" s="802"/>
      <c r="I1976" s="803"/>
    </row>
    <row r="1977" spans="1:9" ht="14.25" customHeight="1">
      <c r="A1977" s="754" t="s">
        <v>4054</v>
      </c>
      <c r="B1977" s="813" t="s">
        <v>1187</v>
      </c>
      <c r="C1977" s="726" t="s">
        <v>1188</v>
      </c>
      <c r="D1977" s="727" t="s">
        <v>1701</v>
      </c>
      <c r="E1977" s="728"/>
      <c r="F1977" s="729"/>
      <c r="G1977" s="729"/>
      <c r="H1977" s="729"/>
      <c r="I1977" s="760"/>
    </row>
    <row r="1978" spans="1:9" ht="14.25" customHeight="1">
      <c r="A1978" s="854" t="s">
        <v>1190</v>
      </c>
      <c r="B1978" s="903" t="s">
        <v>3576</v>
      </c>
      <c r="C1978" s="856" t="s">
        <v>1192</v>
      </c>
      <c r="D1978" s="857" t="s">
        <v>1193</v>
      </c>
      <c r="E1978" s="857" t="s">
        <v>498</v>
      </c>
      <c r="F1978" s="856" t="s">
        <v>1194</v>
      </c>
      <c r="G1978" s="856" t="s">
        <v>1195</v>
      </c>
      <c r="H1978" s="856" t="s">
        <v>1702</v>
      </c>
      <c r="I1978" s="858" t="s">
        <v>455</v>
      </c>
    </row>
    <row r="1979" spans="1:9" ht="14.25" customHeight="1">
      <c r="A1979" s="593"/>
      <c r="B1979" s="736" t="s">
        <v>4055</v>
      </c>
      <c r="C1979" s="736">
        <v>183262955</v>
      </c>
      <c r="D1979" s="736">
        <v>9295973761</v>
      </c>
      <c r="E1979" s="736" t="s">
        <v>741</v>
      </c>
      <c r="F1979" s="797" t="s">
        <v>1203</v>
      </c>
      <c r="G1979" s="736"/>
      <c r="H1979" s="736"/>
      <c r="I1979" s="738"/>
    </row>
    <row r="1980" spans="1:9" ht="14.25" customHeight="1">
      <c r="A1980" s="749"/>
      <c r="B1980" s="736" t="s">
        <v>769</v>
      </c>
      <c r="C1980" s="736">
        <v>153667983</v>
      </c>
      <c r="D1980" s="736">
        <v>3854344673</v>
      </c>
      <c r="E1980" s="736" t="s">
        <v>522</v>
      </c>
      <c r="F1980" s="736" t="s">
        <v>1199</v>
      </c>
      <c r="G1980" s="736" t="s">
        <v>509</v>
      </c>
      <c r="H1980" s="736"/>
      <c r="I1980" s="738"/>
    </row>
    <row r="1981" spans="1:9" ht="14.25" customHeight="1">
      <c r="A1981" s="749"/>
      <c r="B1981" s="736" t="s">
        <v>770</v>
      </c>
      <c r="C1981" s="736">
        <v>154253565</v>
      </c>
      <c r="D1981" s="736">
        <v>8016611406</v>
      </c>
      <c r="E1981" s="736" t="s">
        <v>513</v>
      </c>
      <c r="F1981" s="736" t="s">
        <v>1199</v>
      </c>
      <c r="G1981" s="736" t="s">
        <v>509</v>
      </c>
      <c r="H1981" s="736"/>
      <c r="I1981" s="738"/>
    </row>
    <row r="1982" spans="1:9" ht="14.25" customHeight="1">
      <c r="A1982" s="749"/>
      <c r="B1982" s="736" t="s">
        <v>771</v>
      </c>
      <c r="C1982" s="736">
        <v>222893809</v>
      </c>
      <c r="D1982" s="736">
        <v>3852963319</v>
      </c>
      <c r="E1982" s="736" t="s">
        <v>522</v>
      </c>
      <c r="F1982" s="736" t="s">
        <v>1199</v>
      </c>
      <c r="G1982" s="736"/>
      <c r="H1982" s="736"/>
      <c r="I1982" s="738"/>
    </row>
    <row r="1983" spans="1:9" ht="14.25" customHeight="1">
      <c r="A1983" s="908"/>
      <c r="B1983" s="736" t="s">
        <v>772</v>
      </c>
      <c r="C1983" s="736">
        <v>222897396</v>
      </c>
      <c r="D1983" s="736">
        <v>3852217798</v>
      </c>
      <c r="E1983" s="736" t="s">
        <v>522</v>
      </c>
      <c r="F1983" s="736" t="s">
        <v>1203</v>
      </c>
      <c r="G1983" s="736" t="s">
        <v>509</v>
      </c>
      <c r="H1983" s="736"/>
      <c r="I1983" s="738"/>
    </row>
    <row r="1984" spans="1:9" ht="14.25" customHeight="1">
      <c r="A1984" s="749"/>
      <c r="B1984" s="736" t="s">
        <v>773</v>
      </c>
      <c r="C1984" s="736">
        <v>138384689</v>
      </c>
      <c r="D1984" s="736">
        <v>3854886213</v>
      </c>
      <c r="E1984" s="736" t="s">
        <v>513</v>
      </c>
      <c r="F1984" s="736" t="s">
        <v>1203</v>
      </c>
      <c r="G1984" s="736" t="s">
        <v>509</v>
      </c>
      <c r="H1984" s="736"/>
      <c r="I1984" s="816"/>
    </row>
    <row r="1985" spans="1:9" ht="14.25" customHeight="1">
      <c r="A1985" s="749"/>
      <c r="B1985" s="736"/>
      <c r="C1985" s="736"/>
      <c r="D1985" s="736"/>
      <c r="E1985" s="736"/>
      <c r="F1985" s="736"/>
      <c r="G1985" s="736"/>
      <c r="H1985" s="736"/>
      <c r="I1985" s="738"/>
    </row>
    <row r="1986" spans="1:9" ht="14.25" customHeight="1">
      <c r="A1986" s="749"/>
      <c r="B1986" s="736"/>
      <c r="C1986" s="736"/>
      <c r="D1986" s="736"/>
      <c r="E1986" s="736"/>
      <c r="F1986" s="736"/>
      <c r="G1986" s="736"/>
      <c r="H1986" s="736"/>
      <c r="I1986" s="738"/>
    </row>
    <row r="1987" spans="1:9" ht="14.25" customHeight="1">
      <c r="A1987" s="749"/>
      <c r="B1987" s="736"/>
      <c r="C1987" s="736"/>
      <c r="D1987" s="736"/>
      <c r="E1987" s="736"/>
      <c r="F1987" s="736"/>
      <c r="G1987" s="736"/>
      <c r="H1987" s="736"/>
      <c r="I1987" s="738"/>
    </row>
    <row r="1988" spans="1:9" ht="14.25" customHeight="1">
      <c r="A1988" s="749"/>
      <c r="B1988" s="736"/>
      <c r="C1988" s="736"/>
      <c r="D1988" s="736"/>
      <c r="E1988" s="736"/>
      <c r="F1988" s="736"/>
      <c r="G1988" s="736"/>
      <c r="H1988" s="736"/>
      <c r="I1988" s="738"/>
    </row>
    <row r="1989" spans="1:9" ht="14.25" customHeight="1">
      <c r="A1989" s="749"/>
      <c r="B1989" s="736"/>
      <c r="C1989" s="736"/>
      <c r="D1989" s="736"/>
      <c r="E1989" s="736"/>
      <c r="F1989" s="736"/>
      <c r="G1989" s="736"/>
      <c r="H1989" s="736"/>
      <c r="I1989" s="738"/>
    </row>
    <row r="1990" spans="1:9" ht="14.25" customHeight="1">
      <c r="A1990" s="749"/>
      <c r="B1990" s="736"/>
      <c r="C1990" s="736"/>
      <c r="D1990" s="736"/>
      <c r="E1990" s="736"/>
      <c r="F1990" s="736"/>
      <c r="G1990" s="736"/>
      <c r="H1990" s="736"/>
      <c r="I1990" s="738"/>
    </row>
    <row r="1991" spans="1:9" ht="14.25" customHeight="1">
      <c r="A1991" s="749"/>
      <c r="B1991" s="736"/>
      <c r="C1991" s="736"/>
      <c r="D1991" s="736"/>
      <c r="E1991" s="736"/>
      <c r="F1991" s="736"/>
      <c r="G1991" s="736"/>
      <c r="H1991" s="736"/>
      <c r="I1991" s="738"/>
    </row>
    <row r="1992" spans="1:9" ht="14.25" customHeight="1">
      <c r="A1992" s="749"/>
      <c r="B1992" s="736"/>
      <c r="C1992" s="736"/>
      <c r="D1992" s="736"/>
      <c r="E1992" s="736"/>
      <c r="F1992" s="736"/>
      <c r="G1992" s="736"/>
      <c r="H1992" s="736"/>
      <c r="I1992" s="738"/>
    </row>
    <row r="1993" spans="1:9" ht="14.25" customHeight="1">
      <c r="A1993" s="749"/>
      <c r="B1993" s="736"/>
      <c r="C1993" s="736"/>
      <c r="D1993" s="736"/>
      <c r="E1993" s="736"/>
      <c r="F1993" s="736"/>
      <c r="G1993" s="736"/>
      <c r="H1993" s="736"/>
      <c r="I1993" s="738"/>
    </row>
    <row r="1994" spans="1:9" ht="14.25" customHeight="1">
      <c r="A1994" s="749"/>
      <c r="B1994" s="736"/>
      <c r="C1994" s="736"/>
      <c r="D1994" s="736"/>
      <c r="E1994" s="736"/>
      <c r="F1994" s="736"/>
      <c r="G1994" s="736"/>
      <c r="H1994" s="736"/>
      <c r="I1994" s="738"/>
    </row>
    <row r="1995" spans="1:9" ht="14.25" customHeight="1">
      <c r="A1995" s="749"/>
      <c r="B1995" s="736"/>
      <c r="C1995" s="736"/>
      <c r="D1995" s="736"/>
      <c r="E1995" s="736"/>
      <c r="F1995" s="736"/>
      <c r="G1995" s="736"/>
      <c r="H1995" s="736"/>
      <c r="I1995" s="738"/>
    </row>
    <row r="1996" spans="1:9" ht="14.25" customHeight="1">
      <c r="A1996" s="749"/>
      <c r="B1996" s="736"/>
      <c r="C1996" s="593"/>
      <c r="D1996" s="593"/>
      <c r="E1996" s="736"/>
      <c r="F1996" s="736"/>
      <c r="G1996" s="736"/>
      <c r="H1996" s="736"/>
      <c r="I1996" s="738"/>
    </row>
    <row r="1997" spans="1:9" ht="14.25" customHeight="1">
      <c r="A1997" s="749"/>
      <c r="B1997" s="736"/>
      <c r="C1997" s="593"/>
      <c r="D1997" s="593"/>
      <c r="E1997" s="736"/>
      <c r="F1997" s="736"/>
      <c r="G1997" s="736"/>
      <c r="H1997" s="736"/>
      <c r="I1997" s="738"/>
    </row>
    <row r="1998" spans="1:9" ht="14.25" customHeight="1">
      <c r="A1998" s="749"/>
      <c r="B1998" s="736"/>
      <c r="C1998" s="593"/>
      <c r="D1998" s="593"/>
      <c r="E1998" s="736"/>
      <c r="F1998" s="736"/>
      <c r="G1998" s="736"/>
      <c r="H1998" s="736"/>
      <c r="I1998" s="738"/>
    </row>
    <row r="1999" spans="1:9" ht="14.25" customHeight="1">
      <c r="A1999" s="749"/>
      <c r="B1999" s="736"/>
      <c r="C1999" s="593"/>
      <c r="D1999" s="593"/>
      <c r="E1999" s="736"/>
      <c r="F1999" s="736"/>
      <c r="G1999" s="797"/>
      <c r="H1999" s="797"/>
      <c r="I1999" s="800"/>
    </row>
    <row r="2000" spans="1:9" ht="14.25" customHeight="1">
      <c r="A2000" s="749"/>
      <c r="B2000" s="736"/>
      <c r="C2000" s="593"/>
      <c r="D2000" s="593"/>
      <c r="E2000" s="736"/>
      <c r="F2000" s="736"/>
      <c r="G2000" s="802"/>
      <c r="H2000" s="802"/>
      <c r="I2000" s="803"/>
    </row>
    <row r="2001" spans="1:9" ht="14.25" customHeight="1">
      <c r="A2001" s="789" t="s">
        <v>4056</v>
      </c>
      <c r="B2001" s="805" t="s">
        <v>1291</v>
      </c>
      <c r="C2001" s="791" t="s">
        <v>1292</v>
      </c>
      <c r="D2001" s="792" t="s">
        <v>1189</v>
      </c>
      <c r="E2001" s="793"/>
      <c r="F2001" s="794"/>
      <c r="G2001" s="794"/>
      <c r="H2001" s="794"/>
      <c r="I2001" s="795"/>
    </row>
    <row r="2002" spans="1:9" ht="14.25" customHeight="1">
      <c r="A2002" s="854"/>
      <c r="B2002" s="903"/>
      <c r="C2002" s="856"/>
      <c r="D2002" s="857"/>
      <c r="E2002" s="857"/>
      <c r="F2002" s="856"/>
      <c r="G2002" s="856"/>
      <c r="H2002" s="856"/>
      <c r="I2002" s="858"/>
    </row>
    <row r="2003" spans="1:9" ht="14.25" customHeight="1">
      <c r="A2003" s="853"/>
      <c r="B2003" s="590" t="s">
        <v>4057</v>
      </c>
      <c r="C2003" s="590">
        <v>141548486</v>
      </c>
      <c r="D2003" s="593">
        <v>8014142201</v>
      </c>
      <c r="E2003" s="736" t="s">
        <v>522</v>
      </c>
      <c r="F2003" s="736" t="s">
        <v>1203</v>
      </c>
      <c r="G2003" s="736" t="s">
        <v>509</v>
      </c>
      <c r="H2003" s="736"/>
      <c r="I2003" s="738"/>
    </row>
    <row r="2004" spans="1:9" ht="14.25" customHeight="1">
      <c r="A2004" s="749" t="s">
        <v>4058</v>
      </c>
      <c r="B2004" s="736" t="s">
        <v>760</v>
      </c>
      <c r="C2004" s="736">
        <v>96841186</v>
      </c>
      <c r="D2004" s="593">
        <v>3854577147</v>
      </c>
      <c r="E2004" s="736" t="s">
        <v>552</v>
      </c>
      <c r="F2004" s="736" t="s">
        <v>1203</v>
      </c>
      <c r="G2004" s="736" t="s">
        <v>509</v>
      </c>
      <c r="H2004" s="736"/>
      <c r="I2004" s="738" t="s">
        <v>4059</v>
      </c>
    </row>
    <row r="2005" spans="1:9" ht="14.25" customHeight="1">
      <c r="A2005" s="749" t="s">
        <v>4060</v>
      </c>
      <c r="B2005" s="593" t="s">
        <v>763</v>
      </c>
      <c r="C2005" s="593">
        <v>95619260</v>
      </c>
      <c r="D2005" s="593">
        <v>8013017539</v>
      </c>
      <c r="E2005" s="736" t="s">
        <v>552</v>
      </c>
      <c r="F2005" s="736" t="s">
        <v>1199</v>
      </c>
      <c r="G2005" s="736" t="s">
        <v>509</v>
      </c>
      <c r="H2005" s="736"/>
      <c r="I2005" s="738"/>
    </row>
    <row r="2006" spans="1:9" ht="14.25" customHeight="1">
      <c r="A2006" s="749">
        <v>607928554</v>
      </c>
      <c r="B2006" s="662" t="s">
        <v>4061</v>
      </c>
      <c r="C2006" s="662">
        <v>181377778</v>
      </c>
      <c r="D2006" s="736">
        <v>5622337873</v>
      </c>
      <c r="E2006" s="736" t="s">
        <v>741</v>
      </c>
      <c r="F2006" s="736" t="s">
        <v>1203</v>
      </c>
      <c r="G2006" s="736" t="s">
        <v>509</v>
      </c>
      <c r="H2006" s="736"/>
      <c r="I2006" s="738"/>
    </row>
    <row r="2007" spans="1:9" ht="14.25" customHeight="1">
      <c r="A2007" s="749" t="s">
        <v>4062</v>
      </c>
      <c r="B2007" s="590" t="s">
        <v>4063</v>
      </c>
      <c r="C2007" s="590">
        <v>95696069</v>
      </c>
      <c r="D2007" s="593">
        <v>8016381761</v>
      </c>
      <c r="E2007" s="736" t="s">
        <v>552</v>
      </c>
      <c r="F2007" s="736" t="s">
        <v>1199</v>
      </c>
      <c r="G2007" s="736" t="s">
        <v>509</v>
      </c>
      <c r="H2007" s="736"/>
      <c r="I2007" s="738"/>
    </row>
    <row r="2008" spans="1:9" ht="14.25" customHeight="1">
      <c r="A2008" s="749" t="s">
        <v>4064</v>
      </c>
      <c r="B2008" s="736" t="s">
        <v>777</v>
      </c>
      <c r="C2008" s="736">
        <v>165102458</v>
      </c>
      <c r="D2008" s="736">
        <v>8019416182</v>
      </c>
      <c r="E2008" s="736" t="s">
        <v>552</v>
      </c>
      <c r="F2008" s="736" t="s">
        <v>1203</v>
      </c>
      <c r="G2008" s="736" t="s">
        <v>806</v>
      </c>
      <c r="H2008" s="736"/>
      <c r="I2008" s="738"/>
    </row>
    <row r="2009" spans="1:9" ht="14.25" customHeight="1">
      <c r="A2009" s="749" t="s">
        <v>4065</v>
      </c>
      <c r="B2009" s="593" t="s">
        <v>778</v>
      </c>
      <c r="C2009" s="593">
        <v>168539892</v>
      </c>
      <c r="D2009" s="593">
        <v>3854361883</v>
      </c>
      <c r="E2009" s="736" t="s">
        <v>522</v>
      </c>
      <c r="F2009" s="736" t="s">
        <v>1203</v>
      </c>
      <c r="G2009" s="736" t="s">
        <v>806</v>
      </c>
      <c r="H2009" s="736"/>
      <c r="I2009" s="738"/>
    </row>
    <row r="2010" spans="1:9" ht="14.25" customHeight="1">
      <c r="A2010" s="749"/>
      <c r="B2010" s="736"/>
      <c r="C2010" s="736"/>
      <c r="D2010" s="736"/>
      <c r="E2010" s="736"/>
      <c r="F2010" s="736"/>
      <c r="G2010" s="736"/>
      <c r="H2010" s="736"/>
      <c r="I2010" s="738"/>
    </row>
    <row r="2011" spans="1:9" ht="14.25" customHeight="1">
      <c r="A2011" s="749"/>
      <c r="B2011" s="736"/>
      <c r="C2011" s="736"/>
      <c r="D2011" s="736"/>
      <c r="E2011" s="736"/>
      <c r="F2011" s="736"/>
      <c r="G2011" s="736"/>
      <c r="H2011" s="736"/>
      <c r="I2011" s="738"/>
    </row>
    <row r="2012" spans="1:9" ht="14.25" customHeight="1">
      <c r="A2012" s="749"/>
      <c r="B2012" s="736"/>
      <c r="C2012" s="736"/>
      <c r="D2012" s="736"/>
      <c r="E2012" s="736"/>
      <c r="F2012" s="736"/>
      <c r="G2012" s="736"/>
      <c r="H2012" s="736"/>
      <c r="I2012" s="738"/>
    </row>
    <row r="2013" spans="1:9" ht="14.25" customHeight="1">
      <c r="A2013" s="749"/>
      <c r="B2013" s="662"/>
      <c r="C2013" s="662"/>
      <c r="D2013" s="816">
        <v>219122679</v>
      </c>
      <c r="E2013" s="736"/>
      <c r="F2013" s="736"/>
      <c r="G2013" s="736"/>
      <c r="H2013" s="736"/>
      <c r="I2013" s="738"/>
    </row>
    <row r="2014" spans="1:9" ht="14.25" customHeight="1">
      <c r="A2014" s="749"/>
      <c r="B2014" s="736"/>
      <c r="C2014" s="736"/>
      <c r="D2014" s="736"/>
      <c r="E2014" s="853"/>
      <c r="F2014" s="736"/>
      <c r="G2014" s="736"/>
      <c r="H2014" s="736"/>
      <c r="I2014" s="738"/>
    </row>
    <row r="2015" spans="1:9" ht="14.25" customHeight="1">
      <c r="A2015" s="749"/>
      <c r="B2015" s="736"/>
      <c r="C2015" s="736"/>
      <c r="D2015" s="736"/>
      <c r="E2015" s="736"/>
      <c r="F2015" s="736"/>
      <c r="G2015" s="736"/>
      <c r="H2015" s="736"/>
      <c r="I2015" s="738"/>
    </row>
    <row r="2016" spans="1:9" ht="14.25" customHeight="1">
      <c r="A2016" s="749"/>
      <c r="B2016" s="736"/>
      <c r="C2016" s="736"/>
      <c r="D2016" s="736"/>
      <c r="E2016" s="736"/>
      <c r="F2016" s="736"/>
      <c r="G2016" s="736"/>
      <c r="H2016" s="736"/>
      <c r="I2016" s="738"/>
    </row>
    <row r="2017" spans="1:9" ht="14.25" customHeight="1">
      <c r="A2017" s="749"/>
      <c r="B2017" s="736"/>
      <c r="C2017" s="736"/>
      <c r="D2017" s="736"/>
      <c r="E2017" s="736"/>
      <c r="F2017" s="736"/>
      <c r="G2017" s="736"/>
      <c r="H2017" s="736"/>
      <c r="I2017" s="738"/>
    </row>
    <row r="2018" spans="1:9" ht="14.25" customHeight="1">
      <c r="A2018" s="749"/>
      <c r="B2018" s="736"/>
      <c r="C2018" s="736"/>
      <c r="D2018" s="736"/>
      <c r="E2018" s="736"/>
      <c r="F2018" s="736"/>
      <c r="G2018" s="736"/>
      <c r="H2018" s="736"/>
      <c r="I2018" s="738"/>
    </row>
    <row r="2019" spans="1:9" ht="14.25" customHeight="1">
      <c r="A2019" s="749"/>
      <c r="B2019" s="736"/>
      <c r="C2019" s="736"/>
      <c r="D2019" s="736"/>
      <c r="E2019" s="736"/>
      <c r="F2019" s="736"/>
      <c r="G2019" s="736"/>
      <c r="H2019" s="736"/>
      <c r="I2019" s="738"/>
    </row>
    <row r="2020" spans="1:9" ht="14.25" customHeight="1">
      <c r="A2020" s="749"/>
      <c r="B2020" s="736"/>
      <c r="C2020" s="736"/>
      <c r="D2020" s="736"/>
      <c r="E2020" s="736"/>
      <c r="F2020" s="736"/>
      <c r="G2020" s="736"/>
      <c r="H2020" s="736"/>
      <c r="I2020" s="738"/>
    </row>
    <row r="2022" spans="1:9" ht="14.25" customHeight="1">
      <c r="A2022" s="806"/>
      <c r="B2022" s="804"/>
      <c r="C2022" s="804"/>
      <c r="D2022" s="804"/>
      <c r="E2022" s="804"/>
      <c r="F2022" s="804"/>
      <c r="G2022" s="804"/>
      <c r="H2022" s="804"/>
      <c r="I2022" s="804"/>
    </row>
    <row r="2023" spans="1:9" ht="14.25" customHeight="1">
      <c r="A2023" s="754" t="s">
        <v>4066</v>
      </c>
      <c r="B2023" s="813" t="s">
        <v>1187</v>
      </c>
      <c r="C2023" s="726" t="s">
        <v>1188</v>
      </c>
      <c r="D2023" s="727" t="s">
        <v>1701</v>
      </c>
      <c r="E2023" s="728"/>
      <c r="F2023" s="729"/>
      <c r="G2023" s="729"/>
      <c r="H2023" s="729"/>
      <c r="I2023" s="760"/>
    </row>
    <row r="2024" spans="1:9" ht="14.25" customHeight="1">
      <c r="A2024" s="854" t="s">
        <v>1190</v>
      </c>
      <c r="B2024" s="903" t="s">
        <v>3576</v>
      </c>
      <c r="C2024" s="856" t="s">
        <v>1192</v>
      </c>
      <c r="D2024" s="857" t="s">
        <v>1193</v>
      </c>
      <c r="E2024" s="857" t="s">
        <v>498</v>
      </c>
      <c r="F2024" s="856" t="s">
        <v>1194</v>
      </c>
      <c r="G2024" s="856" t="s">
        <v>1195</v>
      </c>
      <c r="H2024" s="856" t="s">
        <v>1702</v>
      </c>
      <c r="I2024" s="858" t="s">
        <v>455</v>
      </c>
    </row>
    <row r="2025" spans="1:9" ht="14.25" customHeight="1">
      <c r="A2025" s="970"/>
      <c r="B2025" s="971" t="s">
        <v>4067</v>
      </c>
      <c r="C2025" s="971">
        <v>222819332</v>
      </c>
      <c r="D2025" s="971">
        <v>3852678214</v>
      </c>
      <c r="E2025" s="769" t="s">
        <v>522</v>
      </c>
      <c r="F2025" s="769" t="s">
        <v>1199</v>
      </c>
      <c r="G2025" s="769"/>
      <c r="H2025" s="769"/>
      <c r="I2025" s="770" t="s">
        <v>4068</v>
      </c>
    </row>
    <row r="2026" spans="1:9" ht="14.25" customHeight="1">
      <c r="A2026" s="763"/>
      <c r="B2026" s="972" t="s">
        <v>4069</v>
      </c>
      <c r="C2026" s="973">
        <v>222892331</v>
      </c>
      <c r="D2026" s="974">
        <v>3855603742</v>
      </c>
      <c r="E2026" s="769" t="s">
        <v>528</v>
      </c>
      <c r="F2026" s="769" t="s">
        <v>1203</v>
      </c>
      <c r="G2026" s="769"/>
      <c r="H2026" s="769"/>
      <c r="I2026" s="770"/>
    </row>
    <row r="2027" spans="1:9" ht="14.25" customHeight="1">
      <c r="A2027" s="763"/>
      <c r="B2027" s="972" t="s">
        <v>4070</v>
      </c>
      <c r="C2027" s="973">
        <v>109164233</v>
      </c>
      <c r="D2027" s="975">
        <v>3859108741</v>
      </c>
      <c r="E2027" s="769" t="s">
        <v>906</v>
      </c>
      <c r="F2027" s="769" t="s">
        <v>1203</v>
      </c>
      <c r="G2027" s="769"/>
      <c r="H2027" s="769"/>
      <c r="I2027" s="770"/>
    </row>
    <row r="2028" spans="1:9" ht="14.25" customHeight="1">
      <c r="A2028" s="763"/>
      <c r="B2028" s="971" t="s">
        <v>686</v>
      </c>
      <c r="C2028" s="971">
        <v>107638736</v>
      </c>
      <c r="D2028" s="975">
        <v>8019008159</v>
      </c>
      <c r="E2028" s="769" t="s">
        <v>522</v>
      </c>
      <c r="F2028" s="769" t="s">
        <v>1199</v>
      </c>
      <c r="G2028" s="769"/>
      <c r="H2028" s="769"/>
      <c r="I2028" s="770"/>
    </row>
    <row r="2029" spans="1:9" ht="14.25" customHeight="1">
      <c r="A2029" s="763"/>
      <c r="B2029" s="971" t="s">
        <v>687</v>
      </c>
      <c r="C2029" s="971">
        <v>219703473</v>
      </c>
      <c r="D2029" s="971">
        <v>8019008157</v>
      </c>
      <c r="E2029" s="768" t="s">
        <v>522</v>
      </c>
      <c r="F2029" s="769" t="s">
        <v>1199</v>
      </c>
      <c r="G2029" s="769"/>
      <c r="H2029" s="769"/>
      <c r="I2029" s="770"/>
    </row>
    <row r="2030" spans="1:9" ht="14.25" customHeight="1">
      <c r="A2030" s="763"/>
      <c r="B2030" s="972" t="s">
        <v>776</v>
      </c>
      <c r="C2030" s="972">
        <v>222927651</v>
      </c>
      <c r="D2030" s="972">
        <v>8015149339</v>
      </c>
      <c r="E2030" s="769" t="s">
        <v>513</v>
      </c>
      <c r="F2030" s="769" t="s">
        <v>1203</v>
      </c>
      <c r="G2030" s="769"/>
      <c r="H2030" s="769"/>
      <c r="I2030" s="770"/>
    </row>
    <row r="2031" spans="1:9" ht="14.25" customHeight="1">
      <c r="A2031" s="763"/>
      <c r="B2031" s="976"/>
      <c r="C2031" s="972">
        <v>222857334</v>
      </c>
      <c r="D2031" s="977">
        <v>3852126913</v>
      </c>
      <c r="E2031" s="769" t="s">
        <v>906</v>
      </c>
      <c r="F2031" s="769" t="s">
        <v>1199</v>
      </c>
      <c r="G2031" s="769"/>
      <c r="H2031" s="769"/>
      <c r="I2031" s="770"/>
    </row>
    <row r="2032" spans="1:9" ht="14.25" customHeight="1">
      <c r="A2032" s="763"/>
      <c r="B2032" s="972" t="s">
        <v>780</v>
      </c>
      <c r="C2032" s="972">
        <v>181490140</v>
      </c>
      <c r="D2032" s="972">
        <v>3855294816</v>
      </c>
      <c r="E2032" s="769" t="s">
        <v>513</v>
      </c>
      <c r="F2032" s="769" t="s">
        <v>1199</v>
      </c>
      <c r="G2032" s="769"/>
      <c r="H2032" s="769"/>
      <c r="I2032" s="770"/>
    </row>
    <row r="2033" spans="1:9" ht="14.25" customHeight="1">
      <c r="A2033" s="749"/>
      <c r="B2033" s="593"/>
      <c r="C2033" s="593"/>
      <c r="D2033" s="593"/>
      <c r="E2033" s="736"/>
      <c r="F2033" s="736"/>
      <c r="G2033" s="736"/>
      <c r="H2033" s="736"/>
      <c r="I2033" s="738"/>
    </row>
    <row r="2034" spans="1:9" ht="14.25" customHeight="1">
      <c r="A2034" s="749"/>
      <c r="B2034" s="1143" t="s">
        <v>4071</v>
      </c>
      <c r="C2034" s="1143"/>
      <c r="D2034" s="1143"/>
      <c r="E2034" s="1143"/>
      <c r="F2034" s="1143"/>
      <c r="G2034" s="736"/>
      <c r="H2034" s="736"/>
      <c r="I2034" s="738"/>
    </row>
    <row r="2035" spans="1:9" ht="14.25" customHeight="1">
      <c r="A2035" s="749"/>
      <c r="B2035" s="577"/>
      <c r="C2035" s="577"/>
      <c r="D2035" s="662"/>
      <c r="E2035" s="736"/>
      <c r="F2035" s="736"/>
      <c r="G2035" s="736"/>
      <c r="H2035" s="736"/>
      <c r="I2035" s="738"/>
    </row>
    <row r="2036" spans="1:9" ht="14.25" customHeight="1">
      <c r="A2036" s="749"/>
      <c r="B2036" s="593"/>
      <c r="C2036" s="593"/>
      <c r="D2036" s="212"/>
      <c r="E2036" s="736"/>
      <c r="F2036" s="736"/>
      <c r="G2036" s="736"/>
      <c r="H2036" s="736"/>
      <c r="I2036" s="738"/>
    </row>
    <row r="2037" spans="1:9" ht="14.25" customHeight="1">
      <c r="A2037" s="749"/>
      <c r="B2037" s="662"/>
      <c r="C2037" s="662"/>
      <c r="D2037" s="662"/>
      <c r="E2037" s="736"/>
      <c r="F2037" s="736"/>
      <c r="G2037" s="736"/>
      <c r="H2037" s="736"/>
      <c r="I2037" s="738"/>
    </row>
    <row r="2038" spans="1:9" ht="14.25" customHeight="1">
      <c r="A2038" s="749"/>
      <c r="B2038" s="593"/>
      <c r="C2038" s="593"/>
      <c r="D2038" s="593"/>
      <c r="E2038" s="736"/>
      <c r="F2038" s="736"/>
      <c r="G2038" s="736"/>
      <c r="H2038" s="736"/>
      <c r="I2038" s="738"/>
    </row>
    <row r="2039" spans="1:9" ht="14.25" customHeight="1">
      <c r="A2039" s="749"/>
      <c r="B2039" s="593"/>
      <c r="C2039" s="593"/>
      <c r="D2039" s="593"/>
      <c r="E2039" s="736"/>
      <c r="F2039" s="736"/>
      <c r="G2039" s="736"/>
      <c r="H2039" s="736"/>
      <c r="I2039" s="738"/>
    </row>
    <row r="2040" spans="1:9" ht="14.25" customHeight="1">
      <c r="A2040" s="798"/>
      <c r="B2040" s="593"/>
      <c r="C2040" s="593"/>
      <c r="D2040" s="593"/>
      <c r="E2040" s="797"/>
      <c r="F2040" s="797"/>
      <c r="G2040" s="797"/>
      <c r="H2040" s="797"/>
      <c r="I2040" s="800"/>
    </row>
    <row r="2041" spans="1:9" ht="14.25" customHeight="1">
      <c r="A2041" s="798"/>
      <c r="B2041" s="593"/>
      <c r="C2041" s="593"/>
      <c r="D2041" s="593"/>
      <c r="E2041" s="797"/>
      <c r="F2041" s="797"/>
      <c r="G2041" s="797"/>
      <c r="H2041" s="797"/>
      <c r="I2041" s="800"/>
    </row>
    <row r="2042" spans="1:9" ht="14.25" customHeight="1">
      <c r="A2042" s="798"/>
      <c r="B2042" s="593"/>
      <c r="C2042" s="212"/>
      <c r="D2042" s="593"/>
      <c r="E2042" s="797"/>
      <c r="F2042" s="797"/>
      <c r="G2042" s="797"/>
      <c r="H2042" s="797"/>
      <c r="I2042" s="800"/>
    </row>
    <row r="2043" spans="1:9" ht="14.25" customHeight="1">
      <c r="A2043" s="798"/>
      <c r="B2043" s="593"/>
      <c r="C2043" s="593"/>
      <c r="D2043" s="593"/>
      <c r="E2043" s="797"/>
      <c r="F2043" s="797"/>
      <c r="G2043" s="797"/>
      <c r="H2043" s="797"/>
      <c r="I2043" s="800"/>
    </row>
    <row r="2044" spans="1:9" ht="14.25" customHeight="1">
      <c r="A2044" s="801"/>
      <c r="B2044" s="869"/>
      <c r="C2044" s="869"/>
      <c r="D2044" s="869"/>
      <c r="E2044" s="802"/>
      <c r="F2044" s="802"/>
      <c r="G2044" s="802"/>
      <c r="H2044" s="802"/>
      <c r="I2044" s="803"/>
    </row>
    <row r="2045" spans="1:9" ht="14.25" customHeight="1">
      <c r="A2045" s="754" t="s">
        <v>4072</v>
      </c>
      <c r="B2045" s="813" t="s">
        <v>1187</v>
      </c>
      <c r="C2045" s="726" t="s">
        <v>1188</v>
      </c>
      <c r="D2045" s="727" t="s">
        <v>1701</v>
      </c>
      <c r="E2045" s="728"/>
      <c r="F2045" s="729"/>
      <c r="G2045" s="729"/>
      <c r="H2045" s="729"/>
      <c r="I2045" s="760"/>
    </row>
    <row r="2046" spans="1:9" ht="14.25" customHeight="1">
      <c r="A2046" s="854" t="s">
        <v>1190</v>
      </c>
      <c r="B2046" s="903" t="s">
        <v>3576</v>
      </c>
      <c r="C2046" s="856" t="s">
        <v>1192</v>
      </c>
      <c r="D2046" s="857" t="s">
        <v>1193</v>
      </c>
      <c r="E2046" s="857" t="s">
        <v>498</v>
      </c>
      <c r="F2046" s="856" t="s">
        <v>1194</v>
      </c>
      <c r="G2046" s="856" t="s">
        <v>1195</v>
      </c>
      <c r="H2046" s="856" t="s">
        <v>1702</v>
      </c>
      <c r="I2046" s="858" t="s">
        <v>455</v>
      </c>
    </row>
    <row r="2047" spans="1:9" s="988" customFormat="1" ht="14.25" customHeight="1">
      <c r="A2047" s="984"/>
      <c r="B2047" s="985" t="s">
        <v>4067</v>
      </c>
      <c r="C2047" s="985">
        <v>222819332</v>
      </c>
      <c r="D2047" s="985">
        <v>3852678214</v>
      </c>
      <c r="E2047" s="986" t="s">
        <v>522</v>
      </c>
      <c r="F2047" s="986" t="s">
        <v>1199</v>
      </c>
      <c r="G2047" s="986"/>
      <c r="H2047" s="986"/>
      <c r="I2047" s="987"/>
    </row>
    <row r="2048" spans="1:9" s="988" customFormat="1" ht="14.25" customHeight="1">
      <c r="A2048" s="989" t="s">
        <v>4073</v>
      </c>
      <c r="B2048" s="985" t="s">
        <v>776</v>
      </c>
      <c r="C2048" s="985">
        <v>222927651</v>
      </c>
      <c r="D2048" s="985">
        <v>8015149339</v>
      </c>
      <c r="E2048" s="986" t="s">
        <v>513</v>
      </c>
      <c r="F2048" s="986" t="s">
        <v>1199</v>
      </c>
      <c r="G2048" s="986"/>
      <c r="H2048" s="986"/>
      <c r="I2048" s="987"/>
    </row>
    <row r="2049" spans="1:9" ht="14.25" customHeight="1">
      <c r="A2049" s="749" t="s">
        <v>4074</v>
      </c>
      <c r="B2049" s="593" t="s">
        <v>782</v>
      </c>
      <c r="C2049" s="593">
        <v>120502100</v>
      </c>
      <c r="D2049" s="593">
        <v>3854631414</v>
      </c>
      <c r="E2049" s="736" t="s">
        <v>513</v>
      </c>
      <c r="F2049" s="736" t="s">
        <v>1199</v>
      </c>
      <c r="G2049" s="736"/>
      <c r="H2049" s="736"/>
      <c r="I2049" s="738"/>
    </row>
    <row r="2050" spans="1:9" ht="14.25" customHeight="1">
      <c r="A2050" s="749" t="s">
        <v>4075</v>
      </c>
      <c r="B2050" s="590" t="s">
        <v>4076</v>
      </c>
      <c r="C2050" s="590">
        <v>222719839</v>
      </c>
      <c r="D2050" s="590">
        <v>3854183265</v>
      </c>
      <c r="E2050" s="736" t="s">
        <v>513</v>
      </c>
      <c r="F2050" s="736" t="s">
        <v>1199</v>
      </c>
      <c r="G2050" s="736"/>
      <c r="H2050" s="736"/>
      <c r="I2050" s="738"/>
    </row>
    <row r="2051" spans="1:9" ht="14.25" customHeight="1">
      <c r="A2051" s="908"/>
      <c r="B2051" s="590" t="s">
        <v>780</v>
      </c>
      <c r="C2051" s="590">
        <v>181490140</v>
      </c>
      <c r="D2051" s="590">
        <v>3855294816</v>
      </c>
      <c r="E2051" s="736" t="s">
        <v>513</v>
      </c>
      <c r="F2051" s="736" t="s">
        <v>1199</v>
      </c>
      <c r="G2051" s="736"/>
      <c r="H2051" s="736"/>
      <c r="I2051" s="738"/>
    </row>
    <row r="2052" spans="1:9" ht="14.25" customHeight="1">
      <c r="A2052" s="749"/>
      <c r="B2052" s="593" t="s">
        <v>781</v>
      </c>
      <c r="C2052" s="593">
        <v>222976942</v>
      </c>
      <c r="D2052" s="593">
        <v>3855139854</v>
      </c>
      <c r="E2052" s="736" t="s">
        <v>513</v>
      </c>
      <c r="F2052" s="736" t="s">
        <v>1199</v>
      </c>
      <c r="G2052" s="736"/>
      <c r="H2052" s="736"/>
      <c r="I2052" s="816"/>
    </row>
    <row r="2053" spans="1:9" ht="14.25" customHeight="1">
      <c r="A2053" s="749"/>
      <c r="B2053" s="593" t="s">
        <v>1392</v>
      </c>
      <c r="C2053" s="593">
        <v>222950954</v>
      </c>
      <c r="D2053" s="593">
        <v>3854007870</v>
      </c>
      <c r="E2053" s="736" t="s">
        <v>522</v>
      </c>
      <c r="F2053" s="736" t="s">
        <v>1199</v>
      </c>
      <c r="G2053" s="736"/>
      <c r="H2053" s="736"/>
      <c r="I2053" s="738"/>
    </row>
    <row r="2054" spans="1:9" ht="14.25" customHeight="1">
      <c r="A2054" s="749"/>
      <c r="B2054" s="590" t="s">
        <v>4077</v>
      </c>
      <c r="C2054" s="590">
        <v>176302948</v>
      </c>
      <c r="D2054" s="590">
        <v>8019467254</v>
      </c>
      <c r="E2054" s="736" t="s">
        <v>522</v>
      </c>
      <c r="F2054" s="736" t="s">
        <v>1199</v>
      </c>
      <c r="G2054" s="736"/>
      <c r="H2054" s="736"/>
      <c r="I2054" s="738"/>
    </row>
    <row r="2055" spans="1:9" s="988" customFormat="1" ht="14.25" customHeight="1">
      <c r="A2055" s="989"/>
      <c r="B2055" s="990" t="s">
        <v>686</v>
      </c>
      <c r="C2055" s="990">
        <v>107638736</v>
      </c>
      <c r="D2055" s="991">
        <v>8019008159</v>
      </c>
      <c r="E2055" s="986" t="s">
        <v>522</v>
      </c>
      <c r="F2055" s="986" t="s">
        <v>1199</v>
      </c>
      <c r="G2055" s="986"/>
      <c r="H2055" s="986"/>
      <c r="I2055" s="987"/>
    </row>
    <row r="2056" spans="1:9" s="988" customFormat="1" ht="14.25" customHeight="1">
      <c r="A2056" s="989"/>
      <c r="B2056" s="990" t="s">
        <v>687</v>
      </c>
      <c r="C2056" s="990">
        <v>219703473</v>
      </c>
      <c r="D2056" s="990">
        <v>8019008157</v>
      </c>
      <c r="E2056" s="986" t="s">
        <v>522</v>
      </c>
      <c r="F2056" s="986" t="s">
        <v>1199</v>
      </c>
      <c r="G2056" s="986"/>
      <c r="H2056" s="986"/>
      <c r="I2056" s="987"/>
    </row>
    <row r="2057" spans="1:9" ht="14.25" customHeight="1">
      <c r="A2057" s="749"/>
      <c r="B2057" s="983" t="s">
        <v>4078</v>
      </c>
      <c r="C2057" s="593"/>
      <c r="D2057" s="593"/>
      <c r="E2057" s="736"/>
      <c r="F2057" s="736"/>
      <c r="G2057" s="736"/>
      <c r="H2057" s="736"/>
      <c r="I2057" s="738"/>
    </row>
    <row r="2058" spans="1:9" ht="14.25" customHeight="1">
      <c r="A2058" s="749"/>
      <c r="B2058" s="762" t="s">
        <v>4078</v>
      </c>
      <c r="C2058" s="662"/>
      <c r="D2058" s="662"/>
      <c r="E2058" s="736"/>
      <c r="F2058" s="736"/>
      <c r="G2058" s="736"/>
      <c r="H2058" s="736"/>
      <c r="I2058" s="738"/>
    </row>
    <row r="2059" spans="1:9" ht="14.25" customHeight="1">
      <c r="A2059" s="749"/>
      <c r="B2059" s="762" t="s">
        <v>4078</v>
      </c>
      <c r="C2059" s="736"/>
      <c r="D2059" s="736"/>
      <c r="E2059" s="736"/>
      <c r="F2059" s="736"/>
      <c r="G2059" s="736"/>
      <c r="H2059" s="736"/>
      <c r="I2059" s="738"/>
    </row>
    <row r="2060" spans="1:9" ht="14.25" customHeight="1">
      <c r="A2060" s="749"/>
      <c r="B2060" s="762" t="s">
        <v>4078</v>
      </c>
      <c r="C2060" s="593"/>
      <c r="D2060" s="593"/>
      <c r="E2060" s="736"/>
      <c r="F2060" s="736"/>
      <c r="G2060" s="736"/>
      <c r="H2060" s="736"/>
      <c r="I2060" s="738"/>
    </row>
    <row r="2061" spans="1:9" ht="14.25" customHeight="1">
      <c r="A2061" s="749"/>
      <c r="B2061" s="762" t="s">
        <v>4078</v>
      </c>
      <c r="C2061" s="593"/>
      <c r="D2061" s="593"/>
      <c r="E2061" s="736"/>
      <c r="F2061" s="736"/>
      <c r="G2061" s="736"/>
      <c r="H2061" s="736"/>
      <c r="I2061" s="738"/>
    </row>
    <row r="2062" spans="1:9" ht="14.25" customHeight="1">
      <c r="A2062" s="749"/>
      <c r="B2062" s="762" t="s">
        <v>4078</v>
      </c>
      <c r="C2062" s="593"/>
      <c r="D2062" s="593"/>
      <c r="E2062" s="736"/>
      <c r="F2062" s="736"/>
      <c r="G2062" s="736"/>
      <c r="H2062" s="736"/>
      <c r="I2062" s="738"/>
    </row>
    <row r="2063" spans="1:9" ht="14.25" customHeight="1">
      <c r="A2063" s="749"/>
      <c r="B2063" s="762" t="s">
        <v>4078</v>
      </c>
      <c r="C2063" s="593"/>
      <c r="D2063" s="593"/>
      <c r="E2063" s="736"/>
      <c r="F2063" s="736"/>
      <c r="G2063" s="736"/>
      <c r="H2063" s="736"/>
      <c r="I2063" s="738"/>
    </row>
    <row r="2064" spans="1:9" ht="14.25" customHeight="1">
      <c r="A2064" s="749"/>
      <c r="B2064" s="762" t="s">
        <v>4078</v>
      </c>
      <c r="C2064" s="593"/>
      <c r="D2064" s="593"/>
      <c r="E2064" s="736"/>
      <c r="F2064" s="736"/>
      <c r="G2064" s="736"/>
      <c r="H2064" s="736"/>
      <c r="I2064" s="738"/>
    </row>
    <row r="2065" spans="1:9" ht="14.25" customHeight="1">
      <c r="A2065" s="749"/>
      <c r="B2065" s="762" t="s">
        <v>4078</v>
      </c>
      <c r="C2065" s="593"/>
      <c r="D2065" s="593"/>
      <c r="E2065" s="736"/>
      <c r="F2065" s="736"/>
      <c r="G2065" s="736"/>
      <c r="H2065" s="736"/>
      <c r="I2065" s="738"/>
    </row>
    <row r="2066" spans="1:9" ht="14.25" customHeight="1">
      <c r="A2066" s="749"/>
      <c r="B2066" s="762" t="s">
        <v>4078</v>
      </c>
      <c r="C2066" s="593"/>
      <c r="D2066" s="593"/>
      <c r="E2066" s="736"/>
      <c r="F2066" s="736"/>
      <c r="G2066" s="736"/>
      <c r="H2066" s="736"/>
      <c r="I2066" s="738"/>
    </row>
    <row r="2067" spans="1:9" ht="14.25" customHeight="1">
      <c r="A2067" s="749"/>
      <c r="B2067" s="762" t="s">
        <v>4078</v>
      </c>
      <c r="C2067" s="593"/>
      <c r="D2067" s="593"/>
      <c r="E2067" s="736"/>
      <c r="F2067" s="736"/>
      <c r="G2067" s="797"/>
      <c r="H2067" s="797"/>
      <c r="I2067" s="800"/>
    </row>
    <row r="2068" spans="1:9" ht="14.25" customHeight="1">
      <c r="A2068" s="749"/>
      <c r="B2068" s="762" t="s">
        <v>4078</v>
      </c>
      <c r="C2068" s="593"/>
      <c r="D2068" s="593"/>
      <c r="E2068" s="736"/>
      <c r="F2068" s="736"/>
      <c r="G2068" s="802"/>
      <c r="H2068" s="802"/>
      <c r="I2068" s="803"/>
    </row>
    <row r="2069" spans="1:9" ht="14.25" customHeight="1">
      <c r="A2069" s="789" t="s">
        <v>4079</v>
      </c>
      <c r="B2069" s="805" t="s">
        <v>1291</v>
      </c>
      <c r="C2069" s="791" t="s">
        <v>1292</v>
      </c>
      <c r="D2069" s="792" t="s">
        <v>1189</v>
      </c>
      <c r="E2069" s="793"/>
      <c r="F2069" s="794"/>
      <c r="G2069" s="794"/>
      <c r="H2069" s="794"/>
      <c r="I2069" s="795"/>
    </row>
    <row r="2070" spans="1:9" ht="14.25" customHeight="1">
      <c r="A2070" s="854" t="s">
        <v>1190</v>
      </c>
      <c r="B2070" s="903" t="s">
        <v>3576</v>
      </c>
      <c r="C2070" s="856" t="s">
        <v>1192</v>
      </c>
      <c r="D2070" s="857" t="s">
        <v>1193</v>
      </c>
      <c r="E2070" s="857" t="s">
        <v>498</v>
      </c>
      <c r="F2070" s="856" t="s">
        <v>1194</v>
      </c>
      <c r="G2070" s="856" t="s">
        <v>1195</v>
      </c>
      <c r="H2070" s="856" t="s">
        <v>1702</v>
      </c>
      <c r="I2070" s="858" t="s">
        <v>455</v>
      </c>
    </row>
    <row r="2071" spans="1:9" ht="14.25" customHeight="1">
      <c r="A2071" s="853" t="s">
        <v>4080</v>
      </c>
      <c r="B2071" s="590" t="s">
        <v>4081</v>
      </c>
      <c r="C2071" s="590">
        <v>213751471</v>
      </c>
      <c r="D2071" s="590">
        <v>8019199381</v>
      </c>
      <c r="E2071" s="736" t="s">
        <v>552</v>
      </c>
      <c r="F2071" s="736" t="s">
        <v>1199</v>
      </c>
      <c r="G2071" s="736" t="s">
        <v>509</v>
      </c>
      <c r="H2071" s="736"/>
      <c r="I2071" s="738" t="s">
        <v>808</v>
      </c>
    </row>
    <row r="2072" spans="1:9" ht="14.25" customHeight="1">
      <c r="A2072" s="749"/>
      <c r="B2072" s="736"/>
      <c r="C2072" s="736"/>
      <c r="D2072" s="590"/>
      <c r="E2072" s="736"/>
      <c r="F2072" s="736"/>
      <c r="G2072" s="736"/>
      <c r="H2072" s="736"/>
      <c r="I2072" s="738"/>
    </row>
    <row r="2073" spans="1:9" ht="14.25" customHeight="1">
      <c r="A2073" s="749"/>
      <c r="B2073" s="593"/>
      <c r="C2073" s="593"/>
      <c r="D2073" s="593"/>
      <c r="E2073" s="736"/>
      <c r="F2073" s="736"/>
      <c r="G2073" s="736"/>
      <c r="H2073" s="736"/>
      <c r="I2073" s="738"/>
    </row>
    <row r="2074" spans="1:9" ht="14.25" customHeight="1">
      <c r="A2074" s="749"/>
      <c r="B2074" s="662"/>
      <c r="C2074" s="662"/>
      <c r="D2074" s="736"/>
      <c r="E2074" s="736"/>
      <c r="F2074" s="736"/>
      <c r="G2074" s="736"/>
      <c r="H2074" s="736"/>
      <c r="I2074" s="738"/>
    </row>
    <row r="2075" spans="1:9" ht="14.25" customHeight="1">
      <c r="A2075" s="749"/>
      <c r="B2075" s="590"/>
      <c r="C2075" s="590"/>
      <c r="D2075" s="590"/>
      <c r="E2075" s="736"/>
      <c r="F2075" s="736"/>
      <c r="G2075" s="736"/>
      <c r="H2075" s="736"/>
      <c r="I2075" s="738"/>
    </row>
    <row r="2076" spans="1:9" ht="14.25" customHeight="1">
      <c r="A2076" s="749"/>
      <c r="B2076" s="736"/>
      <c r="C2076" s="736"/>
      <c r="D2076" s="736"/>
      <c r="E2076" s="736"/>
      <c r="F2076" s="736"/>
      <c r="G2076" s="736"/>
      <c r="H2076" s="736"/>
      <c r="I2076" s="738"/>
    </row>
    <row r="2077" spans="1:9" ht="14.25" customHeight="1">
      <c r="A2077" s="749"/>
      <c r="B2077" s="593"/>
      <c r="C2077" s="593"/>
      <c r="D2077" s="593"/>
      <c r="E2077" s="736"/>
      <c r="F2077" s="736"/>
      <c r="G2077" s="736"/>
      <c r="H2077" s="736"/>
      <c r="I2077" s="738"/>
    </row>
    <row r="2078" spans="1:9" ht="14.25" customHeight="1">
      <c r="A2078" s="749"/>
      <c r="B2078" s="736"/>
      <c r="C2078" s="736"/>
      <c r="D2078" s="736"/>
      <c r="E2078" s="736"/>
      <c r="F2078" s="736"/>
      <c r="G2078" s="736"/>
      <c r="H2078" s="736"/>
      <c r="I2078" s="738"/>
    </row>
    <row r="2079" spans="1:9" ht="14.25" customHeight="1">
      <c r="A2079" s="749"/>
      <c r="B2079" s="736"/>
      <c r="C2079" s="736"/>
      <c r="D2079" s="736"/>
      <c r="E2079" s="736"/>
      <c r="F2079" s="736"/>
      <c r="G2079" s="736"/>
      <c r="H2079" s="736"/>
      <c r="I2079" s="738"/>
    </row>
    <row r="2080" spans="1:9" ht="14.25" customHeight="1">
      <c r="A2080" s="749"/>
      <c r="B2080" s="736"/>
      <c r="C2080" s="736"/>
      <c r="D2080" s="736"/>
      <c r="E2080" s="736"/>
      <c r="F2080" s="736"/>
      <c r="G2080" s="736"/>
      <c r="H2080" s="736"/>
      <c r="I2080" s="738"/>
    </row>
    <row r="2081" spans="1:9" ht="14.25" customHeight="1">
      <c r="A2081" s="749"/>
      <c r="B2081" s="662"/>
      <c r="C2081" s="662"/>
      <c r="D2081" s="816">
        <v>219122679</v>
      </c>
      <c r="E2081" s="736"/>
      <c r="F2081" s="736"/>
      <c r="G2081" s="736"/>
      <c r="H2081" s="736"/>
      <c r="I2081" s="738"/>
    </row>
    <row r="2082" spans="1:9" ht="14.25" customHeight="1">
      <c r="A2082" s="749"/>
      <c r="B2082" s="736"/>
      <c r="C2082" s="736"/>
      <c r="D2082" s="736"/>
      <c r="E2082" s="853"/>
      <c r="F2082" s="736"/>
      <c r="G2082" s="736"/>
      <c r="H2082" s="736"/>
      <c r="I2082" s="738"/>
    </row>
    <row r="2083" spans="1:9" ht="14.25" customHeight="1">
      <c r="A2083" s="749"/>
      <c r="B2083" s="736"/>
      <c r="C2083" s="736"/>
      <c r="D2083" s="736"/>
      <c r="E2083" s="736"/>
      <c r="F2083" s="736"/>
      <c r="G2083" s="736"/>
      <c r="H2083" s="736"/>
      <c r="I2083" s="738"/>
    </row>
    <row r="2084" spans="1:9" ht="14.25" customHeight="1">
      <c r="A2084" s="749"/>
      <c r="B2084" s="736"/>
      <c r="C2084" s="736"/>
      <c r="D2084" s="736"/>
      <c r="E2084" s="736"/>
      <c r="F2084" s="736"/>
      <c r="G2084" s="736"/>
      <c r="H2084" s="736"/>
      <c r="I2084" s="738"/>
    </row>
    <row r="2085" spans="1:9" ht="14.25" customHeight="1">
      <c r="A2085" s="749"/>
      <c r="B2085" s="736"/>
      <c r="C2085" s="736"/>
      <c r="D2085" s="736"/>
      <c r="E2085" s="736"/>
      <c r="F2085" s="736"/>
      <c r="G2085" s="736"/>
      <c r="H2085" s="736"/>
      <c r="I2085" s="738"/>
    </row>
    <row r="2086" spans="1:9" ht="14.25" customHeight="1">
      <c r="A2086" s="749"/>
      <c r="B2086" s="736"/>
      <c r="C2086" s="736"/>
      <c r="D2086" s="736"/>
      <c r="E2086" s="736"/>
      <c r="F2086" s="736"/>
      <c r="G2086" s="736"/>
      <c r="H2086" s="736"/>
      <c r="I2086" s="738"/>
    </row>
    <row r="2087" spans="1:9" ht="14.25" customHeight="1">
      <c r="A2087" s="749"/>
      <c r="B2087" s="736"/>
      <c r="C2087" s="736"/>
      <c r="D2087" s="736"/>
      <c r="E2087" s="736"/>
      <c r="F2087" s="736"/>
      <c r="G2087" s="736"/>
      <c r="H2087" s="736"/>
      <c r="I2087" s="738"/>
    </row>
    <row r="2088" spans="1:9" ht="14.25" customHeight="1">
      <c r="A2088" s="749"/>
      <c r="B2088" s="736"/>
      <c r="C2088" s="736"/>
      <c r="D2088" s="736"/>
      <c r="E2088" s="736"/>
      <c r="F2088" s="736"/>
      <c r="G2088" s="736"/>
      <c r="H2088" s="736"/>
      <c r="I2088" s="738"/>
    </row>
    <row r="2090" spans="1:9" ht="14.25" customHeight="1">
      <c r="A2090" s="806"/>
      <c r="B2090" s="804"/>
      <c r="C2090" s="804"/>
      <c r="D2090" s="804"/>
      <c r="E2090" s="804"/>
      <c r="F2090" s="804"/>
      <c r="G2090" s="804"/>
      <c r="H2090" s="804"/>
      <c r="I2090" s="804"/>
    </row>
    <row r="2091" spans="1:9" ht="14.25" customHeight="1">
      <c r="A2091" s="754" t="s">
        <v>4082</v>
      </c>
      <c r="B2091" s="813" t="s">
        <v>1187</v>
      </c>
      <c r="C2091" s="726" t="s">
        <v>1188</v>
      </c>
      <c r="D2091" s="727" t="s">
        <v>1701</v>
      </c>
      <c r="E2091" s="728"/>
      <c r="F2091" s="729"/>
      <c r="G2091" s="729"/>
      <c r="H2091" s="729"/>
      <c r="I2091" s="760"/>
    </row>
    <row r="2092" spans="1:9" ht="14.25" customHeight="1">
      <c r="A2092" s="854" t="s">
        <v>1190</v>
      </c>
      <c r="B2092" s="903" t="s">
        <v>3576</v>
      </c>
      <c r="C2092" s="856" t="s">
        <v>1192</v>
      </c>
      <c r="D2092" s="857" t="s">
        <v>1193</v>
      </c>
      <c r="E2092" s="857" t="s">
        <v>498</v>
      </c>
      <c r="F2092" s="856" t="s">
        <v>1194</v>
      </c>
      <c r="G2092" s="856" t="s">
        <v>1195</v>
      </c>
      <c r="H2092" s="856" t="s">
        <v>1702</v>
      </c>
      <c r="I2092" s="858" t="s">
        <v>455</v>
      </c>
    </row>
    <row r="2093" spans="1:9" ht="14.25" customHeight="1">
      <c r="A2093" s="593"/>
      <c r="B2093" s="593" t="s">
        <v>4083</v>
      </c>
      <c r="C2093" s="593">
        <v>222819332</v>
      </c>
      <c r="D2093" s="593">
        <v>3852678214</v>
      </c>
      <c r="E2093" s="736" t="s">
        <v>522</v>
      </c>
      <c r="F2093" s="736" t="s">
        <v>1199</v>
      </c>
      <c r="G2093" s="736" t="s">
        <v>509</v>
      </c>
      <c r="H2093" s="736"/>
      <c r="I2093" s="738"/>
    </row>
    <row r="2094" spans="1:9" ht="14.25" customHeight="1">
      <c r="A2094" s="749"/>
      <c r="B2094" s="590" t="s">
        <v>785</v>
      </c>
      <c r="C2094" s="590">
        <v>217222052</v>
      </c>
      <c r="D2094" s="590">
        <v>4358007083</v>
      </c>
      <c r="E2094" s="736" t="s">
        <v>522</v>
      </c>
      <c r="F2094" s="736" t="s">
        <v>1203</v>
      </c>
      <c r="G2094" s="736" t="s">
        <v>509</v>
      </c>
      <c r="H2094" s="736"/>
      <c r="I2094" s="738"/>
    </row>
    <row r="2095" spans="1:9" ht="14.25" customHeight="1">
      <c r="A2095" s="749" t="s">
        <v>4073</v>
      </c>
      <c r="B2095" s="590" t="s">
        <v>776</v>
      </c>
      <c r="C2095" s="590">
        <v>222927651</v>
      </c>
      <c r="D2095" s="590">
        <v>8015149339</v>
      </c>
      <c r="E2095" s="736" t="s">
        <v>513</v>
      </c>
      <c r="F2095" s="736" t="s">
        <v>1199</v>
      </c>
      <c r="G2095" s="736" t="s">
        <v>806</v>
      </c>
      <c r="H2095" s="736"/>
      <c r="I2095" s="738"/>
    </row>
    <row r="2096" spans="1:9" ht="14.25" customHeight="1">
      <c r="A2096" s="749"/>
      <c r="B2096" s="979" t="s">
        <v>686</v>
      </c>
      <c r="C2096" s="979">
        <v>107638736</v>
      </c>
      <c r="D2096" s="980">
        <v>8019008159</v>
      </c>
      <c r="E2096" s="736" t="s">
        <v>522</v>
      </c>
      <c r="F2096" s="736" t="s">
        <v>1199</v>
      </c>
      <c r="G2096" s="736" t="s">
        <v>806</v>
      </c>
      <c r="H2096" s="736"/>
      <c r="I2096" s="738"/>
    </row>
    <row r="2097" spans="1:9" ht="14.25" customHeight="1">
      <c r="A2097" s="749"/>
      <c r="B2097" s="979" t="s">
        <v>687</v>
      </c>
      <c r="C2097" s="979">
        <v>219703473</v>
      </c>
      <c r="D2097" s="979">
        <v>8019008157</v>
      </c>
      <c r="E2097" s="736" t="s">
        <v>522</v>
      </c>
      <c r="F2097" s="736" t="s">
        <v>1199</v>
      </c>
      <c r="G2097" s="736" t="s">
        <v>806</v>
      </c>
      <c r="H2097" s="736"/>
      <c r="I2097" s="738"/>
    </row>
    <row r="2098" spans="1:9" ht="14.25" customHeight="1">
      <c r="A2098" s="749" t="s">
        <v>4075</v>
      </c>
      <c r="B2098" s="590" t="s">
        <v>4076</v>
      </c>
      <c r="C2098" s="590">
        <v>222719839</v>
      </c>
      <c r="D2098" s="590">
        <v>3854183265</v>
      </c>
      <c r="E2098" s="736" t="s">
        <v>513</v>
      </c>
      <c r="F2098" s="736" t="s">
        <v>1199</v>
      </c>
      <c r="G2098" s="736" t="s">
        <v>509</v>
      </c>
      <c r="H2098" s="736"/>
      <c r="I2098" s="738"/>
    </row>
    <row r="2099" spans="1:9" ht="14.25" customHeight="1">
      <c r="A2099" s="749"/>
      <c r="B2099" s="593" t="s">
        <v>786</v>
      </c>
      <c r="C2099" s="593">
        <v>222983132</v>
      </c>
      <c r="D2099" s="593">
        <v>3853782434</v>
      </c>
      <c r="E2099" s="736" t="s">
        <v>513</v>
      </c>
      <c r="F2099" s="736" t="s">
        <v>1199</v>
      </c>
      <c r="G2099" s="736" t="s">
        <v>509</v>
      </c>
      <c r="H2099" s="736"/>
      <c r="I2099" s="738"/>
    </row>
    <row r="2100" spans="1:9" ht="14.25" customHeight="1">
      <c r="A2100" s="749"/>
      <c r="B2100" s="590" t="s">
        <v>779</v>
      </c>
      <c r="C2100" s="590">
        <v>222950954</v>
      </c>
      <c r="D2100" s="590">
        <v>3854007870</v>
      </c>
      <c r="E2100" s="736" t="s">
        <v>522</v>
      </c>
      <c r="F2100" s="736" t="s">
        <v>1199</v>
      </c>
      <c r="G2100" s="736" t="s">
        <v>806</v>
      </c>
      <c r="H2100" s="736"/>
      <c r="I2100" s="738"/>
    </row>
    <row r="2101" spans="1:9" ht="14.25" customHeight="1">
      <c r="A2101" s="749" t="s">
        <v>4074</v>
      </c>
      <c r="B2101" s="593" t="s">
        <v>782</v>
      </c>
      <c r="C2101" s="593">
        <v>120502100</v>
      </c>
      <c r="D2101" s="593">
        <v>3854631414</v>
      </c>
      <c r="E2101" s="736" t="s">
        <v>513</v>
      </c>
      <c r="F2101" s="736" t="s">
        <v>1199</v>
      </c>
      <c r="G2101" s="736" t="s">
        <v>509</v>
      </c>
      <c r="H2101" s="736"/>
      <c r="I2101" s="738"/>
    </row>
    <row r="2102" spans="1:9" ht="14.25" customHeight="1">
      <c r="A2102" s="749"/>
      <c r="B2102" s="593" t="s">
        <v>781</v>
      </c>
      <c r="C2102" s="593">
        <v>222976942</v>
      </c>
      <c r="D2102" s="593">
        <v>3855139854</v>
      </c>
      <c r="E2102" s="736" t="s">
        <v>513</v>
      </c>
      <c r="F2102" s="736" t="s">
        <v>1199</v>
      </c>
      <c r="G2102" s="736" t="s">
        <v>806</v>
      </c>
      <c r="H2102" s="736"/>
      <c r="I2102" s="816"/>
    </row>
    <row r="2103" spans="1:9" ht="14.25" customHeight="1">
      <c r="A2103" s="749"/>
      <c r="B2103" s="590" t="s">
        <v>787</v>
      </c>
      <c r="C2103" s="593">
        <v>223254823</v>
      </c>
      <c r="D2103" s="590">
        <v>3855429894</v>
      </c>
      <c r="E2103" s="736" t="s">
        <v>522</v>
      </c>
      <c r="F2103" s="736" t="s">
        <v>1203</v>
      </c>
      <c r="G2103" s="736" t="s">
        <v>509</v>
      </c>
      <c r="H2103" s="736"/>
      <c r="I2103" s="738"/>
    </row>
    <row r="2104" spans="1:9" ht="14.25" customHeight="1">
      <c r="A2104" s="749"/>
      <c r="B2104" s="662" t="s">
        <v>4084</v>
      </c>
      <c r="C2104" s="593">
        <v>119166116</v>
      </c>
      <c r="D2104" s="212" t="s">
        <v>4085</v>
      </c>
      <c r="E2104" s="736" t="s">
        <v>522</v>
      </c>
      <c r="F2104" s="736" t="s">
        <v>1199</v>
      </c>
      <c r="G2104" s="736" t="s">
        <v>509</v>
      </c>
      <c r="H2104" s="736"/>
      <c r="I2104" s="738"/>
    </row>
    <row r="2105" spans="1:9" ht="14.25" customHeight="1">
      <c r="A2105" s="749"/>
      <c r="B2105" s="593" t="s">
        <v>4055</v>
      </c>
      <c r="C2105" s="593">
        <v>183262955</v>
      </c>
      <c r="D2105" s="593">
        <v>9295973761</v>
      </c>
      <c r="E2105" s="736" t="s">
        <v>741</v>
      </c>
      <c r="F2105" s="736" t="s">
        <v>1203</v>
      </c>
      <c r="G2105" s="736" t="s">
        <v>806</v>
      </c>
      <c r="H2105" s="736"/>
      <c r="I2105" s="738" t="s">
        <v>1724</v>
      </c>
    </row>
    <row r="2106" spans="1:9" ht="14.25" customHeight="1">
      <c r="A2106" s="749"/>
      <c r="B2106" s="590" t="s">
        <v>788</v>
      </c>
      <c r="C2106" s="590">
        <v>223259499</v>
      </c>
      <c r="D2106" s="590">
        <v>3854909433</v>
      </c>
      <c r="E2106" s="736" t="s">
        <v>522</v>
      </c>
      <c r="F2106" s="736" t="s">
        <v>1199</v>
      </c>
      <c r="G2106" s="736" t="s">
        <v>509</v>
      </c>
      <c r="H2106" s="736"/>
      <c r="I2106" s="738"/>
    </row>
    <row r="2107" spans="1:9" ht="14.25" customHeight="1">
      <c r="A2107" s="798"/>
      <c r="B2107" s="590" t="s">
        <v>789</v>
      </c>
      <c r="C2107" s="590">
        <v>222947915</v>
      </c>
      <c r="D2107" s="590">
        <v>8013811083</v>
      </c>
      <c r="E2107" s="797" t="s">
        <v>522</v>
      </c>
      <c r="F2107" s="797" t="s">
        <v>1199</v>
      </c>
      <c r="G2107" s="797" t="s">
        <v>509</v>
      </c>
      <c r="H2107" s="797"/>
      <c r="I2107" s="800"/>
    </row>
    <row r="2108" spans="1:9" ht="14.25" customHeight="1">
      <c r="A2108" s="798"/>
      <c r="B2108" s="590" t="s">
        <v>790</v>
      </c>
      <c r="C2108" s="590">
        <v>223283749</v>
      </c>
      <c r="D2108" s="591" t="s">
        <v>791</v>
      </c>
      <c r="E2108" s="797" t="s">
        <v>522</v>
      </c>
      <c r="F2108" s="797" t="s">
        <v>1203</v>
      </c>
      <c r="G2108" s="797" t="s">
        <v>509</v>
      </c>
      <c r="H2108" s="797"/>
      <c r="I2108" s="800"/>
    </row>
    <row r="2109" spans="1:9" ht="14.25" customHeight="1">
      <c r="A2109" s="908"/>
      <c r="B2109" s="593" t="s">
        <v>780</v>
      </c>
      <c r="C2109" s="593">
        <v>181490140</v>
      </c>
      <c r="D2109" s="593">
        <v>3855294816</v>
      </c>
      <c r="E2109" s="736" t="s">
        <v>513</v>
      </c>
      <c r="F2109" s="736" t="s">
        <v>1199</v>
      </c>
      <c r="G2109" s="797" t="s">
        <v>509</v>
      </c>
      <c r="H2109" s="797"/>
      <c r="I2109" s="800"/>
    </row>
    <row r="2110" spans="1:9" ht="14.25" customHeight="1">
      <c r="A2110" s="798"/>
      <c r="B2110" s="593"/>
      <c r="C2110" s="593"/>
      <c r="D2110" s="593"/>
      <c r="E2110" s="797"/>
      <c r="F2110" s="797"/>
      <c r="G2110" s="797"/>
      <c r="H2110" s="797"/>
      <c r="I2110" s="800"/>
    </row>
    <row r="2111" spans="1:9" ht="14.25" customHeight="1">
      <c r="A2111" s="801"/>
      <c r="B2111" s="869"/>
      <c r="C2111" s="869"/>
      <c r="D2111" s="869"/>
      <c r="E2111" s="802"/>
      <c r="F2111" s="802"/>
      <c r="G2111" s="802"/>
      <c r="H2111" s="802"/>
      <c r="I2111" s="803"/>
    </row>
    <row r="2112" spans="1:9" ht="14.25" customHeight="1">
      <c r="A2112" s="754" t="s">
        <v>4086</v>
      </c>
      <c r="B2112" s="813" t="s">
        <v>1187</v>
      </c>
      <c r="C2112" s="726" t="s">
        <v>1188</v>
      </c>
      <c r="D2112" s="727" t="s">
        <v>1701</v>
      </c>
      <c r="E2112" s="728"/>
      <c r="F2112" s="729"/>
      <c r="G2112" s="729"/>
      <c r="H2112" s="729"/>
      <c r="I2112" s="760"/>
    </row>
    <row r="2113" spans="1:9" ht="14.25" customHeight="1">
      <c r="A2113" s="854" t="s">
        <v>1190</v>
      </c>
      <c r="B2113" s="903" t="s">
        <v>3576</v>
      </c>
      <c r="C2113" s="856" t="s">
        <v>1192</v>
      </c>
      <c r="D2113" s="857" t="s">
        <v>1193</v>
      </c>
      <c r="E2113" s="857" t="s">
        <v>498</v>
      </c>
      <c r="F2113" s="856" t="s">
        <v>1194</v>
      </c>
      <c r="G2113" s="856" t="s">
        <v>1195</v>
      </c>
      <c r="H2113" s="856" t="s">
        <v>1702</v>
      </c>
      <c r="I2113" s="858" t="s">
        <v>455</v>
      </c>
    </row>
    <row r="2114" spans="1:9" ht="14.25" customHeight="1">
      <c r="A2114" s="593"/>
      <c r="B2114" s="593" t="s">
        <v>4077</v>
      </c>
      <c r="C2114" s="593">
        <v>176302948</v>
      </c>
      <c r="D2114" s="593">
        <v>8019467254</v>
      </c>
      <c r="E2114" s="736" t="s">
        <v>522</v>
      </c>
      <c r="F2114" s="736" t="s">
        <v>1199</v>
      </c>
      <c r="G2114" s="736" t="s">
        <v>509</v>
      </c>
      <c r="H2114" s="736"/>
      <c r="I2114" s="738"/>
    </row>
    <row r="2115" spans="1:9" ht="14.25" customHeight="1">
      <c r="A2115" s="749"/>
      <c r="B2115" s="593" t="s">
        <v>1392</v>
      </c>
      <c r="C2115" s="593">
        <v>222950954</v>
      </c>
      <c r="D2115" s="593">
        <v>3854007870</v>
      </c>
      <c r="E2115" s="736" t="s">
        <v>522</v>
      </c>
      <c r="F2115" s="736" t="s">
        <v>1199</v>
      </c>
      <c r="G2115" s="736" t="s">
        <v>509</v>
      </c>
      <c r="H2115" s="736"/>
      <c r="I2115" s="738"/>
    </row>
    <row r="2116" spans="1:9" ht="14.25" customHeight="1">
      <c r="A2116" s="853" t="s">
        <v>4087</v>
      </c>
      <c r="B2116" s="982" t="s">
        <v>4088</v>
      </c>
      <c r="C2116" s="593">
        <v>148985292</v>
      </c>
      <c r="D2116" s="593">
        <v>3855068326</v>
      </c>
      <c r="E2116" s="736" t="s">
        <v>513</v>
      </c>
      <c r="F2116" s="736" t="s">
        <v>1199</v>
      </c>
      <c r="G2116" s="736" t="s">
        <v>509</v>
      </c>
      <c r="H2116" s="736"/>
      <c r="I2116" s="738"/>
    </row>
    <row r="2117" spans="1:9" ht="14.25" customHeight="1">
      <c r="A2117" s="749"/>
      <c r="B2117" s="590" t="s">
        <v>792</v>
      </c>
      <c r="C2117" s="590">
        <v>134364051</v>
      </c>
      <c r="D2117" s="590">
        <v>9095009551</v>
      </c>
      <c r="E2117" s="736" t="s">
        <v>522</v>
      </c>
      <c r="F2117" s="736" t="s">
        <v>1203</v>
      </c>
      <c r="G2117" s="736"/>
      <c r="H2117" s="736"/>
      <c r="I2117" s="738"/>
    </row>
    <row r="2118" spans="1:9" ht="14.25" customHeight="1">
      <c r="A2118" s="908"/>
      <c r="B2118" s="590" t="s">
        <v>4089</v>
      </c>
      <c r="C2118" s="590">
        <v>223280294</v>
      </c>
      <c r="D2118" s="590">
        <v>4085926936</v>
      </c>
      <c r="E2118" s="736" t="s">
        <v>522</v>
      </c>
      <c r="F2118" s="736" t="s">
        <v>1199</v>
      </c>
      <c r="G2118" s="736" t="s">
        <v>509</v>
      </c>
      <c r="H2118" s="736"/>
      <c r="I2118" s="738"/>
    </row>
    <row r="2119" spans="1:9" ht="14.25" customHeight="1">
      <c r="A2119" s="749"/>
      <c r="B2119" s="593" t="s">
        <v>793</v>
      </c>
      <c r="C2119" s="593">
        <v>223354811</v>
      </c>
      <c r="D2119" s="593">
        <v>8325940486</v>
      </c>
      <c r="E2119" s="736" t="s">
        <v>522</v>
      </c>
      <c r="F2119" s="736" t="s">
        <v>1199</v>
      </c>
      <c r="G2119" s="736"/>
      <c r="H2119" s="736"/>
      <c r="I2119" s="738"/>
    </row>
    <row r="2120" spans="1:9" ht="14.25" customHeight="1">
      <c r="A2120" s="749"/>
      <c r="B2120" s="590" t="s">
        <v>4090</v>
      </c>
      <c r="C2120" s="590">
        <v>223360858</v>
      </c>
      <c r="D2120" s="590">
        <v>3854363473</v>
      </c>
      <c r="E2120" s="736" t="s">
        <v>522</v>
      </c>
      <c r="F2120" s="736" t="s">
        <v>1203</v>
      </c>
      <c r="G2120" s="736" t="s">
        <v>509</v>
      </c>
      <c r="H2120" s="736"/>
      <c r="I2120" s="738"/>
    </row>
    <row r="2121" spans="1:9" ht="14.25" customHeight="1">
      <c r="A2121" s="749"/>
      <c r="B2121" s="981" t="s">
        <v>4091</v>
      </c>
      <c r="C2121" s="981">
        <v>147534789</v>
      </c>
      <c r="D2121" s="590">
        <v>3852423246</v>
      </c>
      <c r="E2121" s="736" t="s">
        <v>528</v>
      </c>
      <c r="F2121" s="736" t="s">
        <v>1199</v>
      </c>
      <c r="G2121" s="736" t="s">
        <v>509</v>
      </c>
      <c r="H2121" s="736"/>
      <c r="I2121" s="738"/>
    </row>
    <row r="2122" spans="1:9" ht="14.25" customHeight="1">
      <c r="A2122" s="749"/>
      <c r="B2122" s="981"/>
      <c r="C2122" s="981"/>
      <c r="D2122" s="981"/>
      <c r="E2122" s="736"/>
      <c r="F2122" s="736"/>
      <c r="G2122" s="736"/>
      <c r="H2122" s="736"/>
      <c r="I2122" s="738"/>
    </row>
    <row r="2123" spans="1:9" ht="14.25" customHeight="1">
      <c r="A2123" s="749"/>
      <c r="B2123" s="593"/>
      <c r="C2123" s="593"/>
      <c r="D2123" s="593"/>
      <c r="E2123" s="736"/>
      <c r="F2123" s="736"/>
      <c r="G2123" s="736"/>
      <c r="H2123" s="736"/>
      <c r="I2123" s="738"/>
    </row>
    <row r="2124" spans="1:9" ht="14.25" customHeight="1">
      <c r="A2124" s="749"/>
      <c r="C2124" s="662"/>
      <c r="D2124" s="662"/>
      <c r="E2124" s="736"/>
      <c r="F2124" s="736"/>
      <c r="G2124" s="736"/>
      <c r="H2124" s="736"/>
      <c r="I2124" s="738"/>
    </row>
    <row r="2125" spans="1:9" ht="14.25" customHeight="1">
      <c r="A2125" s="749"/>
      <c r="B2125" s="736"/>
      <c r="C2125" s="736"/>
      <c r="D2125" s="736"/>
      <c r="E2125" s="736"/>
      <c r="F2125" s="736"/>
      <c r="G2125" s="736"/>
      <c r="H2125" s="736"/>
      <c r="I2125" s="738"/>
    </row>
    <row r="2126" spans="1:9" ht="14.25" customHeight="1">
      <c r="A2126" s="749"/>
      <c r="B2126" s="593"/>
      <c r="C2126" s="593"/>
      <c r="D2126" s="593"/>
      <c r="E2126" s="736"/>
      <c r="F2126" s="736"/>
      <c r="G2126" s="736"/>
      <c r="H2126" s="736"/>
      <c r="I2126" s="738"/>
    </row>
    <row r="2127" spans="1:9" ht="14.25" customHeight="1">
      <c r="A2127" s="749"/>
      <c r="B2127" s="593"/>
      <c r="C2127" s="593"/>
      <c r="D2127" s="593"/>
      <c r="E2127" s="736"/>
      <c r="F2127" s="736"/>
      <c r="G2127" s="736"/>
      <c r="H2127" s="736"/>
      <c r="I2127" s="738"/>
    </row>
    <row r="2128" spans="1:9" ht="14.25" customHeight="1">
      <c r="A2128" s="749"/>
      <c r="B2128" s="593"/>
      <c r="C2128" s="593"/>
      <c r="D2128" s="593"/>
      <c r="E2128" s="736"/>
      <c r="F2128" s="736"/>
      <c r="G2128" s="736"/>
      <c r="H2128" s="736"/>
      <c r="I2128" s="738"/>
    </row>
    <row r="2129" spans="1:12" ht="14.25" customHeight="1">
      <c r="A2129" s="749"/>
      <c r="B2129" s="593"/>
      <c r="C2129" s="593"/>
      <c r="D2129" s="593"/>
      <c r="E2129" s="736"/>
      <c r="F2129" s="736"/>
      <c r="G2129" s="736"/>
      <c r="H2129" s="736"/>
      <c r="I2129" s="738"/>
    </row>
    <row r="2130" spans="1:12" ht="14.25" customHeight="1">
      <c r="A2130" s="749"/>
      <c r="B2130" s="593"/>
      <c r="C2130" s="593"/>
      <c r="D2130" s="593"/>
      <c r="E2130" s="736"/>
      <c r="F2130" s="736"/>
      <c r="G2130" s="736"/>
      <c r="H2130" s="736"/>
      <c r="I2130" s="738"/>
    </row>
    <row r="2131" spans="1:12" ht="14.25" customHeight="1">
      <c r="A2131" s="749"/>
      <c r="B2131" s="593"/>
      <c r="C2131" s="593"/>
      <c r="D2131" s="593"/>
      <c r="E2131" s="736"/>
      <c r="F2131" s="736"/>
      <c r="G2131" s="736"/>
      <c r="H2131" s="736"/>
      <c r="I2131" s="738"/>
    </row>
    <row r="2132" spans="1:12" ht="14.25" customHeight="1">
      <c r="A2132" s="749"/>
      <c r="B2132" s="593"/>
      <c r="C2132" s="593"/>
      <c r="D2132" s="593"/>
      <c r="E2132" s="736"/>
      <c r="F2132" s="736"/>
      <c r="G2132" s="736"/>
      <c r="H2132" s="736"/>
      <c r="I2132" s="738"/>
    </row>
    <row r="2133" spans="1:12" ht="14.25" customHeight="1">
      <c r="A2133" s="749"/>
      <c r="B2133" s="593"/>
      <c r="C2133" s="593"/>
      <c r="D2133" s="593"/>
      <c r="E2133" s="736"/>
      <c r="F2133" s="736"/>
      <c r="G2133" s="797"/>
      <c r="H2133" s="797"/>
      <c r="I2133" s="800"/>
    </row>
    <row r="2134" spans="1:12" ht="14.25" customHeight="1">
      <c r="A2134" s="749"/>
      <c r="B2134" s="593"/>
      <c r="C2134" s="593"/>
      <c r="D2134" s="593"/>
      <c r="E2134" s="736"/>
      <c r="F2134" s="736"/>
      <c r="G2134" s="802"/>
      <c r="H2134" s="802"/>
      <c r="I2134" s="803"/>
    </row>
    <row r="2135" spans="1:12" ht="14.25" customHeight="1">
      <c r="A2135" s="789" t="s">
        <v>4092</v>
      </c>
      <c r="B2135" s="805" t="s">
        <v>1291</v>
      </c>
      <c r="C2135" s="791" t="s">
        <v>1292</v>
      </c>
      <c r="D2135" s="792" t="s">
        <v>1189</v>
      </c>
      <c r="E2135" s="793"/>
      <c r="F2135" s="794"/>
      <c r="G2135" s="794"/>
      <c r="H2135" s="794"/>
      <c r="I2135" s="795"/>
    </row>
    <row r="2136" spans="1:12" ht="14.25" customHeight="1">
      <c r="A2136" s="854" t="s">
        <v>1190</v>
      </c>
      <c r="B2136" s="903" t="s">
        <v>3576</v>
      </c>
      <c r="C2136" s="856" t="s">
        <v>1192</v>
      </c>
      <c r="D2136" s="857" t="s">
        <v>1193</v>
      </c>
      <c r="E2136" s="857" t="s">
        <v>498</v>
      </c>
      <c r="F2136" s="856" t="s">
        <v>1194</v>
      </c>
      <c r="G2136" s="856" t="s">
        <v>1195</v>
      </c>
      <c r="H2136" s="856" t="s">
        <v>1702</v>
      </c>
      <c r="I2136" s="858" t="s">
        <v>455</v>
      </c>
    </row>
    <row r="2137" spans="1:12" ht="14.25" customHeight="1">
      <c r="A2137" s="993"/>
      <c r="B2137" s="985" t="s">
        <v>4093</v>
      </c>
      <c r="C2137" s="985">
        <v>223360986</v>
      </c>
      <c r="D2137" s="985">
        <v>5622003414</v>
      </c>
      <c r="E2137" s="986" t="s">
        <v>522</v>
      </c>
      <c r="F2137" s="986" t="s">
        <v>1199</v>
      </c>
      <c r="G2137" s="986"/>
      <c r="H2137" s="986"/>
      <c r="I2137" s="987" t="s">
        <v>4094</v>
      </c>
    </row>
    <row r="2138" spans="1:12" ht="14.25" customHeight="1">
      <c r="A2138" s="989" t="s">
        <v>4095</v>
      </c>
      <c r="B2138" s="986" t="s">
        <v>4096</v>
      </c>
      <c r="C2138" s="986">
        <v>95705901</v>
      </c>
      <c r="D2138" s="984">
        <v>3855109195</v>
      </c>
      <c r="E2138" s="986" t="s">
        <v>506</v>
      </c>
      <c r="F2138" s="986" t="s">
        <v>1199</v>
      </c>
      <c r="G2138" s="986"/>
      <c r="H2138" s="986"/>
      <c r="I2138" s="987"/>
    </row>
    <row r="2139" spans="1:12" ht="14.25" customHeight="1">
      <c r="A2139" s="989" t="s">
        <v>4097</v>
      </c>
      <c r="B2139" s="984" t="s">
        <v>3472</v>
      </c>
      <c r="C2139" s="984">
        <v>95676314</v>
      </c>
      <c r="D2139" s="984" t="s">
        <v>1208</v>
      </c>
      <c r="E2139" s="986" t="s">
        <v>513</v>
      </c>
      <c r="F2139" s="986" t="s">
        <v>1199</v>
      </c>
      <c r="G2139" s="986"/>
      <c r="H2139" s="986"/>
      <c r="I2139" s="987"/>
    </row>
    <row r="2140" spans="1:12" ht="14.25" customHeight="1">
      <c r="A2140" s="989" t="s">
        <v>4098</v>
      </c>
      <c r="B2140" s="994" t="s">
        <v>4099</v>
      </c>
      <c r="C2140" s="994">
        <v>222819332</v>
      </c>
      <c r="D2140" s="156" t="s">
        <v>4100</v>
      </c>
      <c r="E2140" s="986" t="s">
        <v>4101</v>
      </c>
      <c r="F2140" s="986" t="s">
        <v>1199</v>
      </c>
      <c r="G2140" s="986"/>
      <c r="H2140" s="986"/>
      <c r="I2140" s="987"/>
    </row>
    <row r="2141" spans="1:12" ht="14.25" customHeight="1">
      <c r="A2141" s="749"/>
      <c r="B2141" s="593"/>
      <c r="C2141" s="593"/>
      <c r="D2141" s="593"/>
      <c r="E2141" s="736"/>
      <c r="F2141" s="736"/>
      <c r="G2141" s="736"/>
      <c r="H2141" s="736"/>
      <c r="I2141" s="738"/>
    </row>
    <row r="2142" spans="1:12" ht="14.25" customHeight="1">
      <c r="A2142" s="749"/>
      <c r="B2142" s="736"/>
      <c r="C2142" s="736"/>
      <c r="D2142" s="736"/>
      <c r="E2142" s="736"/>
      <c r="F2142" s="736"/>
      <c r="G2142" s="736"/>
      <c r="H2142" s="736"/>
      <c r="I2142" s="738"/>
    </row>
    <row r="2143" spans="1:12" ht="14.25" customHeight="1">
      <c r="A2143" s="749"/>
      <c r="B2143" s="593"/>
      <c r="C2143" s="593"/>
      <c r="D2143" s="593"/>
      <c r="E2143" s="736"/>
      <c r="F2143" s="736"/>
      <c r="G2143" s="736"/>
      <c r="H2143" s="736"/>
      <c r="I2143" s="738"/>
      <c r="L2143" s="731" t="s">
        <v>1698</v>
      </c>
    </row>
    <row r="2144" spans="1:12" ht="14.25" customHeight="1">
      <c r="A2144" s="749"/>
      <c r="B2144" s="736"/>
      <c r="C2144" s="736"/>
      <c r="D2144" s="736"/>
      <c r="E2144" s="736"/>
      <c r="F2144" s="736"/>
      <c r="G2144" s="736"/>
      <c r="H2144" s="736"/>
      <c r="I2144" s="738"/>
    </row>
    <row r="2145" spans="1:9" ht="14.25" customHeight="1">
      <c r="A2145" s="749"/>
      <c r="B2145" s="992" t="s">
        <v>4102</v>
      </c>
      <c r="C2145" s="736"/>
      <c r="D2145" s="736"/>
      <c r="E2145" s="736"/>
      <c r="F2145" s="736"/>
      <c r="G2145" s="736"/>
      <c r="H2145" s="736"/>
      <c r="I2145" s="738"/>
    </row>
    <row r="2146" spans="1:9" ht="14.25" customHeight="1">
      <c r="A2146" s="749"/>
      <c r="B2146" s="736"/>
      <c r="C2146" s="736"/>
      <c r="D2146" s="736"/>
      <c r="E2146" s="736"/>
      <c r="F2146" s="736"/>
      <c r="G2146" s="736"/>
      <c r="H2146" s="736"/>
      <c r="I2146" s="738"/>
    </row>
    <row r="2147" spans="1:9" ht="14.25" customHeight="1">
      <c r="A2147" s="749"/>
      <c r="B2147" s="662"/>
      <c r="C2147" s="662"/>
      <c r="D2147" s="816">
        <v>219122679</v>
      </c>
      <c r="E2147" s="736"/>
      <c r="F2147" s="736"/>
      <c r="G2147" s="736"/>
      <c r="H2147" s="736"/>
      <c r="I2147" s="738"/>
    </row>
    <row r="2148" spans="1:9" ht="14.25" customHeight="1">
      <c r="A2148" s="749"/>
      <c r="B2148" s="736"/>
      <c r="C2148" s="736"/>
      <c r="D2148" s="736"/>
      <c r="E2148" s="853"/>
      <c r="F2148" s="736"/>
      <c r="G2148" s="736"/>
      <c r="H2148" s="736"/>
      <c r="I2148" s="738"/>
    </row>
    <row r="2149" spans="1:9" ht="14.25" customHeight="1">
      <c r="A2149" s="749"/>
      <c r="B2149" s="736"/>
      <c r="C2149" s="736"/>
      <c r="D2149" s="736"/>
      <c r="E2149" s="736"/>
      <c r="F2149" s="736"/>
      <c r="G2149" s="736"/>
      <c r="H2149" s="736"/>
      <c r="I2149" s="738"/>
    </row>
    <row r="2150" spans="1:9" ht="14.25" customHeight="1">
      <c r="A2150" s="749"/>
      <c r="B2150" s="736"/>
      <c r="C2150" s="736"/>
      <c r="D2150" s="736"/>
      <c r="E2150" s="736"/>
      <c r="F2150" s="736"/>
      <c r="G2150" s="736"/>
      <c r="H2150" s="736"/>
      <c r="I2150" s="738"/>
    </row>
    <row r="2151" spans="1:9" ht="14.25" customHeight="1">
      <c r="A2151" s="749"/>
      <c r="B2151" s="736"/>
      <c r="C2151" s="736"/>
      <c r="D2151" s="736"/>
      <c r="E2151" s="736"/>
      <c r="F2151" s="736"/>
      <c r="G2151" s="736"/>
      <c r="H2151" s="736"/>
      <c r="I2151" s="738"/>
    </row>
    <row r="2152" spans="1:9" ht="14.25" customHeight="1">
      <c r="A2152" s="749"/>
      <c r="B2152" s="736"/>
      <c r="C2152" s="736"/>
      <c r="D2152" s="736"/>
      <c r="E2152" s="736"/>
      <c r="F2152" s="736"/>
      <c r="G2152" s="736"/>
      <c r="H2152" s="736"/>
      <c r="I2152" s="738"/>
    </row>
    <row r="2153" spans="1:9" ht="14.25" customHeight="1">
      <c r="A2153" s="749"/>
      <c r="B2153" s="736"/>
      <c r="C2153" s="736"/>
      <c r="D2153" s="736"/>
      <c r="E2153" s="736"/>
      <c r="F2153" s="736"/>
      <c r="G2153" s="736"/>
      <c r="H2153" s="736"/>
      <c r="I2153" s="738"/>
    </row>
    <row r="2154" spans="1:9" ht="14.25" customHeight="1">
      <c r="A2154" s="749"/>
      <c r="B2154" s="736"/>
      <c r="C2154" s="736"/>
      <c r="D2154" s="736"/>
      <c r="E2154" s="736"/>
      <c r="F2154" s="736"/>
      <c r="G2154" s="736"/>
      <c r="H2154" s="736"/>
      <c r="I2154" s="738"/>
    </row>
    <row r="2156" spans="1:9" ht="14.25" customHeight="1">
      <c r="A2156" s="806"/>
      <c r="B2156" s="804"/>
      <c r="C2156" s="804"/>
      <c r="D2156" s="804"/>
      <c r="E2156" s="804"/>
      <c r="F2156" s="804"/>
      <c r="G2156" s="804"/>
      <c r="H2156" s="804"/>
      <c r="I2156" s="804"/>
    </row>
    <row r="2157" spans="1:9" ht="14.25" customHeight="1">
      <c r="A2157" s="754" t="s">
        <v>4103</v>
      </c>
      <c r="B2157" s="813" t="s">
        <v>1187</v>
      </c>
      <c r="C2157" s="726" t="s">
        <v>1188</v>
      </c>
      <c r="D2157" s="727" t="s">
        <v>1701</v>
      </c>
      <c r="E2157" s="728"/>
      <c r="F2157" s="729"/>
      <c r="G2157" s="729"/>
      <c r="H2157" s="729"/>
      <c r="I2157" s="760"/>
    </row>
    <row r="2158" spans="1:9" ht="14.25" customHeight="1">
      <c r="A2158" s="854" t="s">
        <v>1190</v>
      </c>
      <c r="B2158" s="903" t="s">
        <v>3576</v>
      </c>
      <c r="C2158" s="856" t="s">
        <v>1192</v>
      </c>
      <c r="D2158" s="857" t="s">
        <v>1193</v>
      </c>
      <c r="E2158" s="857" t="s">
        <v>498</v>
      </c>
      <c r="F2158" s="856" t="s">
        <v>1194</v>
      </c>
      <c r="G2158" s="856" t="s">
        <v>1195</v>
      </c>
      <c r="H2158" s="856" t="s">
        <v>1702</v>
      </c>
      <c r="I2158" s="858" t="s">
        <v>455</v>
      </c>
    </row>
    <row r="2159" spans="1:9" ht="14.25" customHeight="1">
      <c r="A2159" s="853"/>
      <c r="B2159" s="593" t="s">
        <v>4104</v>
      </c>
      <c r="C2159" s="593">
        <v>141964636</v>
      </c>
      <c r="D2159" s="593">
        <v>6159684816</v>
      </c>
      <c r="E2159" s="736" t="s">
        <v>522</v>
      </c>
      <c r="F2159" s="736"/>
      <c r="G2159" s="736"/>
      <c r="H2159" s="736"/>
      <c r="I2159" s="738"/>
    </row>
    <row r="2160" spans="1:9" ht="14.25" customHeight="1">
      <c r="A2160" s="749"/>
      <c r="B2160" s="593"/>
      <c r="C2160" s="593"/>
      <c r="D2160" s="923"/>
      <c r="E2160" s="736"/>
      <c r="F2160" s="736"/>
      <c r="G2160" s="736"/>
      <c r="H2160" s="736"/>
      <c r="I2160" s="738"/>
    </row>
    <row r="2161" spans="1:9" ht="14.25" customHeight="1">
      <c r="A2161" s="749"/>
      <c r="B2161" s="590" t="s">
        <v>792</v>
      </c>
      <c r="C2161" s="590">
        <v>134364051</v>
      </c>
      <c r="D2161" s="590">
        <v>9095009551</v>
      </c>
      <c r="E2161" s="736" t="s">
        <v>522</v>
      </c>
      <c r="F2161" s="736" t="s">
        <v>1203</v>
      </c>
      <c r="G2161" s="736" t="s">
        <v>509</v>
      </c>
      <c r="H2161" s="736"/>
      <c r="I2161" s="738"/>
    </row>
    <row r="2162" spans="1:9" ht="14.25" customHeight="1">
      <c r="A2162" s="749"/>
      <c r="B2162" s="590" t="s">
        <v>796</v>
      </c>
      <c r="C2162" s="590">
        <v>176269991</v>
      </c>
      <c r="D2162" s="590">
        <v>3855738074</v>
      </c>
      <c r="E2162" s="736" t="s">
        <v>522</v>
      </c>
      <c r="F2162" s="736" t="s">
        <v>1199</v>
      </c>
      <c r="G2162" s="736" t="s">
        <v>509</v>
      </c>
      <c r="H2162" s="736"/>
      <c r="I2162" s="738"/>
    </row>
    <row r="2163" spans="1:9" ht="14.25" customHeight="1">
      <c r="A2163" s="749"/>
      <c r="B2163" s="593" t="s">
        <v>4105</v>
      </c>
      <c r="C2163" s="593">
        <v>223441667</v>
      </c>
      <c r="D2163" s="593">
        <v>3852458607</v>
      </c>
      <c r="E2163" s="731" t="s">
        <v>513</v>
      </c>
      <c r="F2163" s="736" t="s">
        <v>1199</v>
      </c>
      <c r="G2163" s="736"/>
      <c r="H2163" s="736"/>
      <c r="I2163" s="738"/>
    </row>
    <row r="2164" spans="1:9" ht="14.25" customHeight="1">
      <c r="A2164" s="749"/>
      <c r="B2164" s="593" t="s">
        <v>4106</v>
      </c>
      <c r="C2164" s="593">
        <v>223263605</v>
      </c>
      <c r="D2164" s="593">
        <v>3855515871</v>
      </c>
      <c r="E2164" s="736" t="s">
        <v>506</v>
      </c>
      <c r="F2164" s="736" t="s">
        <v>1199</v>
      </c>
      <c r="G2164" s="736" t="s">
        <v>509</v>
      </c>
      <c r="H2164" s="736"/>
      <c r="I2164" s="738"/>
    </row>
    <row r="2165" spans="1:9" ht="14.25" customHeight="1">
      <c r="A2165" s="749"/>
      <c r="B2165" s="978"/>
      <c r="C2165" s="593"/>
      <c r="D2165" s="212"/>
      <c r="E2165" s="736"/>
      <c r="F2165" s="736"/>
      <c r="G2165" s="736"/>
      <c r="H2165" s="736"/>
      <c r="I2165" s="738"/>
    </row>
    <row r="2166" spans="1:9" ht="14.25" customHeight="1">
      <c r="A2166" s="749"/>
      <c r="B2166" s="593"/>
      <c r="C2166" s="593"/>
      <c r="D2166" s="593"/>
      <c r="E2166" s="736"/>
      <c r="F2166" s="736"/>
      <c r="G2166" s="736"/>
      <c r="H2166" s="736"/>
      <c r="I2166" s="738"/>
    </row>
    <row r="2167" spans="1:9" ht="14.25" customHeight="1">
      <c r="A2167" s="749"/>
      <c r="B2167" s="593"/>
      <c r="C2167" s="593"/>
      <c r="D2167" s="593"/>
      <c r="E2167" s="736"/>
      <c r="F2167" s="736"/>
      <c r="G2167" s="736"/>
      <c r="H2167" s="736"/>
      <c r="I2167" s="738"/>
    </row>
    <row r="2168" spans="1:9" ht="14.25" customHeight="1">
      <c r="A2168" s="749"/>
      <c r="B2168" s="1143"/>
      <c r="C2168" s="1143"/>
      <c r="D2168" s="1143"/>
      <c r="E2168" s="1143"/>
      <c r="F2168" s="1143"/>
      <c r="G2168" s="736"/>
      <c r="H2168" s="736"/>
      <c r="I2168" s="738"/>
    </row>
    <row r="2169" spans="1:9" ht="14.25" customHeight="1">
      <c r="A2169" s="749"/>
      <c r="B2169" s="577"/>
      <c r="C2169" s="577"/>
      <c r="D2169" s="662"/>
      <c r="E2169" s="736"/>
      <c r="F2169" s="736"/>
      <c r="G2169" s="736"/>
      <c r="H2169" s="736"/>
      <c r="I2169" s="738"/>
    </row>
    <row r="2170" spans="1:9" ht="14.25" customHeight="1">
      <c r="A2170" s="749"/>
      <c r="B2170" s="593"/>
      <c r="C2170" s="593"/>
      <c r="D2170" s="212"/>
      <c r="E2170" s="736"/>
      <c r="F2170" s="736"/>
      <c r="G2170" s="736"/>
      <c r="H2170" s="736"/>
      <c r="I2170" s="738"/>
    </row>
    <row r="2171" spans="1:9" ht="14.25" customHeight="1">
      <c r="A2171" s="749"/>
      <c r="B2171" s="662"/>
      <c r="C2171" s="662"/>
      <c r="D2171" s="662"/>
      <c r="E2171" s="736"/>
      <c r="F2171" s="736"/>
      <c r="G2171" s="736"/>
      <c r="H2171" s="736"/>
      <c r="I2171" s="738"/>
    </row>
    <row r="2172" spans="1:9" ht="14.25" customHeight="1">
      <c r="A2172" s="749"/>
      <c r="B2172" s="593"/>
      <c r="C2172" s="593"/>
      <c r="D2172" s="593"/>
      <c r="E2172" s="736"/>
      <c r="F2172" s="736"/>
      <c r="G2172" s="736"/>
      <c r="H2172" s="736"/>
      <c r="I2172" s="738"/>
    </row>
    <row r="2173" spans="1:9" ht="14.25" customHeight="1">
      <c r="A2173" s="749"/>
      <c r="B2173" s="593"/>
      <c r="C2173" s="593"/>
      <c r="D2173" s="593"/>
      <c r="E2173" s="736"/>
      <c r="F2173" s="736"/>
      <c r="G2173" s="736"/>
      <c r="H2173" s="736"/>
      <c r="I2173" s="738"/>
    </row>
    <row r="2174" spans="1:9" ht="14.25" customHeight="1">
      <c r="A2174" s="798"/>
      <c r="B2174" s="593"/>
      <c r="C2174" s="593"/>
      <c r="D2174" s="593"/>
      <c r="E2174" s="797"/>
      <c r="F2174" s="797"/>
      <c r="G2174" s="797"/>
      <c r="H2174" s="797"/>
      <c r="I2174" s="800"/>
    </row>
    <row r="2175" spans="1:9" ht="14.25" customHeight="1">
      <c r="A2175" s="798"/>
      <c r="B2175" s="593"/>
      <c r="C2175" s="593"/>
      <c r="D2175" s="593"/>
      <c r="E2175" s="797"/>
      <c r="F2175" s="797"/>
      <c r="G2175" s="797"/>
      <c r="H2175" s="797"/>
      <c r="I2175" s="800"/>
    </row>
    <row r="2176" spans="1:9" ht="14.25" customHeight="1">
      <c r="A2176" s="798"/>
      <c r="B2176" s="593"/>
      <c r="C2176" s="212"/>
      <c r="D2176" s="593"/>
      <c r="E2176" s="797"/>
      <c r="F2176" s="797"/>
      <c r="G2176" s="797"/>
      <c r="H2176" s="797"/>
      <c r="I2176" s="800"/>
    </row>
    <row r="2177" spans="1:9" ht="14.25" customHeight="1">
      <c r="A2177" s="798"/>
      <c r="B2177" s="593"/>
      <c r="C2177" s="593"/>
      <c r="D2177" s="593"/>
      <c r="E2177" s="797"/>
      <c r="F2177" s="797"/>
      <c r="G2177" s="797"/>
      <c r="H2177" s="797"/>
      <c r="I2177" s="800"/>
    </row>
    <row r="2178" spans="1:9" ht="14.25" customHeight="1">
      <c r="A2178" s="801"/>
      <c r="B2178" s="869"/>
      <c r="C2178" s="869"/>
      <c r="D2178" s="869"/>
      <c r="E2178" s="802"/>
      <c r="F2178" s="802"/>
      <c r="G2178" s="802"/>
      <c r="H2178" s="802"/>
      <c r="I2178" s="803"/>
    </row>
    <row r="2179" spans="1:9" ht="14.25" customHeight="1">
      <c r="A2179" s="754" t="s">
        <v>4107</v>
      </c>
      <c r="B2179" s="813" t="s">
        <v>1187</v>
      </c>
      <c r="C2179" s="726" t="s">
        <v>1188</v>
      </c>
      <c r="D2179" s="727" t="s">
        <v>1701</v>
      </c>
      <c r="E2179" s="728"/>
      <c r="F2179" s="729"/>
      <c r="G2179" s="729"/>
      <c r="H2179" s="729"/>
      <c r="I2179" s="760"/>
    </row>
    <row r="2180" spans="1:9" ht="14.25" customHeight="1">
      <c r="A2180" s="854" t="s">
        <v>1190</v>
      </c>
      <c r="B2180" s="903" t="s">
        <v>3576</v>
      </c>
      <c r="C2180" s="856" t="s">
        <v>1192</v>
      </c>
      <c r="D2180" s="857" t="s">
        <v>1193</v>
      </c>
      <c r="E2180" s="857" t="s">
        <v>498</v>
      </c>
      <c r="F2180" s="856" t="s">
        <v>1194</v>
      </c>
      <c r="G2180" s="856" t="s">
        <v>1195</v>
      </c>
      <c r="H2180" s="856" t="s">
        <v>1702</v>
      </c>
      <c r="I2180" s="858" t="s">
        <v>455</v>
      </c>
    </row>
    <row r="2181" spans="1:9" ht="14.25" customHeight="1">
      <c r="A2181" s="593" t="s">
        <v>4108</v>
      </c>
      <c r="B2181" s="593" t="s">
        <v>4109</v>
      </c>
      <c r="C2181" s="689">
        <v>219358807</v>
      </c>
      <c r="D2181" s="593">
        <v>4079545176</v>
      </c>
      <c r="E2181" s="736" t="s">
        <v>741</v>
      </c>
      <c r="F2181" s="736" t="s">
        <v>1199</v>
      </c>
      <c r="G2181" s="736" t="s">
        <v>509</v>
      </c>
      <c r="H2181" s="736"/>
      <c r="I2181" s="738"/>
    </row>
    <row r="2182" spans="1:9" ht="14.25" customHeight="1">
      <c r="A2182" s="749"/>
      <c r="B2182" s="593" t="s">
        <v>4105</v>
      </c>
      <c r="C2182" s="593">
        <v>223441667</v>
      </c>
      <c r="D2182" s="593">
        <v>3852458607</v>
      </c>
      <c r="E2182" s="731" t="s">
        <v>513</v>
      </c>
      <c r="F2182" s="736" t="s">
        <v>1199</v>
      </c>
      <c r="G2182" s="736"/>
      <c r="H2182" s="736"/>
      <c r="I2182" s="738"/>
    </row>
    <row r="2183" spans="1:9" ht="14.25" customHeight="1">
      <c r="A2183" s="853" t="s">
        <v>4110</v>
      </c>
      <c r="B2183" s="982" t="s">
        <v>799</v>
      </c>
      <c r="C2183" s="593">
        <v>223473127</v>
      </c>
      <c r="D2183" s="593">
        <v>3854309236</v>
      </c>
      <c r="E2183" s="736" t="s">
        <v>506</v>
      </c>
      <c r="F2183" s="736" t="s">
        <v>1199</v>
      </c>
      <c r="G2183" s="736" t="s">
        <v>509</v>
      </c>
      <c r="H2183" s="736"/>
      <c r="I2183" s="738"/>
    </row>
    <row r="2184" spans="1:9" ht="14.25" customHeight="1">
      <c r="A2184" s="749"/>
      <c r="B2184" s="590" t="s">
        <v>4111</v>
      </c>
      <c r="C2184" s="593">
        <v>128157755</v>
      </c>
      <c r="D2184" s="156" t="s">
        <v>4112</v>
      </c>
      <c r="E2184" s="736" t="s">
        <v>906</v>
      </c>
      <c r="F2184" s="736" t="s">
        <v>1199</v>
      </c>
      <c r="G2184" s="736" t="s">
        <v>509</v>
      </c>
      <c r="H2184" s="736"/>
      <c r="I2184" s="738"/>
    </row>
    <row r="2185" spans="1:9" ht="14.25" customHeight="1">
      <c r="A2185" s="908"/>
      <c r="B2185" s="590"/>
      <c r="C2185" s="590"/>
      <c r="D2185" s="590"/>
      <c r="E2185" s="736"/>
      <c r="F2185" s="736"/>
      <c r="G2185" s="736"/>
      <c r="H2185" s="736"/>
      <c r="I2185" s="738"/>
    </row>
    <row r="2186" spans="1:9" ht="14.25" customHeight="1">
      <c r="A2186" s="749"/>
      <c r="B2186" s="593"/>
      <c r="C2186" s="593"/>
      <c r="D2186" s="593"/>
      <c r="E2186" s="736"/>
      <c r="F2186" s="736"/>
      <c r="G2186" s="736"/>
      <c r="H2186" s="736"/>
      <c r="I2186" s="738"/>
    </row>
    <row r="2187" spans="1:9" ht="14.25" customHeight="1">
      <c r="A2187" s="749"/>
      <c r="B2187" s="590"/>
      <c r="C2187" s="590"/>
      <c r="D2187" s="590"/>
      <c r="E2187" s="736"/>
      <c r="F2187" s="736"/>
      <c r="G2187" s="736"/>
      <c r="H2187" s="736"/>
      <c r="I2187" s="738"/>
    </row>
    <row r="2188" spans="1:9" ht="14.25" customHeight="1">
      <c r="A2188" s="749"/>
      <c r="B2188" s="981"/>
      <c r="C2188" s="981"/>
      <c r="D2188" s="590"/>
      <c r="E2188" s="736"/>
      <c r="F2188" s="736"/>
      <c r="G2188" s="736"/>
      <c r="H2188" s="736"/>
      <c r="I2188" s="738"/>
    </row>
    <row r="2189" spans="1:9" ht="14.25" customHeight="1">
      <c r="A2189" s="749"/>
      <c r="B2189" s="981"/>
      <c r="C2189" s="981"/>
      <c r="D2189" s="981"/>
      <c r="E2189" s="736"/>
      <c r="F2189" s="736"/>
      <c r="G2189" s="736"/>
      <c r="H2189" s="736"/>
      <c r="I2189" s="738"/>
    </row>
    <row r="2190" spans="1:9" ht="14.25" customHeight="1">
      <c r="A2190" s="749"/>
      <c r="B2190" s="593"/>
      <c r="C2190" s="593"/>
      <c r="D2190" s="593"/>
      <c r="E2190" s="736"/>
      <c r="F2190" s="736"/>
      <c r="G2190" s="736"/>
      <c r="H2190" s="736"/>
      <c r="I2190" s="738"/>
    </row>
    <row r="2191" spans="1:9" ht="14.25" customHeight="1">
      <c r="A2191" s="749"/>
      <c r="C2191" s="662"/>
      <c r="D2191" s="662"/>
      <c r="E2191" s="736"/>
      <c r="F2191" s="736"/>
      <c r="G2191" s="736"/>
      <c r="H2191" s="736"/>
      <c r="I2191" s="738"/>
    </row>
    <row r="2192" spans="1:9" ht="14.25" customHeight="1">
      <c r="A2192" s="749"/>
      <c r="B2192" s="736"/>
      <c r="C2192" s="736"/>
      <c r="D2192" s="736"/>
      <c r="E2192" s="736"/>
      <c r="F2192" s="736"/>
      <c r="G2192" s="736"/>
      <c r="H2192" s="736"/>
      <c r="I2192" s="738"/>
    </row>
    <row r="2193" spans="1:9" ht="14.25" customHeight="1">
      <c r="A2193" s="749"/>
      <c r="B2193" s="593"/>
      <c r="C2193" s="593"/>
      <c r="D2193" s="593"/>
      <c r="E2193" s="736"/>
      <c r="F2193" s="736"/>
      <c r="G2193" s="736"/>
      <c r="H2193" s="736"/>
      <c r="I2193" s="738"/>
    </row>
    <row r="2194" spans="1:9" ht="14.25" customHeight="1">
      <c r="A2194" s="749"/>
      <c r="B2194" s="593"/>
      <c r="C2194" s="593"/>
      <c r="D2194" s="593"/>
      <c r="E2194" s="736"/>
      <c r="F2194" s="736"/>
      <c r="G2194" s="736"/>
      <c r="H2194" s="736"/>
      <c r="I2194" s="738"/>
    </row>
    <row r="2195" spans="1:9" ht="14.25" customHeight="1">
      <c r="A2195" s="749"/>
      <c r="B2195" s="593"/>
      <c r="C2195" s="593"/>
      <c r="D2195" s="593"/>
      <c r="E2195" s="736"/>
      <c r="F2195" s="736"/>
      <c r="G2195" s="736"/>
      <c r="H2195" s="736"/>
      <c r="I2195" s="738"/>
    </row>
    <row r="2196" spans="1:9" ht="14.25" customHeight="1">
      <c r="A2196" s="749"/>
      <c r="B2196" s="593"/>
      <c r="C2196" s="593"/>
      <c r="D2196" s="593"/>
      <c r="E2196" s="736"/>
      <c r="F2196" s="736"/>
      <c r="G2196" s="736"/>
      <c r="H2196" s="736"/>
      <c r="I2196" s="738"/>
    </row>
    <row r="2197" spans="1:9" ht="14.25" customHeight="1">
      <c r="A2197" s="749"/>
      <c r="B2197" s="593"/>
      <c r="C2197" s="593"/>
      <c r="D2197" s="593"/>
      <c r="E2197" s="736"/>
      <c r="F2197" s="736"/>
      <c r="G2197" s="736"/>
      <c r="H2197" s="736"/>
      <c r="I2197" s="738"/>
    </row>
    <row r="2198" spans="1:9" ht="14.25" customHeight="1">
      <c r="A2198" s="749"/>
      <c r="B2198" s="593"/>
      <c r="C2198" s="593"/>
      <c r="D2198" s="593"/>
      <c r="E2198" s="736"/>
      <c r="F2198" s="736"/>
      <c r="G2198" s="736"/>
      <c r="H2198" s="736"/>
      <c r="I2198" s="738"/>
    </row>
    <row r="2199" spans="1:9" ht="14.25" customHeight="1">
      <c r="A2199" s="749"/>
      <c r="B2199" s="593"/>
      <c r="C2199" s="593"/>
      <c r="D2199" s="593"/>
      <c r="E2199" s="736"/>
      <c r="F2199" s="736"/>
      <c r="G2199" s="736"/>
      <c r="H2199" s="736"/>
      <c r="I2199" s="738"/>
    </row>
    <row r="2200" spans="1:9" ht="14.25" customHeight="1">
      <c r="A2200" s="749"/>
      <c r="B2200" s="593"/>
      <c r="C2200" s="593"/>
      <c r="D2200" s="593"/>
      <c r="E2200" s="736"/>
      <c r="F2200" s="736"/>
      <c r="G2200" s="797"/>
      <c r="H2200" s="797"/>
      <c r="I2200" s="800"/>
    </row>
    <row r="2201" spans="1:9" ht="14.25" customHeight="1">
      <c r="A2201" s="749"/>
      <c r="B2201" s="593"/>
      <c r="C2201" s="593"/>
      <c r="D2201" s="593"/>
      <c r="E2201" s="736"/>
      <c r="F2201" s="736"/>
      <c r="G2201" s="802"/>
      <c r="H2201" s="802"/>
      <c r="I2201" s="803"/>
    </row>
    <row r="2202" spans="1:9" ht="14.25" customHeight="1">
      <c r="A2202" s="789" t="s">
        <v>4113</v>
      </c>
      <c r="B2202" s="805" t="s">
        <v>1291</v>
      </c>
      <c r="C2202" s="791" t="s">
        <v>1292</v>
      </c>
      <c r="D2202" s="792" t="s">
        <v>1189</v>
      </c>
      <c r="E2202" s="793"/>
      <c r="F2202" s="794"/>
      <c r="G2202" s="794"/>
      <c r="H2202" s="794"/>
      <c r="I2202" s="795"/>
    </row>
    <row r="2203" spans="1:9" ht="14.25" customHeight="1">
      <c r="A2203" s="854" t="s">
        <v>1190</v>
      </c>
      <c r="B2203" s="903" t="s">
        <v>3576</v>
      </c>
      <c r="C2203" s="856" t="s">
        <v>1192</v>
      </c>
      <c r="D2203" s="857" t="s">
        <v>1193</v>
      </c>
      <c r="E2203" s="857" t="s">
        <v>498</v>
      </c>
      <c r="F2203" s="856" t="s">
        <v>1194</v>
      </c>
      <c r="G2203" s="856" t="s">
        <v>1195</v>
      </c>
      <c r="H2203" s="856" t="s">
        <v>1702</v>
      </c>
      <c r="I2203" s="858" t="s">
        <v>455</v>
      </c>
    </row>
    <row r="2204" spans="1:9" ht="14.25" customHeight="1">
      <c r="A2204" s="853"/>
      <c r="B2204" s="590" t="s">
        <v>4093</v>
      </c>
      <c r="C2204" s="590">
        <v>223360986</v>
      </c>
      <c r="D2204" s="590">
        <v>5622003414</v>
      </c>
      <c r="E2204" s="736" t="s">
        <v>522</v>
      </c>
      <c r="F2204" s="736" t="s">
        <v>1199</v>
      </c>
      <c r="G2204" s="736" t="s">
        <v>509</v>
      </c>
      <c r="H2204" s="736"/>
      <c r="I2204" s="738" t="s">
        <v>4114</v>
      </c>
    </row>
    <row r="2205" spans="1:9" ht="14.25" customHeight="1">
      <c r="A2205" s="749" t="s">
        <v>4095</v>
      </c>
      <c r="B2205" s="736" t="s">
        <v>4096</v>
      </c>
      <c r="C2205" s="736">
        <v>95705901</v>
      </c>
      <c r="D2205" s="593">
        <v>3855109195</v>
      </c>
      <c r="E2205" s="736" t="s">
        <v>506</v>
      </c>
      <c r="F2205" s="736" t="s">
        <v>1199</v>
      </c>
      <c r="G2205" s="736" t="s">
        <v>509</v>
      </c>
      <c r="H2205" s="736"/>
      <c r="I2205" s="738"/>
    </row>
    <row r="2206" spans="1:9" ht="14.25" customHeight="1">
      <c r="A2206" s="749" t="s">
        <v>4097</v>
      </c>
      <c r="B2206" s="593" t="s">
        <v>3472</v>
      </c>
      <c r="C2206" s="593">
        <v>95676314</v>
      </c>
      <c r="D2206" s="593" t="s">
        <v>1208</v>
      </c>
      <c r="E2206" s="736" t="s">
        <v>513</v>
      </c>
      <c r="F2206" s="736" t="s">
        <v>1199</v>
      </c>
      <c r="G2206" s="736" t="s">
        <v>509</v>
      </c>
      <c r="H2206" s="736"/>
      <c r="I2206" s="738"/>
    </row>
    <row r="2207" spans="1:9" ht="14.25" customHeight="1">
      <c r="A2207" s="749" t="s">
        <v>4098</v>
      </c>
      <c r="B2207" s="662" t="s">
        <v>4099</v>
      </c>
      <c r="C2207" s="662">
        <v>222819332</v>
      </c>
      <c r="D2207" s="736">
        <v>3852678214</v>
      </c>
      <c r="E2207" s="736" t="s">
        <v>522</v>
      </c>
      <c r="F2207" s="736" t="s">
        <v>1199</v>
      </c>
      <c r="G2207" s="736"/>
      <c r="H2207" s="736"/>
      <c r="I2207" s="738" t="s">
        <v>4068</v>
      </c>
    </row>
    <row r="2208" spans="1:9" ht="14.25" customHeight="1">
      <c r="A2208" s="749"/>
      <c r="B2208" s="593"/>
      <c r="C2208" s="593"/>
      <c r="D2208" s="593"/>
      <c r="E2208" s="736"/>
      <c r="F2208" s="736"/>
      <c r="G2208" s="736"/>
      <c r="H2208" s="736"/>
      <c r="I2208" s="738"/>
    </row>
    <row r="2209" spans="1:9" ht="14.25" customHeight="1">
      <c r="A2209" s="749"/>
      <c r="B2209" s="736"/>
      <c r="C2209" s="736"/>
      <c r="D2209" s="736"/>
      <c r="E2209" s="736"/>
      <c r="F2209" s="736"/>
      <c r="G2209" s="736"/>
      <c r="H2209" s="736"/>
      <c r="I2209" s="738"/>
    </row>
    <row r="2210" spans="1:9" ht="14.25" customHeight="1">
      <c r="A2210" s="749"/>
      <c r="B2210" s="593"/>
      <c r="C2210" s="593"/>
      <c r="D2210" s="593"/>
      <c r="E2210" s="736"/>
      <c r="F2210" s="736"/>
      <c r="G2210" s="736"/>
      <c r="H2210" s="736"/>
      <c r="I2210" s="738"/>
    </row>
    <row r="2211" spans="1:9" ht="14.25" customHeight="1">
      <c r="A2211" s="749"/>
      <c r="B2211" s="736"/>
      <c r="C2211" s="736"/>
      <c r="D2211" s="736"/>
      <c r="E2211" s="736"/>
      <c r="F2211" s="736"/>
      <c r="G2211" s="736"/>
      <c r="H2211" s="736"/>
      <c r="I2211" s="738"/>
    </row>
    <row r="2212" spans="1:9" ht="14.25" customHeight="1">
      <c r="A2212" s="749"/>
      <c r="B2212" s="736"/>
      <c r="C2212" s="736"/>
      <c r="D2212" s="736"/>
      <c r="E2212" s="736"/>
      <c r="F2212" s="736"/>
      <c r="G2212" s="736"/>
      <c r="H2212" s="736"/>
      <c r="I2212" s="738"/>
    </row>
    <row r="2213" spans="1:9" ht="14.25" customHeight="1">
      <c r="A2213" s="749"/>
      <c r="B2213" s="736"/>
      <c r="C2213" s="736"/>
      <c r="D2213" s="736"/>
      <c r="E2213" s="736"/>
      <c r="F2213" s="736"/>
      <c r="G2213" s="736"/>
      <c r="H2213" s="736"/>
      <c r="I2213" s="738"/>
    </row>
    <row r="2214" spans="1:9" ht="14.25" customHeight="1">
      <c r="A2214" s="749"/>
      <c r="B2214" s="662"/>
      <c r="C2214" s="662"/>
      <c r="D2214" s="816">
        <v>219122679</v>
      </c>
      <c r="E2214" s="736"/>
      <c r="F2214" s="736"/>
      <c r="G2214" s="736"/>
      <c r="H2214" s="736"/>
      <c r="I2214" s="738"/>
    </row>
    <row r="2215" spans="1:9" ht="14.25" customHeight="1">
      <c r="A2215" s="749"/>
      <c r="B2215" s="736"/>
      <c r="C2215" s="736"/>
      <c r="D2215" s="736"/>
      <c r="E2215" s="853"/>
      <c r="F2215" s="736"/>
      <c r="G2215" s="736"/>
      <c r="H2215" s="736"/>
      <c r="I2215" s="738"/>
    </row>
    <row r="2216" spans="1:9" ht="14.25" customHeight="1">
      <c r="A2216" s="749"/>
      <c r="B2216" s="736"/>
      <c r="C2216" s="736"/>
      <c r="D2216" s="736"/>
      <c r="E2216" s="736"/>
      <c r="F2216" s="736"/>
      <c r="G2216" s="736"/>
      <c r="H2216" s="736"/>
      <c r="I2216" s="738"/>
    </row>
    <row r="2217" spans="1:9" ht="14.25" customHeight="1">
      <c r="A2217" s="749"/>
      <c r="B2217" s="736"/>
      <c r="C2217" s="736"/>
      <c r="D2217" s="736"/>
      <c r="E2217" s="736"/>
      <c r="F2217" s="736"/>
      <c r="G2217" s="736"/>
      <c r="H2217" s="736"/>
      <c r="I2217" s="738"/>
    </row>
    <row r="2218" spans="1:9" ht="14.25" customHeight="1">
      <c r="A2218" s="749"/>
      <c r="B2218" s="736"/>
      <c r="C2218" s="736"/>
      <c r="D2218" s="736"/>
      <c r="E2218" s="736"/>
      <c r="F2218" s="736"/>
      <c r="G2218" s="736"/>
      <c r="H2218" s="736"/>
      <c r="I2218" s="738"/>
    </row>
    <row r="2219" spans="1:9" ht="14.25" customHeight="1">
      <c r="A2219" s="749"/>
      <c r="B2219" s="736"/>
      <c r="C2219" s="736"/>
      <c r="D2219" s="736"/>
      <c r="E2219" s="736"/>
      <c r="F2219" s="736"/>
      <c r="G2219" s="736"/>
      <c r="H2219" s="736"/>
      <c r="I2219" s="738"/>
    </row>
    <row r="2220" spans="1:9" ht="14.25" customHeight="1">
      <c r="A2220" s="749"/>
      <c r="B2220" s="736"/>
      <c r="C2220" s="736"/>
      <c r="D2220" s="736"/>
      <c r="E2220" s="736"/>
      <c r="F2220" s="736"/>
      <c r="G2220" s="736"/>
      <c r="H2220" s="736"/>
      <c r="I2220" s="738"/>
    </row>
    <row r="2221" spans="1:9" ht="14.25" customHeight="1">
      <c r="A2221" s="749"/>
      <c r="B2221" s="736"/>
      <c r="C2221" s="736"/>
      <c r="D2221" s="736"/>
      <c r="E2221" s="736"/>
      <c r="F2221" s="736"/>
      <c r="G2221" s="736"/>
      <c r="H2221" s="736"/>
      <c r="I2221" s="738"/>
    </row>
    <row r="2223" spans="1:9" ht="14.25" customHeight="1">
      <c r="A2223" s="806"/>
      <c r="B2223" s="804"/>
      <c r="C2223" s="804"/>
      <c r="D2223" s="804"/>
      <c r="E2223" s="804"/>
      <c r="F2223" s="804"/>
      <c r="G2223" s="804"/>
      <c r="H2223" s="804"/>
      <c r="I2223" s="804"/>
    </row>
    <row r="2224" spans="1:9" ht="14.25" customHeight="1">
      <c r="A2224" s="754" t="s">
        <v>4115</v>
      </c>
      <c r="B2224" s="813" t="s">
        <v>1187</v>
      </c>
      <c r="C2224" s="726" t="s">
        <v>1188</v>
      </c>
      <c r="D2224" s="727" t="s">
        <v>1701</v>
      </c>
      <c r="E2224" s="728"/>
      <c r="F2224" s="729"/>
      <c r="G2224" s="729"/>
      <c r="H2224" s="729"/>
      <c r="I2224" s="760"/>
    </row>
    <row r="2225" spans="1:9" ht="14.25" customHeight="1">
      <c r="A2225" s="854" t="s">
        <v>1190</v>
      </c>
      <c r="B2225" s="903" t="s">
        <v>3576</v>
      </c>
      <c r="C2225" s="856" t="s">
        <v>1192</v>
      </c>
      <c r="D2225" s="857" t="s">
        <v>1193</v>
      </c>
      <c r="E2225" s="857" t="s">
        <v>498</v>
      </c>
      <c r="F2225" s="856" t="s">
        <v>1194</v>
      </c>
      <c r="G2225" s="856" t="s">
        <v>1195</v>
      </c>
      <c r="H2225" s="856" t="s">
        <v>1702</v>
      </c>
      <c r="I2225" s="858" t="s">
        <v>455</v>
      </c>
    </row>
    <row r="2226" spans="1:9" ht="14.25" customHeight="1">
      <c r="A2226" s="853">
        <v>797489157</v>
      </c>
      <c r="B2226" s="593" t="s">
        <v>4116</v>
      </c>
      <c r="C2226" s="593">
        <v>222685657</v>
      </c>
      <c r="D2226" s="593">
        <v>8016611845</v>
      </c>
      <c r="E2226" s="736" t="s">
        <v>1260</v>
      </c>
      <c r="F2226" s="736" t="s">
        <v>1199</v>
      </c>
      <c r="G2226" s="736" t="s">
        <v>509</v>
      </c>
      <c r="H2226" s="736"/>
      <c r="I2226" s="738"/>
    </row>
    <row r="2227" spans="1:9" ht="14.25" customHeight="1">
      <c r="A2227" s="749" t="s">
        <v>4117</v>
      </c>
      <c r="B2227" s="593" t="s">
        <v>4118</v>
      </c>
      <c r="C2227" s="872">
        <v>223901961</v>
      </c>
      <c r="D2227" s="902"/>
      <c r="E2227" s="736"/>
      <c r="F2227" s="736"/>
      <c r="G2227" s="736" t="s">
        <v>509</v>
      </c>
      <c r="H2227" s="736"/>
      <c r="I2227" s="738"/>
    </row>
    <row r="2228" spans="1:9" ht="14.25" customHeight="1">
      <c r="A2228" s="749"/>
      <c r="B2228" s="593" t="s">
        <v>4105</v>
      </c>
      <c r="C2228" s="593">
        <v>223441667</v>
      </c>
      <c r="D2228" s="593">
        <v>3852458607</v>
      </c>
      <c r="E2228" s="731" t="s">
        <v>513</v>
      </c>
      <c r="F2228" s="736" t="s">
        <v>1199</v>
      </c>
      <c r="G2228" s="736" t="s">
        <v>509</v>
      </c>
      <c r="H2228" s="736"/>
      <c r="I2228" s="738"/>
    </row>
    <row r="2229" spans="1:9" ht="14.25" customHeight="1">
      <c r="A2229" s="749"/>
      <c r="B2229" s="593"/>
      <c r="C2229" s="593"/>
      <c r="D2229" s="212"/>
      <c r="E2229" s="736"/>
      <c r="F2229" s="736"/>
      <c r="G2229" s="736"/>
      <c r="H2229" s="736"/>
      <c r="I2229" s="738"/>
    </row>
    <row r="2230" spans="1:9" ht="14.25" customHeight="1">
      <c r="A2230" s="749"/>
      <c r="B2230" s="593"/>
      <c r="C2230" s="593"/>
      <c r="D2230" s="593"/>
      <c r="F2230" s="736"/>
      <c r="G2230" s="736"/>
      <c r="H2230" s="736"/>
      <c r="I2230" s="738"/>
    </row>
    <row r="2231" spans="1:9" ht="14.25" customHeight="1">
      <c r="A2231" s="749"/>
      <c r="B2231" s="593"/>
      <c r="C2231" s="593"/>
      <c r="D2231" s="593"/>
      <c r="E2231" s="736"/>
      <c r="F2231" s="736"/>
      <c r="G2231" s="736"/>
      <c r="H2231" s="736"/>
      <c r="I2231" s="738"/>
    </row>
    <row r="2232" spans="1:9" ht="14.25" customHeight="1">
      <c r="A2232" s="749"/>
      <c r="B2232" s="978"/>
      <c r="C2232" s="593"/>
      <c r="D2232" s="212"/>
      <c r="E2232" s="736"/>
      <c r="F2232" s="736"/>
      <c r="G2232" s="736"/>
      <c r="H2232" s="736"/>
      <c r="I2232" s="738"/>
    </row>
    <row r="2233" spans="1:9" ht="14.25" customHeight="1">
      <c r="A2233" s="749"/>
      <c r="B2233" s="593"/>
      <c r="C2233" s="593"/>
      <c r="D2233" s="593"/>
      <c r="E2233" s="736"/>
      <c r="F2233" s="736"/>
      <c r="G2233" s="736"/>
      <c r="H2233" s="736"/>
      <c r="I2233" s="738"/>
    </row>
    <row r="2234" spans="1:9" ht="14.25" customHeight="1">
      <c r="A2234" s="749"/>
      <c r="B2234" s="593"/>
      <c r="C2234" s="593"/>
      <c r="D2234" s="593"/>
      <c r="E2234" s="736"/>
      <c r="F2234" s="736"/>
      <c r="G2234" s="736"/>
      <c r="H2234" s="736"/>
      <c r="I2234" s="738"/>
    </row>
    <row r="2235" spans="1:9" ht="14.25" customHeight="1">
      <c r="A2235" s="749"/>
      <c r="B2235" s="1143"/>
      <c r="C2235" s="1143"/>
      <c r="D2235" s="1143"/>
      <c r="E2235" s="1143"/>
      <c r="F2235" s="1143"/>
      <c r="G2235" s="736"/>
      <c r="H2235" s="736"/>
      <c r="I2235" s="738"/>
    </row>
    <row r="2236" spans="1:9" ht="14.25" customHeight="1">
      <c r="A2236" s="789" t="s">
        <v>4119</v>
      </c>
      <c r="B2236" s="805" t="s">
        <v>1291</v>
      </c>
      <c r="C2236" s="791" t="s">
        <v>1292</v>
      </c>
      <c r="D2236" s="792" t="s">
        <v>1189</v>
      </c>
      <c r="E2236" s="793"/>
      <c r="F2236" s="794"/>
      <c r="G2236" s="794"/>
      <c r="H2236" s="794"/>
      <c r="I2236" s="795"/>
    </row>
    <row r="2237" spans="1:9" ht="14.25" customHeight="1">
      <c r="A2237" s="854" t="s">
        <v>1190</v>
      </c>
      <c r="B2237" s="903" t="s">
        <v>3576</v>
      </c>
      <c r="C2237" s="856" t="s">
        <v>1192</v>
      </c>
      <c r="D2237" s="857" t="s">
        <v>1193</v>
      </c>
      <c r="E2237" s="857" t="s">
        <v>498</v>
      </c>
      <c r="F2237" s="856" t="s">
        <v>1194</v>
      </c>
      <c r="G2237" s="856" t="s">
        <v>1195</v>
      </c>
      <c r="H2237" s="856" t="s">
        <v>1702</v>
      </c>
      <c r="I2237" s="858" t="s">
        <v>455</v>
      </c>
    </row>
    <row r="2238" spans="1:9" ht="14.25" customHeight="1">
      <c r="A2238" s="853"/>
      <c r="B2238" s="590"/>
      <c r="C2238" s="590"/>
      <c r="D2238" s="590"/>
      <c r="E2238" s="736"/>
      <c r="F2238" s="736"/>
      <c r="G2238" s="736"/>
      <c r="H2238" s="736"/>
      <c r="I2238" s="738"/>
    </row>
    <row r="2239" spans="1:9" ht="14.25" customHeight="1">
      <c r="A2239" s="749"/>
      <c r="B2239" s="736"/>
      <c r="C2239" s="736"/>
      <c r="D2239" s="736"/>
      <c r="E2239" s="736"/>
      <c r="F2239" s="736"/>
      <c r="G2239" s="736"/>
      <c r="H2239" s="736"/>
      <c r="I2239" s="738"/>
    </row>
    <row r="2240" spans="1:9" ht="14.25" customHeight="1">
      <c r="A2240" s="749"/>
      <c r="B2240" s="593"/>
      <c r="C2240" s="593"/>
      <c r="D2240" s="736"/>
      <c r="E2240" s="736"/>
      <c r="F2240" s="736"/>
      <c r="G2240" s="736"/>
      <c r="H2240" s="736"/>
      <c r="I2240" s="738"/>
    </row>
    <row r="2241" spans="1:9" ht="14.25" customHeight="1">
      <c r="A2241" s="749"/>
      <c r="B2241" s="662"/>
      <c r="C2241" s="662"/>
      <c r="D2241" s="736"/>
      <c r="E2241" s="736"/>
      <c r="F2241" s="736"/>
      <c r="G2241" s="736"/>
      <c r="H2241" s="736"/>
      <c r="I2241" s="738"/>
    </row>
    <row r="2242" spans="1:9" ht="14.25" customHeight="1">
      <c r="A2242" s="749"/>
      <c r="B2242" s="593"/>
      <c r="C2242" s="593"/>
      <c r="D2242" s="593"/>
      <c r="E2242" s="736"/>
      <c r="F2242" s="736"/>
      <c r="G2242" s="736"/>
      <c r="H2242" s="736"/>
      <c r="I2242" s="738"/>
    </row>
    <row r="2243" spans="1:9" ht="14.25" customHeight="1">
      <c r="A2243" s="749"/>
      <c r="B2243" s="736"/>
      <c r="C2243" s="736"/>
      <c r="D2243" s="736"/>
      <c r="E2243" s="736"/>
      <c r="F2243" s="736"/>
      <c r="G2243" s="736"/>
      <c r="H2243" s="736"/>
      <c r="I2243" s="738"/>
    </row>
    <row r="2244" spans="1:9" ht="14.25" customHeight="1">
      <c r="A2244" s="749"/>
      <c r="B2244" s="593"/>
      <c r="C2244" s="593"/>
      <c r="D2244" s="593"/>
      <c r="E2244" s="736"/>
      <c r="F2244" s="736"/>
      <c r="G2244" s="736"/>
      <c r="H2244" s="736"/>
      <c r="I2244" s="738"/>
    </row>
    <row r="2245" spans="1:9" ht="14.25" customHeight="1">
      <c r="A2245" s="749"/>
      <c r="B2245" s="736"/>
      <c r="C2245" s="736"/>
      <c r="D2245" s="736"/>
      <c r="E2245" s="736"/>
      <c r="F2245" s="736"/>
      <c r="G2245" s="736"/>
      <c r="H2245" s="736"/>
      <c r="I2245" s="738"/>
    </row>
    <row r="2246" spans="1:9" ht="14.25" customHeight="1">
      <c r="A2246" s="749"/>
      <c r="B2246" s="736"/>
      <c r="C2246" s="736"/>
      <c r="D2246" s="736"/>
      <c r="E2246" s="736"/>
      <c r="F2246" s="736"/>
      <c r="G2246" s="736"/>
      <c r="H2246" s="736"/>
      <c r="I2246" s="738"/>
    </row>
    <row r="2247" spans="1:9" ht="14.25" customHeight="1">
      <c r="A2247" s="749"/>
      <c r="B2247" s="736"/>
      <c r="C2247" s="736"/>
      <c r="D2247" s="736"/>
      <c r="E2247" s="736"/>
      <c r="F2247" s="736"/>
      <c r="G2247" s="736"/>
      <c r="H2247" s="736"/>
      <c r="I2247" s="738"/>
    </row>
    <row r="2248" spans="1:9" ht="14.25" customHeight="1">
      <c r="A2248" s="749"/>
      <c r="B2248" s="662"/>
      <c r="C2248" s="662"/>
      <c r="D2248" s="816">
        <v>219122679</v>
      </c>
      <c r="E2248" s="736"/>
      <c r="F2248" s="736"/>
      <c r="G2248" s="736"/>
      <c r="H2248" s="736"/>
      <c r="I2248" s="738"/>
    </row>
    <row r="2249" spans="1:9" ht="14.25" customHeight="1">
      <c r="A2249" s="749"/>
      <c r="B2249" s="736"/>
      <c r="C2249" s="736"/>
      <c r="D2249" s="736"/>
      <c r="E2249" s="853"/>
      <c r="F2249" s="736"/>
      <c r="G2249" s="736"/>
      <c r="H2249" s="736"/>
      <c r="I2249" s="738"/>
    </row>
    <row r="2250" spans="1:9" ht="14.25" customHeight="1">
      <c r="A2250" s="749"/>
      <c r="B2250" s="736"/>
      <c r="C2250" s="736"/>
      <c r="D2250" s="736"/>
      <c r="E2250" s="736"/>
      <c r="F2250" s="736"/>
      <c r="G2250" s="736"/>
      <c r="H2250" s="736"/>
      <c r="I2250" s="738"/>
    </row>
    <row r="2251" spans="1:9" ht="14.25" customHeight="1">
      <c r="A2251" s="749"/>
      <c r="B2251" s="736"/>
      <c r="C2251" s="736"/>
      <c r="D2251" s="736"/>
      <c r="E2251" s="736"/>
      <c r="F2251" s="736"/>
      <c r="G2251" s="736"/>
      <c r="H2251" s="736"/>
      <c r="I2251" s="738"/>
    </row>
    <row r="2252" spans="1:9" ht="14.25" customHeight="1">
      <c r="A2252" s="749"/>
      <c r="B2252" s="736"/>
      <c r="C2252" s="736"/>
      <c r="D2252" s="736"/>
      <c r="E2252" s="736"/>
      <c r="F2252" s="736"/>
      <c r="G2252" s="736"/>
      <c r="H2252" s="736"/>
      <c r="I2252" s="738"/>
    </row>
    <row r="2253" spans="1:9" ht="14.25" customHeight="1">
      <c r="A2253" s="749"/>
      <c r="B2253" s="736"/>
      <c r="C2253" s="736"/>
      <c r="D2253" s="736"/>
      <c r="E2253" s="736"/>
      <c r="F2253" s="736"/>
      <c r="G2253" s="736"/>
      <c r="H2253" s="736"/>
      <c r="I2253" s="738"/>
    </row>
    <row r="2254" spans="1:9" ht="14.25" customHeight="1">
      <c r="A2254" s="749"/>
      <c r="B2254" s="736"/>
      <c r="C2254" s="736"/>
      <c r="D2254" s="736"/>
      <c r="E2254" s="736"/>
      <c r="F2254" s="736"/>
      <c r="G2254" s="736"/>
      <c r="H2254" s="736"/>
      <c r="I2254" s="738"/>
    </row>
    <row r="2255" spans="1:9" ht="14.25" customHeight="1">
      <c r="A2255" s="749"/>
      <c r="B2255" s="736"/>
      <c r="C2255" s="736"/>
      <c r="D2255" s="736"/>
      <c r="E2255" s="736"/>
      <c r="F2255" s="736"/>
      <c r="G2255" s="736"/>
      <c r="H2255" s="736"/>
      <c r="I2255" s="738"/>
    </row>
    <row r="2257" spans="1:9" ht="14.25" customHeight="1">
      <c r="A2257" s="806"/>
      <c r="B2257" s="804"/>
      <c r="C2257" s="804"/>
      <c r="D2257" s="804"/>
      <c r="E2257" s="804"/>
      <c r="F2257" s="804"/>
      <c r="G2257" s="804"/>
      <c r="H2257" s="804"/>
      <c r="I2257" s="804"/>
    </row>
    <row r="2258" spans="1:9" ht="14.25" customHeight="1">
      <c r="A2258" s="754" t="s">
        <v>4120</v>
      </c>
      <c r="B2258" s="813" t="s">
        <v>1187</v>
      </c>
      <c r="C2258" s="726" t="s">
        <v>1188</v>
      </c>
      <c r="D2258" s="727" t="s">
        <v>1701</v>
      </c>
      <c r="E2258" s="728"/>
      <c r="F2258" s="729"/>
      <c r="G2258" s="729"/>
      <c r="H2258" s="729"/>
      <c r="I2258" s="760"/>
    </row>
    <row r="2259" spans="1:9" ht="14.25" customHeight="1">
      <c r="A2259" s="854" t="s">
        <v>1190</v>
      </c>
      <c r="B2259" s="903" t="s">
        <v>3576</v>
      </c>
      <c r="C2259" s="856" t="s">
        <v>1192</v>
      </c>
      <c r="D2259" s="857" t="s">
        <v>1193</v>
      </c>
      <c r="E2259" s="857" t="s">
        <v>498</v>
      </c>
      <c r="F2259" s="856" t="s">
        <v>1194</v>
      </c>
      <c r="G2259" s="856" t="s">
        <v>1195</v>
      </c>
      <c r="H2259" s="856" t="s">
        <v>1702</v>
      </c>
      <c r="I2259" s="858" t="s">
        <v>455</v>
      </c>
    </row>
    <row r="2260" spans="1:9" ht="14.25" customHeight="1">
      <c r="A2260" s="749"/>
      <c r="B2260" s="593" t="s">
        <v>800</v>
      </c>
      <c r="C2260" s="593">
        <v>115359411</v>
      </c>
      <c r="D2260" s="212">
        <v>6898674721</v>
      </c>
      <c r="E2260" s="736" t="s">
        <v>513</v>
      </c>
      <c r="F2260" s="736" t="s">
        <v>1203</v>
      </c>
      <c r="G2260" s="736" t="s">
        <v>509</v>
      </c>
      <c r="H2260" s="736"/>
      <c r="I2260" s="738" t="s">
        <v>836</v>
      </c>
    </row>
    <row r="2261" spans="1:9" ht="14.25" customHeight="1">
      <c r="A2261" s="749"/>
      <c r="B2261" s="593"/>
      <c r="C2261" s="872"/>
      <c r="D2261" s="902"/>
      <c r="E2261" s="736"/>
      <c r="F2261" s="736"/>
      <c r="G2261" s="736"/>
      <c r="H2261" s="736"/>
      <c r="I2261" s="738"/>
    </row>
    <row r="2262" spans="1:9" ht="14.25" customHeight="1">
      <c r="A2262" s="749"/>
      <c r="B2262" s="593"/>
      <c r="C2262" s="593"/>
      <c r="D2262" s="593"/>
      <c r="F2262" s="736"/>
      <c r="G2262" s="736"/>
      <c r="H2262" s="736"/>
      <c r="I2262" s="738"/>
    </row>
    <row r="2263" spans="1:9" ht="14.25" customHeight="1">
      <c r="A2263" s="749"/>
      <c r="B2263" s="593"/>
      <c r="C2263" s="593"/>
      <c r="D2263" s="212"/>
      <c r="E2263" s="736"/>
      <c r="F2263" s="736"/>
      <c r="G2263" s="736"/>
      <c r="H2263" s="736"/>
      <c r="I2263" s="738"/>
    </row>
    <row r="2264" spans="1:9" ht="14.25" customHeight="1">
      <c r="A2264" s="749"/>
      <c r="B2264" s="593"/>
      <c r="C2264" s="593"/>
      <c r="D2264" s="593"/>
      <c r="F2264" s="736"/>
      <c r="G2264" s="736"/>
      <c r="H2264" s="736"/>
      <c r="I2264" s="738"/>
    </row>
    <row r="2265" spans="1:9" ht="14.25" customHeight="1">
      <c r="A2265" s="749"/>
      <c r="B2265" s="593"/>
      <c r="C2265" s="593"/>
      <c r="D2265" s="593"/>
      <c r="E2265" s="736"/>
      <c r="F2265" s="736"/>
      <c r="G2265" s="736"/>
      <c r="H2265" s="736"/>
      <c r="I2265" s="738"/>
    </row>
    <row r="2266" spans="1:9" ht="14.25" customHeight="1">
      <c r="A2266" s="749"/>
      <c r="B2266" s="978"/>
      <c r="C2266" s="593"/>
      <c r="D2266" s="212"/>
      <c r="E2266" s="736"/>
      <c r="F2266" s="736"/>
      <c r="G2266" s="736"/>
      <c r="H2266" s="736"/>
      <c r="I2266" s="738"/>
    </row>
    <row r="2267" spans="1:9" ht="14.25" customHeight="1">
      <c r="A2267" s="749"/>
      <c r="B2267" s="593"/>
      <c r="C2267" s="593"/>
      <c r="D2267" s="593"/>
      <c r="E2267" s="736"/>
      <c r="F2267" s="736"/>
      <c r="G2267" s="736"/>
      <c r="H2267" s="736"/>
      <c r="I2267" s="738"/>
    </row>
    <row r="2268" spans="1:9" ht="14.25" customHeight="1">
      <c r="A2268" s="749"/>
      <c r="B2268" s="593"/>
      <c r="C2268" s="593"/>
      <c r="D2268" s="593"/>
      <c r="E2268" s="736"/>
      <c r="F2268" s="736"/>
      <c r="G2268" s="736"/>
      <c r="H2268" s="736"/>
      <c r="I2268" s="738"/>
    </row>
    <row r="2269" spans="1:9" ht="14.25" customHeight="1">
      <c r="A2269" s="749"/>
      <c r="B2269" s="1143"/>
      <c r="C2269" s="1143"/>
      <c r="D2269" s="1143"/>
      <c r="E2269" s="1143"/>
      <c r="F2269" s="1143"/>
      <c r="G2269" s="736"/>
      <c r="H2269" s="736"/>
      <c r="I2269" s="738"/>
    </row>
    <row r="2270" spans="1:9" ht="14.25" customHeight="1">
      <c r="A2270" s="789" t="s">
        <v>4121</v>
      </c>
      <c r="B2270" s="805" t="s">
        <v>1291</v>
      </c>
      <c r="C2270" s="791" t="s">
        <v>1292</v>
      </c>
      <c r="D2270" s="792" t="s">
        <v>1189</v>
      </c>
      <c r="E2270" s="793"/>
      <c r="F2270" s="794"/>
      <c r="G2270" s="794"/>
      <c r="H2270" s="794"/>
      <c r="I2270" s="795"/>
    </row>
    <row r="2271" spans="1:9" ht="14.25" customHeight="1">
      <c r="A2271" s="854" t="s">
        <v>1190</v>
      </c>
      <c r="B2271" s="903" t="s">
        <v>3576</v>
      </c>
      <c r="C2271" s="856" t="s">
        <v>1192</v>
      </c>
      <c r="D2271" s="857" t="s">
        <v>1193</v>
      </c>
      <c r="E2271" s="857" t="s">
        <v>498</v>
      </c>
      <c r="F2271" s="856" t="s">
        <v>1194</v>
      </c>
      <c r="G2271" s="856" t="s">
        <v>1195</v>
      </c>
      <c r="H2271" s="856" t="s">
        <v>1702</v>
      </c>
      <c r="I2271" s="858" t="s">
        <v>455</v>
      </c>
    </row>
    <row r="2272" spans="1:9" ht="14.25" customHeight="1">
      <c r="A2272" s="749"/>
      <c r="B2272" s="662" t="s">
        <v>4122</v>
      </c>
      <c r="C2272" s="593">
        <v>95626182</v>
      </c>
      <c r="D2272" s="662">
        <v>3854658210</v>
      </c>
      <c r="E2272" s="736"/>
      <c r="F2272" s="736"/>
      <c r="G2272" s="736"/>
      <c r="H2272" s="736"/>
      <c r="I2272" s="738"/>
    </row>
    <row r="2273" spans="1:9" ht="14.25" customHeight="1">
      <c r="A2273" s="749"/>
      <c r="B2273" s="593"/>
      <c r="C2273" s="593"/>
      <c r="D2273" s="593"/>
      <c r="E2273" s="736"/>
      <c r="F2273" s="736"/>
      <c r="G2273" s="736"/>
      <c r="H2273" s="736"/>
      <c r="I2273" s="738"/>
    </row>
    <row r="2274" spans="1:9" ht="14.25" customHeight="1">
      <c r="A2274" s="749"/>
      <c r="B2274" s="593"/>
      <c r="C2274" s="593"/>
      <c r="D2274" s="593"/>
      <c r="E2274" s="736"/>
      <c r="F2274" s="736"/>
      <c r="G2274" s="736"/>
      <c r="H2274" s="736"/>
      <c r="I2274" s="738"/>
    </row>
    <row r="2275" spans="1:9" ht="14.25" customHeight="1">
      <c r="A2275" s="798"/>
      <c r="B2275" s="593"/>
      <c r="C2275" s="593"/>
      <c r="D2275" s="593"/>
      <c r="E2275" s="797"/>
      <c r="F2275" s="797"/>
      <c r="G2275" s="797"/>
      <c r="H2275" s="797"/>
      <c r="I2275" s="800"/>
    </row>
    <row r="2276" spans="1:9" ht="14.25" customHeight="1">
      <c r="A2276" s="798"/>
      <c r="B2276" s="593"/>
      <c r="C2276" s="593"/>
      <c r="D2276" s="593"/>
      <c r="E2276" s="797"/>
      <c r="F2276" s="797"/>
      <c r="G2276" s="797"/>
      <c r="H2276" s="797"/>
      <c r="I2276" s="800"/>
    </row>
    <row r="2277" spans="1:9" ht="14.25" customHeight="1">
      <c r="A2277" s="798"/>
      <c r="B2277" s="593"/>
      <c r="C2277" s="212"/>
      <c r="D2277" s="593"/>
      <c r="E2277" s="797"/>
      <c r="F2277" s="797"/>
      <c r="G2277" s="797"/>
      <c r="H2277" s="797"/>
      <c r="I2277" s="800"/>
    </row>
    <row r="2278" spans="1:9" ht="14.25" customHeight="1">
      <c r="A2278" s="798"/>
      <c r="B2278" s="593"/>
      <c r="C2278" s="593"/>
      <c r="D2278" s="593"/>
      <c r="E2278" s="797"/>
      <c r="F2278" s="797"/>
      <c r="G2278" s="797"/>
      <c r="H2278" s="797"/>
      <c r="I2278" s="800"/>
    </row>
  </sheetData>
  <mergeCells count="4">
    <mergeCell ref="B2034:F2034"/>
    <mergeCell ref="B2168:F2168"/>
    <mergeCell ref="B2235:F2235"/>
    <mergeCell ref="B2269:F2269"/>
  </mergeCells>
  <conditionalFormatting sqref="C508">
    <cfRule type="duplicateValues" dxfId="4885" priority="2777"/>
  </conditionalFormatting>
  <conditionalFormatting sqref="C546">
    <cfRule type="duplicateValues" dxfId="4884" priority="2759"/>
  </conditionalFormatting>
  <conditionalFormatting sqref="C552">
    <cfRule type="duplicateValues" dxfId="4883" priority="2758"/>
  </conditionalFormatting>
  <conditionalFormatting sqref="C565">
    <cfRule type="duplicateValues" dxfId="4882" priority="2726"/>
  </conditionalFormatting>
  <conditionalFormatting sqref="C566">
    <cfRule type="duplicateValues" dxfId="4881" priority="2728"/>
  </conditionalFormatting>
  <conditionalFormatting sqref="C591">
    <cfRule type="duplicateValues" dxfId="4880" priority="2710"/>
  </conditionalFormatting>
  <conditionalFormatting sqref="C607">
    <cfRule type="duplicateValues" dxfId="4879" priority="2696"/>
  </conditionalFormatting>
  <conditionalFormatting sqref="C640 C650">
    <cfRule type="duplicateValues" dxfId="4878" priority="4963"/>
  </conditionalFormatting>
  <conditionalFormatting sqref="C641">
    <cfRule type="duplicateValues" dxfId="4877" priority="2621"/>
  </conditionalFormatting>
  <conditionalFormatting sqref="C643">
    <cfRule type="duplicateValues" dxfId="4876" priority="2619"/>
  </conditionalFormatting>
  <conditionalFormatting sqref="C644">
    <cfRule type="duplicateValues" dxfId="4875" priority="2620"/>
  </conditionalFormatting>
  <conditionalFormatting sqref="C645">
    <cfRule type="duplicateValues" dxfId="4874" priority="2618"/>
  </conditionalFormatting>
  <conditionalFormatting sqref="C651">
    <cfRule type="duplicateValues" dxfId="4873" priority="2617"/>
  </conditionalFormatting>
  <conditionalFormatting sqref="C664:C665">
    <cfRule type="duplicateValues" dxfId="4872" priority="2661"/>
  </conditionalFormatting>
  <conditionalFormatting sqref="C693 C689">
    <cfRule type="duplicateValues" dxfId="4871" priority="2648"/>
  </conditionalFormatting>
  <conditionalFormatting sqref="C703">
    <cfRule type="duplicateValues" dxfId="4870" priority="2575"/>
  </conditionalFormatting>
  <conditionalFormatting sqref="C704">
    <cfRule type="duplicateValues" dxfId="4869" priority="2569"/>
  </conditionalFormatting>
  <conditionalFormatting sqref="C705">
    <cfRule type="duplicateValues" dxfId="4868" priority="2574"/>
  </conditionalFormatting>
  <conditionalFormatting sqref="C706:C708">
    <cfRule type="duplicateValues" dxfId="4867" priority="2573"/>
  </conditionalFormatting>
  <conditionalFormatting sqref="C709">
    <cfRule type="duplicateValues" dxfId="4866" priority="2572"/>
  </conditionalFormatting>
  <conditionalFormatting sqref="C710">
    <cfRule type="duplicateValues" dxfId="4865" priority="2571"/>
  </conditionalFormatting>
  <conditionalFormatting sqref="C711">
    <cfRule type="duplicateValues" dxfId="4864" priority="2570"/>
  </conditionalFormatting>
  <conditionalFormatting sqref="C716">
    <cfRule type="duplicateValues" dxfId="4863" priority="2561"/>
  </conditionalFormatting>
  <conditionalFormatting sqref="C717">
    <cfRule type="duplicateValues" dxfId="4862" priority="2568"/>
  </conditionalFormatting>
  <conditionalFormatting sqref="C718">
    <cfRule type="duplicateValues" dxfId="4861" priority="2566"/>
  </conditionalFormatting>
  <conditionalFormatting sqref="C721">
    <cfRule type="duplicateValues" dxfId="4860" priority="2565"/>
  </conditionalFormatting>
  <conditionalFormatting sqref="C725">
    <cfRule type="duplicateValues" dxfId="4859" priority="2567"/>
  </conditionalFormatting>
  <conditionalFormatting sqref="C729">
    <cfRule type="duplicateValues" dxfId="4858" priority="2562"/>
  </conditionalFormatting>
  <conditionalFormatting sqref="C749">
    <cfRule type="duplicateValues" dxfId="4857" priority="2563"/>
  </conditionalFormatting>
  <conditionalFormatting sqref="G2:G24 G176:H194 G479:H497 G331:H349 G291:G308">
    <cfRule type="containsText" dxfId="4856" priority="3196" operator="containsText" text="Yes">
      <formula>NOT(ISERROR(SEARCH("Yes",G2)))</formula>
    </cfRule>
  </conditionalFormatting>
  <conditionalFormatting sqref="G26:G47">
    <cfRule type="containsText" dxfId="4855" priority="3201" operator="containsText" text="Yes">
      <formula>NOT(ISERROR(SEARCH("Yes",G26)))</formula>
    </cfRule>
  </conditionalFormatting>
  <conditionalFormatting sqref="G50:G67 G114:H128 H366 G373:G394 G397:H416 G440:H460 G176:H194 G479:H497 G331:H349 G291:H308">
    <cfRule type="containsText" dxfId="4854" priority="4273" operator="containsText" text="No">
      <formula>NOT(ISERROR(SEARCH("No",G50)))</formula>
    </cfRule>
  </conditionalFormatting>
  <conditionalFormatting sqref="G69:G89">
    <cfRule type="containsText" dxfId="4853" priority="3277" operator="containsText" text="Yes">
      <formula>NOT(ISERROR(SEARCH("Yes",G69)))</formula>
    </cfRule>
  </conditionalFormatting>
  <conditionalFormatting sqref="G92:G111">
    <cfRule type="containsText" dxfId="4852" priority="3181" operator="containsText" text="Yes">
      <formula>NOT(ISERROR(SEARCH("Yes",G92)))</formula>
    </cfRule>
  </conditionalFormatting>
  <conditionalFormatting sqref="G130:G149">
    <cfRule type="containsText" dxfId="4851" priority="3131" operator="containsText" text="Yes">
      <formula>NOT(ISERROR(SEARCH("Yes",G130)))</formula>
    </cfRule>
  </conditionalFormatting>
  <conditionalFormatting sqref="G142:G149">
    <cfRule type="containsText" dxfId="4850" priority="3132" operator="containsText" text="No">
      <formula>NOT(ISERROR(SEARCH("No",G142)))</formula>
    </cfRule>
  </conditionalFormatting>
  <conditionalFormatting sqref="G151:G173">
    <cfRule type="containsText" dxfId="4849" priority="3111" operator="containsText" text="Yes">
      <formula>NOT(ISERROR(SEARCH("Yes",G151)))</formula>
    </cfRule>
  </conditionalFormatting>
  <conditionalFormatting sqref="G165:G173">
    <cfRule type="containsText" dxfId="4848" priority="3112" operator="containsText" text="No">
      <formula>NOT(ISERROR(SEARCH("No",G165)))</formula>
    </cfRule>
  </conditionalFormatting>
  <conditionalFormatting sqref="G197:G217">
    <cfRule type="containsText" dxfId="4847" priority="3073" operator="containsText" text="Yes">
      <formula>NOT(ISERROR(SEARCH("Yes",G197)))</formula>
    </cfRule>
  </conditionalFormatting>
  <conditionalFormatting sqref="G221:G241">
    <cfRule type="containsText" dxfId="4846" priority="3057" operator="containsText" text="Yes">
      <formula>NOT(ISERROR(SEARCH("Yes",G221)))</formula>
    </cfRule>
  </conditionalFormatting>
  <conditionalFormatting sqref="G244:G264">
    <cfRule type="containsText" dxfId="4845" priority="3042" operator="containsText" text="Yes">
      <formula>NOT(ISERROR(SEARCH("Yes",G244)))</formula>
    </cfRule>
  </conditionalFormatting>
  <conditionalFormatting sqref="G267:G288">
    <cfRule type="containsText" dxfId="4844" priority="3008" operator="containsText" text="Yes">
      <formula>NOT(ISERROR(SEARCH("Yes",G267)))</formula>
    </cfRule>
  </conditionalFormatting>
  <conditionalFormatting sqref="G288">
    <cfRule type="containsText" dxfId="4843" priority="3009" operator="containsText" text="No">
      <formula>NOT(ISERROR(SEARCH("No",G288)))</formula>
    </cfRule>
  </conditionalFormatting>
  <conditionalFormatting sqref="G311:G328">
    <cfRule type="containsText" dxfId="4842" priority="2915" operator="containsText" text="Yes">
      <formula>NOT(ISERROR(SEARCH("Yes",G311)))</formula>
    </cfRule>
  </conditionalFormatting>
  <conditionalFormatting sqref="G352:G370">
    <cfRule type="containsText" dxfId="4841" priority="2875" operator="containsText" text="Yes">
      <formula>NOT(ISERROR(SEARCH("Yes",G352)))</formula>
    </cfRule>
  </conditionalFormatting>
  <conditionalFormatting sqref="G420:G437">
    <cfRule type="containsText" dxfId="4840" priority="2877" operator="containsText" text="Yes">
      <formula>NOT(ISERROR(SEARCH("Yes",G420)))</formula>
    </cfRule>
  </conditionalFormatting>
  <conditionalFormatting sqref="G463:G476">
    <cfRule type="containsText" dxfId="4839" priority="2819" operator="containsText" text="Yes">
      <formula>NOT(ISERROR(SEARCH("Yes",G463)))</formula>
    </cfRule>
  </conditionalFormatting>
  <conditionalFormatting sqref="G502">
    <cfRule type="containsText" dxfId="4838" priority="2778" operator="containsText" text="Yes">
      <formula>NOT(ISERROR(SEARCH("Yes",G502)))</formula>
    </cfRule>
    <cfRule type="containsText" dxfId="4837" priority="2779" operator="containsText" text="No">
      <formula>NOT(ISERROR(SEARCH("No",G502)))</formula>
    </cfRule>
  </conditionalFormatting>
  <conditionalFormatting sqref="G561">
    <cfRule type="containsText" dxfId="4836" priority="2729" operator="containsText" text="Yes">
      <formula>NOT(ISERROR(SEARCH("Yes",G561)))</formula>
    </cfRule>
    <cfRule type="containsText" dxfId="4835" priority="2730" operator="containsText" text="No">
      <formula>NOT(ISERROR(SEARCH("No",G561)))</formula>
    </cfRule>
  </conditionalFormatting>
  <conditionalFormatting sqref="G1:H1 H291:H308">
    <cfRule type="containsText" dxfId="4834" priority="3345" operator="containsText" text="Yes">
      <formula>NOT(ISERROR(SEARCH("Yes",G1)))</formula>
    </cfRule>
    <cfRule type="containsText" dxfId="4833" priority="3346" operator="containsText" text="No">
      <formula>NOT(ISERROR(SEARCH("No",G1)))</formula>
    </cfRule>
  </conditionalFormatting>
  <conditionalFormatting sqref="G1:H25">
    <cfRule type="containsText" dxfId="4832" priority="3197" operator="containsText" text="No">
      <formula>NOT(ISERROR(SEARCH("No",G1)))</formula>
    </cfRule>
  </conditionalFormatting>
  <conditionalFormatting sqref="G25:H25">
    <cfRule type="containsText" dxfId="4831" priority="3211" operator="containsText" text="Yes">
      <formula>NOT(ISERROR(SEARCH("Yes",G25)))</formula>
    </cfRule>
    <cfRule type="containsText" dxfId="4830" priority="3212" operator="containsText" text="No">
      <formula>NOT(ISERROR(SEARCH("No",G25)))</formula>
    </cfRule>
  </conditionalFormatting>
  <conditionalFormatting sqref="G26:H47">
    <cfRule type="containsText" dxfId="4829" priority="3202" operator="containsText" text="No">
      <formula>NOT(ISERROR(SEARCH("No",G26)))</formula>
    </cfRule>
  </conditionalFormatting>
  <conditionalFormatting sqref="G48:H48">
    <cfRule type="containsText" dxfId="4828" priority="3284" operator="containsText" text="Not Eligible">
      <formula>NOT(ISERROR(SEARCH("Not Eligible",G48)))</formula>
    </cfRule>
    <cfRule type="containsText" dxfId="4827" priority="3285" operator="containsText" text="Yes">
      <formula>NOT(ISERROR(SEARCH("Yes",G48)))</formula>
    </cfRule>
    <cfRule type="containsText" dxfId="4826" priority="3286" operator="containsText" text="No">
      <formula>NOT(ISERROR(SEARCH("No",G48)))</formula>
    </cfRule>
    <cfRule type="containsText" dxfId="4825" priority="3287" operator="containsText" text="Not Eligible">
      <formula>NOT(ISERROR(SEARCH("Not Eligible",G48)))</formula>
    </cfRule>
    <cfRule type="containsText" dxfId="4824" priority="3288" operator="containsText" text="Yes">
      <formula>NOT(ISERROR(SEARCH("Yes",G48)))</formula>
    </cfRule>
    <cfRule type="containsText" dxfId="4823" priority="3289" operator="containsText" text="No">
      <formula>NOT(ISERROR(SEARCH("No",G48)))</formula>
    </cfRule>
  </conditionalFormatting>
  <conditionalFormatting sqref="G48:H49">
    <cfRule type="containsText" dxfId="4822" priority="3290" operator="containsText" text="No">
      <formula>NOT(ISERROR(SEARCH("No",G48)))</formula>
    </cfRule>
    <cfRule type="containsText" dxfId="4821" priority="3291" operator="containsText" text="Yes">
      <formula>NOT(ISERROR(SEARCH("Yes",G48)))</formula>
    </cfRule>
    <cfRule type="containsText" dxfId="4820" priority="3292" operator="containsText" text="No">
      <formula>NOT(ISERROR(SEARCH("No",G48)))</formula>
    </cfRule>
  </conditionalFormatting>
  <conditionalFormatting sqref="G68:H68">
    <cfRule type="containsText" dxfId="4819" priority="3274" operator="containsText" text="No">
      <formula>NOT(ISERROR(SEARCH("No",G68)))</formula>
    </cfRule>
    <cfRule type="containsText" dxfId="4818" priority="3275" operator="containsText" text="Yes">
      <formula>NOT(ISERROR(SEARCH("Yes",G68)))</formula>
    </cfRule>
    <cfRule type="containsText" dxfId="4817" priority="3276" operator="containsText" text="No">
      <formula>NOT(ISERROR(SEARCH("No",G68)))</formula>
    </cfRule>
  </conditionalFormatting>
  <conditionalFormatting sqref="G69:H89">
    <cfRule type="containsText" dxfId="4816" priority="3278" operator="containsText" text="No">
      <formula>NOT(ISERROR(SEARCH("No",G69)))</formula>
    </cfRule>
  </conditionalFormatting>
  <conditionalFormatting sqref="G91:H91">
    <cfRule type="containsText" dxfId="4815" priority="3178" operator="containsText" text="No">
      <formula>NOT(ISERROR(SEARCH("No",G91)))</formula>
    </cfRule>
    <cfRule type="containsText" dxfId="4814" priority="3179" operator="containsText" text="Yes">
      <formula>NOT(ISERROR(SEARCH("Yes",G91)))</formula>
    </cfRule>
    <cfRule type="containsText" dxfId="4813" priority="3180" operator="containsText" text="No">
      <formula>NOT(ISERROR(SEARCH("No",G91)))</formula>
    </cfRule>
  </conditionalFormatting>
  <conditionalFormatting sqref="G92:H111">
    <cfRule type="containsText" dxfId="4812" priority="3182" operator="containsText" text="No">
      <formula>NOT(ISERROR(SEARCH("No",G92)))</formula>
    </cfRule>
  </conditionalFormatting>
  <conditionalFormatting sqref="G112:H112">
    <cfRule type="containsText" dxfId="4811" priority="3156" operator="containsText" text="Not Eligible">
      <formula>NOT(ISERROR(SEARCH("Not Eligible",G112)))</formula>
    </cfRule>
    <cfRule type="containsText" dxfId="4810" priority="3157" operator="containsText" text="Yes">
      <formula>NOT(ISERROR(SEARCH("Yes",G112)))</formula>
    </cfRule>
    <cfRule type="containsText" dxfId="4809" priority="3158" operator="containsText" text="No">
      <formula>NOT(ISERROR(SEARCH("No",G112)))</formula>
    </cfRule>
    <cfRule type="containsText" dxfId="4808" priority="3159" operator="containsText" text="Not Eligible">
      <formula>NOT(ISERROR(SEARCH("Not Eligible",G112)))</formula>
    </cfRule>
    <cfRule type="containsText" dxfId="4807" priority="3160" operator="containsText" text="Yes">
      <formula>NOT(ISERROR(SEARCH("Yes",G112)))</formula>
    </cfRule>
    <cfRule type="containsText" dxfId="4806" priority="3161" operator="containsText" text="No">
      <formula>NOT(ISERROR(SEARCH("No",G112)))</formula>
    </cfRule>
  </conditionalFormatting>
  <conditionalFormatting sqref="G112:H113">
    <cfRule type="containsText" dxfId="4805" priority="3162" operator="containsText" text="No">
      <formula>NOT(ISERROR(SEARCH("No",G112)))</formula>
    </cfRule>
    <cfRule type="containsText" dxfId="4804" priority="3163" operator="containsText" text="Yes">
      <formula>NOT(ISERROR(SEARCH("Yes",G112)))</formula>
    </cfRule>
    <cfRule type="containsText" dxfId="4803" priority="3164" operator="containsText" text="No">
      <formula>NOT(ISERROR(SEARCH("No",G112)))</formula>
    </cfRule>
  </conditionalFormatting>
  <conditionalFormatting sqref="G129:H129">
    <cfRule type="containsText" dxfId="4802" priority="3139" operator="containsText" text="Yes">
      <formula>NOT(ISERROR(SEARCH("Yes",G129)))</formula>
    </cfRule>
    <cfRule type="containsText" dxfId="4801" priority="3140" operator="containsText" text="No">
      <formula>NOT(ISERROR(SEARCH("No",G129)))</formula>
    </cfRule>
  </conditionalFormatting>
  <conditionalFormatting sqref="G129:H141">
    <cfRule type="containsText" dxfId="4800" priority="3138" operator="containsText" text="No">
      <formula>NOT(ISERROR(SEARCH("No",G129)))</formula>
    </cfRule>
  </conditionalFormatting>
  <conditionalFormatting sqref="G150:H150">
    <cfRule type="containsText" dxfId="4799" priority="3119" operator="containsText" text="Yes">
      <formula>NOT(ISERROR(SEARCH("Yes",G150)))</formula>
    </cfRule>
    <cfRule type="containsText" dxfId="4798" priority="3120" operator="containsText" text="No">
      <formula>NOT(ISERROR(SEARCH("No",G150)))</formula>
    </cfRule>
  </conditionalFormatting>
  <conditionalFormatting sqref="G150:H164">
    <cfRule type="containsText" dxfId="4797" priority="3118" operator="containsText" text="No">
      <formula>NOT(ISERROR(SEARCH("No",G150)))</formula>
    </cfRule>
  </conditionalFormatting>
  <conditionalFormatting sqref="G174:H174">
    <cfRule type="containsText" dxfId="4796" priority="3094" operator="containsText" text="Not Eligible">
      <formula>NOT(ISERROR(SEARCH("Not Eligible",G174)))</formula>
    </cfRule>
    <cfRule type="containsText" dxfId="4795" priority="3095" operator="containsText" text="Yes">
      <formula>NOT(ISERROR(SEARCH("Yes",G174)))</formula>
    </cfRule>
    <cfRule type="containsText" dxfId="4794" priority="3096" operator="containsText" text="No">
      <formula>NOT(ISERROR(SEARCH("No",G174)))</formula>
    </cfRule>
    <cfRule type="containsText" dxfId="4793" priority="3097" operator="containsText" text="Not Eligible">
      <formula>NOT(ISERROR(SEARCH("Not Eligible",G174)))</formula>
    </cfRule>
    <cfRule type="containsText" dxfId="4792" priority="3098" operator="containsText" text="Yes">
      <formula>NOT(ISERROR(SEARCH("Yes",G174)))</formula>
    </cfRule>
    <cfRule type="containsText" dxfId="4791" priority="3099" operator="containsText" text="No">
      <formula>NOT(ISERROR(SEARCH("No",G174)))</formula>
    </cfRule>
  </conditionalFormatting>
  <conditionalFormatting sqref="G174:H175">
    <cfRule type="containsText" dxfId="4790" priority="3100" operator="containsText" text="No">
      <formula>NOT(ISERROR(SEARCH("No",G174)))</formula>
    </cfRule>
    <cfRule type="containsText" dxfId="4789" priority="3101" operator="containsText" text="Yes">
      <formula>NOT(ISERROR(SEARCH("Yes",G174)))</formula>
    </cfRule>
    <cfRule type="containsText" dxfId="4788" priority="3102" operator="containsText" text="No">
      <formula>NOT(ISERROR(SEARCH("No",G174)))</formula>
    </cfRule>
  </conditionalFormatting>
  <conditionalFormatting sqref="G195:H196">
    <cfRule type="containsText" dxfId="4787" priority="3079" operator="containsText" text="Yes">
      <formula>NOT(ISERROR(SEARCH("Yes",G195)))</formula>
    </cfRule>
    <cfRule type="containsText" dxfId="4786" priority="3080" operator="containsText" text="No">
      <formula>NOT(ISERROR(SEARCH("No",G195)))</formula>
    </cfRule>
  </conditionalFormatting>
  <conditionalFormatting sqref="G195:H217">
    <cfRule type="containsText" dxfId="4785" priority="3074" operator="containsText" text="No">
      <formula>NOT(ISERROR(SEARCH("No",G195)))</formula>
    </cfRule>
  </conditionalFormatting>
  <conditionalFormatting sqref="G219:H220">
    <cfRule type="containsText" dxfId="4784" priority="3063" operator="containsText" text="Yes">
      <formula>NOT(ISERROR(SEARCH("Yes",G219)))</formula>
    </cfRule>
    <cfRule type="containsText" dxfId="4783" priority="3064" operator="containsText" text="No">
      <formula>NOT(ISERROR(SEARCH("No",G219)))</formula>
    </cfRule>
  </conditionalFormatting>
  <conditionalFormatting sqref="G219:H241">
    <cfRule type="containsText" dxfId="4782" priority="3058" operator="containsText" text="No">
      <formula>NOT(ISERROR(SEARCH("No",G219)))</formula>
    </cfRule>
  </conditionalFormatting>
  <conditionalFormatting sqref="G242:H242">
    <cfRule type="containsText" dxfId="4781" priority="3030" operator="containsText" text="Not Eligible">
      <formula>NOT(ISERROR(SEARCH("Not Eligible",G242)))</formula>
    </cfRule>
    <cfRule type="containsText" dxfId="4780" priority="3031" operator="containsText" text="Yes">
      <formula>NOT(ISERROR(SEARCH("Yes",G242)))</formula>
    </cfRule>
    <cfRule type="containsText" dxfId="4779" priority="3032" operator="containsText" text="No">
      <formula>NOT(ISERROR(SEARCH("No",G242)))</formula>
    </cfRule>
    <cfRule type="containsText" dxfId="4778" priority="3033" operator="containsText" text="Not Eligible">
      <formula>NOT(ISERROR(SEARCH("Not Eligible",G242)))</formula>
    </cfRule>
    <cfRule type="containsText" dxfId="4777" priority="3034" operator="containsText" text="Yes">
      <formula>NOT(ISERROR(SEARCH("Yes",G242)))</formula>
    </cfRule>
    <cfRule type="containsText" dxfId="4776" priority="3035" operator="containsText" text="No">
      <formula>NOT(ISERROR(SEARCH("No",G242)))</formula>
    </cfRule>
  </conditionalFormatting>
  <conditionalFormatting sqref="G242:H243">
    <cfRule type="containsText" dxfId="4775" priority="3036" operator="containsText" text="No">
      <formula>NOT(ISERROR(SEARCH("No",G242)))</formula>
    </cfRule>
    <cfRule type="containsText" dxfId="4774" priority="3037" operator="containsText" text="Yes">
      <formula>NOT(ISERROR(SEARCH("Yes",G242)))</formula>
    </cfRule>
    <cfRule type="containsText" dxfId="4773" priority="3038" operator="containsText" text="No">
      <formula>NOT(ISERROR(SEARCH("No",G242)))</formula>
    </cfRule>
  </conditionalFormatting>
  <conditionalFormatting sqref="G244:H264">
    <cfRule type="containsText" dxfId="4772" priority="3043" operator="containsText" text="No">
      <formula>NOT(ISERROR(SEARCH("No",G244)))</formula>
    </cfRule>
  </conditionalFormatting>
  <conditionalFormatting sqref="G265:H266">
    <cfRule type="containsText" dxfId="4771" priority="3020" operator="containsText" text="Yes">
      <formula>NOT(ISERROR(SEARCH("Yes",G265)))</formula>
    </cfRule>
    <cfRule type="containsText" dxfId="4770" priority="3021" operator="containsText" text="No">
      <formula>NOT(ISERROR(SEARCH("No",G265)))</formula>
    </cfRule>
  </conditionalFormatting>
  <conditionalFormatting sqref="G265:H287">
    <cfRule type="containsText" dxfId="4769" priority="3019" operator="containsText" text="No">
      <formula>NOT(ISERROR(SEARCH("No",G265)))</formula>
    </cfRule>
  </conditionalFormatting>
  <conditionalFormatting sqref="G289:H289">
    <cfRule type="containsText" dxfId="4768" priority="2991" operator="containsText" text="Not Eligible">
      <formula>NOT(ISERROR(SEARCH("Not Eligible",G289)))</formula>
    </cfRule>
    <cfRule type="containsText" dxfId="4767" priority="2992" operator="containsText" text="Yes">
      <formula>NOT(ISERROR(SEARCH("Yes",G289)))</formula>
    </cfRule>
    <cfRule type="containsText" dxfId="4766" priority="2993" operator="containsText" text="No">
      <formula>NOT(ISERROR(SEARCH("No",G289)))</formula>
    </cfRule>
    <cfRule type="containsText" dxfId="4765" priority="2994" operator="containsText" text="Not Eligible">
      <formula>NOT(ISERROR(SEARCH("Not Eligible",G289)))</formula>
    </cfRule>
    <cfRule type="containsText" dxfId="4764" priority="2995" operator="containsText" text="Yes">
      <formula>NOT(ISERROR(SEARCH("Yes",G289)))</formula>
    </cfRule>
    <cfRule type="containsText" dxfId="4763" priority="2996" operator="containsText" text="No">
      <formula>NOT(ISERROR(SEARCH("No",G289)))</formula>
    </cfRule>
  </conditionalFormatting>
  <conditionalFormatting sqref="G289:H290">
    <cfRule type="containsText" dxfId="4762" priority="2997" operator="containsText" text="No">
      <formula>NOT(ISERROR(SEARCH("No",G289)))</formula>
    </cfRule>
    <cfRule type="containsText" dxfId="4761" priority="2998" operator="containsText" text="Yes">
      <formula>NOT(ISERROR(SEARCH("Yes",G289)))</formula>
    </cfRule>
    <cfRule type="containsText" dxfId="4760" priority="2999" operator="containsText" text="No">
      <formula>NOT(ISERROR(SEARCH("No",G289)))</formula>
    </cfRule>
  </conditionalFormatting>
  <conditionalFormatting sqref="G309:H309">
    <cfRule type="containsText" dxfId="4759" priority="2974" operator="containsText" text="Not Eligible">
      <formula>NOT(ISERROR(SEARCH("Not Eligible",G309)))</formula>
    </cfRule>
    <cfRule type="containsText" dxfId="4758" priority="2975" operator="containsText" text="Yes">
      <formula>NOT(ISERROR(SEARCH("Yes",G309)))</formula>
    </cfRule>
    <cfRule type="containsText" dxfId="4757" priority="2976" operator="containsText" text="No">
      <formula>NOT(ISERROR(SEARCH("No",G309)))</formula>
    </cfRule>
    <cfRule type="containsText" dxfId="4756" priority="2977" operator="containsText" text="Not Eligible">
      <formula>NOT(ISERROR(SEARCH("Not Eligible",G309)))</formula>
    </cfRule>
    <cfRule type="containsText" dxfId="4755" priority="2978" operator="containsText" text="Yes">
      <formula>NOT(ISERROR(SEARCH("Yes",G309)))</formula>
    </cfRule>
    <cfRule type="containsText" dxfId="4754" priority="2979" operator="containsText" text="No">
      <formula>NOT(ISERROR(SEARCH("No",G309)))</formula>
    </cfRule>
  </conditionalFormatting>
  <conditionalFormatting sqref="G309:H310">
    <cfRule type="containsText" dxfId="4753" priority="2980" operator="containsText" text="No">
      <formula>NOT(ISERROR(SEARCH("No",G309)))</formula>
    </cfRule>
    <cfRule type="containsText" dxfId="4752" priority="2981" operator="containsText" text="Yes">
      <formula>NOT(ISERROR(SEARCH("Yes",G309)))</formula>
    </cfRule>
    <cfRule type="containsText" dxfId="4751" priority="2982" operator="containsText" text="No">
      <formula>NOT(ISERROR(SEARCH("No",G309)))</formula>
    </cfRule>
  </conditionalFormatting>
  <conditionalFormatting sqref="G311:H328">
    <cfRule type="containsText" dxfId="4750" priority="2916" operator="containsText" text="No">
      <formula>NOT(ISERROR(SEARCH("No",G311)))</formula>
    </cfRule>
  </conditionalFormatting>
  <conditionalFormatting sqref="G329:H329">
    <cfRule type="containsText" dxfId="4749" priority="2957" operator="containsText" text="Not Eligible">
      <formula>NOT(ISERROR(SEARCH("Not Eligible",G329)))</formula>
    </cfRule>
    <cfRule type="containsText" dxfId="4748" priority="2958" operator="containsText" text="Yes">
      <formula>NOT(ISERROR(SEARCH("Yes",G329)))</formula>
    </cfRule>
    <cfRule type="containsText" dxfId="4747" priority="2959" operator="containsText" text="No">
      <formula>NOT(ISERROR(SEARCH("No",G329)))</formula>
    </cfRule>
    <cfRule type="containsText" dxfId="4746" priority="2960" operator="containsText" text="Not Eligible">
      <formula>NOT(ISERROR(SEARCH("Not Eligible",G329)))</formula>
    </cfRule>
    <cfRule type="containsText" dxfId="4745" priority="2961" operator="containsText" text="Yes">
      <formula>NOT(ISERROR(SEARCH("Yes",G329)))</formula>
    </cfRule>
    <cfRule type="containsText" dxfId="4744" priority="2962" operator="containsText" text="No">
      <formula>NOT(ISERROR(SEARCH("No",G329)))</formula>
    </cfRule>
  </conditionalFormatting>
  <conditionalFormatting sqref="G329:H330">
    <cfRule type="containsText" dxfId="4743" priority="2963" operator="containsText" text="No">
      <formula>NOT(ISERROR(SEARCH("No",G329)))</formula>
    </cfRule>
    <cfRule type="containsText" dxfId="4742" priority="2964" operator="containsText" text="Yes">
      <formula>NOT(ISERROR(SEARCH("Yes",G329)))</formula>
    </cfRule>
    <cfRule type="containsText" dxfId="4741" priority="2965" operator="containsText" text="No">
      <formula>NOT(ISERROR(SEARCH("No",G329)))</formula>
    </cfRule>
  </conditionalFormatting>
  <conditionalFormatting sqref="G350:H350">
    <cfRule type="containsText" dxfId="4740" priority="2940" operator="containsText" text="Not Eligible">
      <formula>NOT(ISERROR(SEARCH("Not Eligible",G350)))</formula>
    </cfRule>
    <cfRule type="containsText" dxfId="4739" priority="2941" operator="containsText" text="Yes">
      <formula>NOT(ISERROR(SEARCH("Yes",G350)))</formula>
    </cfRule>
    <cfRule type="containsText" dxfId="4738" priority="2942" operator="containsText" text="No">
      <formula>NOT(ISERROR(SEARCH("No",G350)))</formula>
    </cfRule>
    <cfRule type="containsText" dxfId="4737" priority="2943" operator="containsText" text="Not Eligible">
      <formula>NOT(ISERROR(SEARCH("Not Eligible",G350)))</formula>
    </cfRule>
    <cfRule type="containsText" dxfId="4736" priority="2944" operator="containsText" text="Yes">
      <formula>NOT(ISERROR(SEARCH("Yes",G350)))</formula>
    </cfRule>
    <cfRule type="containsText" dxfId="4735" priority="2945" operator="containsText" text="No">
      <formula>NOT(ISERROR(SEARCH("No",G350)))</formula>
    </cfRule>
  </conditionalFormatting>
  <conditionalFormatting sqref="G350:H351">
    <cfRule type="containsText" dxfId="4734" priority="2946" operator="containsText" text="No">
      <formula>NOT(ISERROR(SEARCH("No",G350)))</formula>
    </cfRule>
    <cfRule type="containsText" dxfId="4733" priority="2947" operator="containsText" text="Yes">
      <formula>NOT(ISERROR(SEARCH("Yes",G350)))</formula>
    </cfRule>
    <cfRule type="containsText" dxfId="4732" priority="2948" operator="containsText" text="No">
      <formula>NOT(ISERROR(SEARCH("No",G350)))</formula>
    </cfRule>
  </conditionalFormatting>
  <conditionalFormatting sqref="G352:H370">
    <cfRule type="containsText" dxfId="4731" priority="2876" operator="containsText" text="No">
      <formula>NOT(ISERROR(SEARCH("No",G352)))</formula>
    </cfRule>
  </conditionalFormatting>
  <conditionalFormatting sqref="G371:H371">
    <cfRule type="containsText" dxfId="4730" priority="2923" operator="containsText" text="Not Eligible">
      <formula>NOT(ISERROR(SEARCH("Not Eligible",G371)))</formula>
    </cfRule>
    <cfRule type="containsText" dxfId="4729" priority="2924" operator="containsText" text="Yes">
      <formula>NOT(ISERROR(SEARCH("Yes",G371)))</formula>
    </cfRule>
    <cfRule type="containsText" dxfId="4728" priority="2925" operator="containsText" text="No">
      <formula>NOT(ISERROR(SEARCH("No",G371)))</formula>
    </cfRule>
    <cfRule type="containsText" dxfId="4727" priority="2926" operator="containsText" text="Not Eligible">
      <formula>NOT(ISERROR(SEARCH("Not Eligible",G371)))</formula>
    </cfRule>
    <cfRule type="containsText" dxfId="4726" priority="2927" operator="containsText" text="Yes">
      <formula>NOT(ISERROR(SEARCH("Yes",G371)))</formula>
    </cfRule>
    <cfRule type="containsText" dxfId="4725" priority="2928" operator="containsText" text="No">
      <formula>NOT(ISERROR(SEARCH("No",G371)))</formula>
    </cfRule>
  </conditionalFormatting>
  <conditionalFormatting sqref="G371:H372">
    <cfRule type="containsText" dxfId="4724" priority="2929" operator="containsText" text="No">
      <formula>NOT(ISERROR(SEARCH("No",G371)))</formula>
    </cfRule>
    <cfRule type="containsText" dxfId="4723" priority="2930" operator="containsText" text="Yes">
      <formula>NOT(ISERROR(SEARCH("Yes",G371)))</formula>
    </cfRule>
    <cfRule type="containsText" dxfId="4722" priority="2931" operator="containsText" text="No">
      <formula>NOT(ISERROR(SEARCH("No",G371)))</formula>
    </cfRule>
  </conditionalFormatting>
  <conditionalFormatting sqref="G395:H395">
    <cfRule type="containsText" dxfId="4721" priority="2898" operator="containsText" text="Not Eligible">
      <formula>NOT(ISERROR(SEARCH("Not Eligible",G395)))</formula>
    </cfRule>
    <cfRule type="containsText" dxfId="4720" priority="2899" operator="containsText" text="Yes">
      <formula>NOT(ISERROR(SEARCH("Yes",G395)))</formula>
    </cfRule>
    <cfRule type="containsText" dxfId="4719" priority="2900" operator="containsText" text="No">
      <formula>NOT(ISERROR(SEARCH("No",G395)))</formula>
    </cfRule>
    <cfRule type="containsText" dxfId="4718" priority="2901" operator="containsText" text="Not Eligible">
      <formula>NOT(ISERROR(SEARCH("Not Eligible",G395)))</formula>
    </cfRule>
    <cfRule type="containsText" dxfId="4717" priority="2902" operator="containsText" text="Yes">
      <formula>NOT(ISERROR(SEARCH("Yes",G395)))</formula>
    </cfRule>
    <cfRule type="containsText" dxfId="4716" priority="2903" operator="containsText" text="No">
      <formula>NOT(ISERROR(SEARCH("No",G395)))</formula>
    </cfRule>
  </conditionalFormatting>
  <conditionalFormatting sqref="G395:H396">
    <cfRule type="containsText" dxfId="4715" priority="2904" operator="containsText" text="No">
      <formula>NOT(ISERROR(SEARCH("No",G395)))</formula>
    </cfRule>
    <cfRule type="containsText" dxfId="4714" priority="2905" operator="containsText" text="Yes">
      <formula>NOT(ISERROR(SEARCH("Yes",G395)))</formula>
    </cfRule>
    <cfRule type="containsText" dxfId="4713" priority="2906" operator="containsText" text="No">
      <formula>NOT(ISERROR(SEARCH("No",G395)))</formula>
    </cfRule>
  </conditionalFormatting>
  <conditionalFormatting sqref="G418:H418">
    <cfRule type="containsText" dxfId="4712" priority="2881" operator="containsText" text="Not Eligible">
      <formula>NOT(ISERROR(SEARCH("Not Eligible",G418)))</formula>
    </cfRule>
    <cfRule type="containsText" dxfId="4711" priority="2882" operator="containsText" text="Yes">
      <formula>NOT(ISERROR(SEARCH("Yes",G418)))</formula>
    </cfRule>
    <cfRule type="containsText" dxfId="4710" priority="2883" operator="containsText" text="No">
      <formula>NOT(ISERROR(SEARCH("No",G418)))</formula>
    </cfRule>
    <cfRule type="containsText" dxfId="4709" priority="2884" operator="containsText" text="Not Eligible">
      <formula>NOT(ISERROR(SEARCH("Not Eligible",G418)))</formula>
    </cfRule>
    <cfRule type="containsText" dxfId="4708" priority="2885" operator="containsText" text="Yes">
      <formula>NOT(ISERROR(SEARCH("Yes",G418)))</formula>
    </cfRule>
    <cfRule type="containsText" dxfId="4707" priority="2886" operator="containsText" text="No">
      <formula>NOT(ISERROR(SEARCH("No",G418)))</formula>
    </cfRule>
  </conditionalFormatting>
  <conditionalFormatting sqref="G418:H419">
    <cfRule type="containsText" dxfId="4706" priority="2887" operator="containsText" text="No">
      <formula>NOT(ISERROR(SEARCH("No",G418)))</formula>
    </cfRule>
    <cfRule type="containsText" dxfId="4705" priority="2888" operator="containsText" text="Yes">
      <formula>NOT(ISERROR(SEARCH("Yes",G418)))</formula>
    </cfRule>
    <cfRule type="containsText" dxfId="4704" priority="2889" operator="containsText" text="No">
      <formula>NOT(ISERROR(SEARCH("No",G418)))</formula>
    </cfRule>
  </conditionalFormatting>
  <conditionalFormatting sqref="G420:H437">
    <cfRule type="containsText" dxfId="4703" priority="2878" operator="containsText" text="No">
      <formula>NOT(ISERROR(SEARCH("No",G420)))</formula>
    </cfRule>
  </conditionalFormatting>
  <conditionalFormatting sqref="G438:H438">
    <cfRule type="containsText" dxfId="4702" priority="2858" operator="containsText" text="Not Eligible">
      <formula>NOT(ISERROR(SEARCH("Not Eligible",G438)))</formula>
    </cfRule>
    <cfRule type="containsText" dxfId="4701" priority="2859" operator="containsText" text="Yes">
      <formula>NOT(ISERROR(SEARCH("Yes",G438)))</formula>
    </cfRule>
    <cfRule type="containsText" dxfId="4700" priority="2860" operator="containsText" text="No">
      <formula>NOT(ISERROR(SEARCH("No",G438)))</formula>
    </cfRule>
    <cfRule type="containsText" dxfId="4699" priority="2861" operator="containsText" text="Not Eligible">
      <formula>NOT(ISERROR(SEARCH("Not Eligible",G438)))</formula>
    </cfRule>
    <cfRule type="containsText" dxfId="4698" priority="2862" operator="containsText" text="Yes">
      <formula>NOT(ISERROR(SEARCH("Yes",G438)))</formula>
    </cfRule>
    <cfRule type="containsText" dxfId="4697" priority="2863" operator="containsText" text="No">
      <formula>NOT(ISERROR(SEARCH("No",G438)))</formula>
    </cfRule>
    <cfRule type="containsText" dxfId="4696" priority="2867" operator="containsText" text="No">
      <formula>NOT(ISERROR(SEARCH("No",G438)))</formula>
    </cfRule>
    <cfRule type="containsText" dxfId="4695" priority="2868" operator="containsText" text="Yes">
      <formula>NOT(ISERROR(SEARCH("Yes",G438)))</formula>
    </cfRule>
    <cfRule type="containsText" dxfId="4694" priority="2869" operator="containsText" text="No">
      <formula>NOT(ISERROR(SEARCH("No",G438)))</formula>
    </cfRule>
  </conditionalFormatting>
  <conditionalFormatting sqref="G439:H439">
    <cfRule type="containsText" dxfId="4693" priority="2855" operator="containsText" text="No">
      <formula>NOT(ISERROR(SEARCH("No",G439)))</formula>
    </cfRule>
    <cfRule type="containsText" dxfId="4692" priority="2856" operator="containsText" text="Yes">
      <formula>NOT(ISERROR(SEARCH("Yes",G439)))</formula>
    </cfRule>
    <cfRule type="containsText" dxfId="4691" priority="2857" operator="containsText" text="No">
      <formula>NOT(ISERROR(SEARCH("No",G439)))</formula>
    </cfRule>
  </conditionalFormatting>
  <conditionalFormatting sqref="G461:H461">
    <cfRule type="containsText" dxfId="4690" priority="2821" operator="containsText" text="Not Eligible">
      <formula>NOT(ISERROR(SEARCH("Not Eligible",G461)))</formula>
    </cfRule>
    <cfRule type="containsText" dxfId="4689" priority="2822" operator="containsText" text="Yes">
      <formula>NOT(ISERROR(SEARCH("Yes",G461)))</formula>
    </cfRule>
    <cfRule type="containsText" dxfId="4688" priority="2823" operator="containsText" text="No">
      <formula>NOT(ISERROR(SEARCH("No",G461)))</formula>
    </cfRule>
    <cfRule type="containsText" dxfId="4687" priority="2824" operator="containsText" text="Not Eligible">
      <formula>NOT(ISERROR(SEARCH("Not Eligible",G461)))</formula>
    </cfRule>
    <cfRule type="containsText" dxfId="4686" priority="2825" operator="containsText" text="Yes">
      <formula>NOT(ISERROR(SEARCH("Yes",G461)))</formula>
    </cfRule>
    <cfRule type="containsText" dxfId="4685" priority="2826" operator="containsText" text="No">
      <formula>NOT(ISERROR(SEARCH("No",G461)))</formula>
    </cfRule>
  </conditionalFormatting>
  <conditionalFormatting sqref="G461:H462">
    <cfRule type="containsText" dxfId="4684" priority="2827" operator="containsText" text="No">
      <formula>NOT(ISERROR(SEARCH("No",G461)))</formula>
    </cfRule>
    <cfRule type="containsText" dxfId="4683" priority="2828" operator="containsText" text="Yes">
      <formula>NOT(ISERROR(SEARCH("Yes",G461)))</formula>
    </cfRule>
    <cfRule type="containsText" dxfId="4682" priority="2829" operator="containsText" text="No">
      <formula>NOT(ISERROR(SEARCH("No",G461)))</formula>
    </cfRule>
  </conditionalFormatting>
  <conditionalFormatting sqref="G463:H476">
    <cfRule type="containsText" dxfId="4681" priority="2820" operator="containsText" text="No">
      <formula>NOT(ISERROR(SEARCH("No",G463)))</formula>
    </cfRule>
  </conditionalFormatting>
  <conditionalFormatting sqref="G477:H477">
    <cfRule type="containsText" dxfId="4680" priority="2841" operator="containsText" text="Not Eligible">
      <formula>NOT(ISERROR(SEARCH("Not Eligible",G477)))</formula>
    </cfRule>
    <cfRule type="containsText" dxfId="4679" priority="2842" operator="containsText" text="Yes">
      <formula>NOT(ISERROR(SEARCH("Yes",G477)))</formula>
    </cfRule>
    <cfRule type="containsText" dxfId="4678" priority="2843" operator="containsText" text="No">
      <formula>NOT(ISERROR(SEARCH("No",G477)))</formula>
    </cfRule>
    <cfRule type="containsText" dxfId="4677" priority="2844" operator="containsText" text="Not Eligible">
      <formula>NOT(ISERROR(SEARCH("Not Eligible",G477)))</formula>
    </cfRule>
    <cfRule type="containsText" dxfId="4676" priority="2845" operator="containsText" text="Yes">
      <formula>NOT(ISERROR(SEARCH("Yes",G477)))</formula>
    </cfRule>
    <cfRule type="containsText" dxfId="4675" priority="2846" operator="containsText" text="No">
      <formula>NOT(ISERROR(SEARCH("No",G477)))</formula>
    </cfRule>
    <cfRule type="containsText" dxfId="4674" priority="2847" operator="containsText" text="No">
      <formula>NOT(ISERROR(SEARCH("No",G477)))</formula>
    </cfRule>
    <cfRule type="containsText" dxfId="4673" priority="2848" operator="containsText" text="Yes">
      <formula>NOT(ISERROR(SEARCH("Yes",G477)))</formula>
    </cfRule>
    <cfRule type="containsText" dxfId="4672" priority="2849" operator="containsText" text="No">
      <formula>NOT(ISERROR(SEARCH("No",G477)))</formula>
    </cfRule>
  </conditionalFormatting>
  <conditionalFormatting sqref="G478:H478">
    <cfRule type="containsText" dxfId="4671" priority="2838" operator="containsText" text="No">
      <formula>NOT(ISERROR(SEARCH("No",G478)))</formula>
    </cfRule>
    <cfRule type="containsText" dxfId="4670" priority="2839" operator="containsText" text="Yes">
      <formula>NOT(ISERROR(SEARCH("Yes",G478)))</formula>
    </cfRule>
    <cfRule type="containsText" dxfId="4669" priority="2840" operator="containsText" text="No">
      <formula>NOT(ISERROR(SEARCH("No",G478)))</formula>
    </cfRule>
  </conditionalFormatting>
  <conditionalFormatting sqref="G499:H499">
    <cfRule type="containsText" dxfId="4668" priority="2810" operator="containsText" text="Not Eligible">
      <formula>NOT(ISERROR(SEARCH("Not Eligible",G499)))</formula>
    </cfRule>
    <cfRule type="containsText" dxfId="4667" priority="2811" operator="containsText" text="Yes">
      <formula>NOT(ISERROR(SEARCH("Yes",G499)))</formula>
    </cfRule>
    <cfRule type="containsText" dxfId="4666" priority="2812" operator="containsText" text="No">
      <formula>NOT(ISERROR(SEARCH("No",G499)))</formula>
    </cfRule>
    <cfRule type="containsText" dxfId="4665" priority="2813" operator="containsText" text="Not Eligible">
      <formula>NOT(ISERROR(SEARCH("Not Eligible",G499)))</formula>
    </cfRule>
    <cfRule type="containsText" dxfId="4664" priority="2814" operator="containsText" text="Yes">
      <formula>NOT(ISERROR(SEARCH("Yes",G499)))</formula>
    </cfRule>
    <cfRule type="containsText" dxfId="4663" priority="2815" operator="containsText" text="No">
      <formula>NOT(ISERROR(SEARCH("No",G499)))</formula>
    </cfRule>
    <cfRule type="containsText" dxfId="4662" priority="2816" operator="containsText" text="No">
      <formula>NOT(ISERROR(SEARCH("No",G499)))</formula>
    </cfRule>
    <cfRule type="containsText" dxfId="4661" priority="2817" operator="containsText" text="Yes">
      <formula>NOT(ISERROR(SEARCH("Yes",G499)))</formula>
    </cfRule>
    <cfRule type="containsText" dxfId="4660" priority="2818" operator="containsText" text="No">
      <formula>NOT(ISERROR(SEARCH("No",G499)))</formula>
    </cfRule>
  </conditionalFormatting>
  <conditionalFormatting sqref="G500:H500">
    <cfRule type="containsText" dxfId="4659" priority="2807" operator="containsText" text="No">
      <formula>NOT(ISERROR(SEARCH("No",G500)))</formula>
    </cfRule>
    <cfRule type="containsText" dxfId="4658" priority="2808" operator="containsText" text="Yes">
      <formula>NOT(ISERROR(SEARCH("Yes",G500)))</formula>
    </cfRule>
    <cfRule type="containsText" dxfId="4657" priority="2809" operator="containsText" text="No">
      <formula>NOT(ISERROR(SEARCH("No",G500)))</formula>
    </cfRule>
  </conditionalFormatting>
  <conditionalFormatting sqref="G521:H521">
    <cfRule type="containsText" dxfId="4656" priority="2798" operator="containsText" text="Not Eligible">
      <formula>NOT(ISERROR(SEARCH("Not Eligible",G521)))</formula>
    </cfRule>
    <cfRule type="containsText" dxfId="4655" priority="2799" operator="containsText" text="Yes">
      <formula>NOT(ISERROR(SEARCH("Yes",G521)))</formula>
    </cfRule>
    <cfRule type="containsText" dxfId="4654" priority="2800" operator="containsText" text="No">
      <formula>NOT(ISERROR(SEARCH("No",G521)))</formula>
    </cfRule>
    <cfRule type="containsText" dxfId="4653" priority="2801" operator="containsText" text="Not Eligible">
      <formula>NOT(ISERROR(SEARCH("Not Eligible",G521)))</formula>
    </cfRule>
    <cfRule type="containsText" dxfId="4652" priority="2802" operator="containsText" text="Yes">
      <formula>NOT(ISERROR(SEARCH("Yes",G521)))</formula>
    </cfRule>
    <cfRule type="containsText" dxfId="4651" priority="2803" operator="containsText" text="No">
      <formula>NOT(ISERROR(SEARCH("No",G521)))</formula>
    </cfRule>
    <cfRule type="containsText" dxfId="4650" priority="2804" operator="containsText" text="No">
      <formula>NOT(ISERROR(SEARCH("No",G521)))</formula>
    </cfRule>
    <cfRule type="containsText" dxfId="4649" priority="2805" operator="containsText" text="Yes">
      <formula>NOT(ISERROR(SEARCH("Yes",G521)))</formula>
    </cfRule>
    <cfRule type="containsText" dxfId="4648" priority="2806" operator="containsText" text="No">
      <formula>NOT(ISERROR(SEARCH("No",G521)))</formula>
    </cfRule>
  </conditionalFormatting>
  <conditionalFormatting sqref="G522:H522">
    <cfRule type="containsText" dxfId="4647" priority="2795" operator="containsText" text="No">
      <formula>NOT(ISERROR(SEARCH("No",G522)))</formula>
    </cfRule>
    <cfRule type="containsText" dxfId="4646" priority="2796" operator="containsText" text="Yes">
      <formula>NOT(ISERROR(SEARCH("Yes",G522)))</formula>
    </cfRule>
    <cfRule type="containsText" dxfId="4645" priority="2797" operator="containsText" text="No">
      <formula>NOT(ISERROR(SEARCH("No",G522)))</formula>
    </cfRule>
  </conditionalFormatting>
  <conditionalFormatting sqref="G528:H528">
    <cfRule type="containsText" dxfId="4644" priority="2786" operator="containsText" text="Not Eligible">
      <formula>NOT(ISERROR(SEARCH("Not Eligible",G528)))</formula>
    </cfRule>
    <cfRule type="containsText" dxfId="4643" priority="2787" operator="containsText" text="Yes">
      <formula>NOT(ISERROR(SEARCH("Yes",G528)))</formula>
    </cfRule>
    <cfRule type="containsText" dxfId="4642" priority="2788" operator="containsText" text="No">
      <formula>NOT(ISERROR(SEARCH("No",G528)))</formula>
    </cfRule>
    <cfRule type="containsText" dxfId="4641" priority="2789" operator="containsText" text="Not Eligible">
      <formula>NOT(ISERROR(SEARCH("Not Eligible",G528)))</formula>
    </cfRule>
    <cfRule type="containsText" dxfId="4640" priority="2790" operator="containsText" text="Yes">
      <formula>NOT(ISERROR(SEARCH("Yes",G528)))</formula>
    </cfRule>
    <cfRule type="containsText" dxfId="4639" priority="2791" operator="containsText" text="No">
      <formula>NOT(ISERROR(SEARCH("No",G528)))</formula>
    </cfRule>
    <cfRule type="containsText" dxfId="4638" priority="2792" operator="containsText" text="No">
      <formula>NOT(ISERROR(SEARCH("No",G528)))</formula>
    </cfRule>
    <cfRule type="containsText" dxfId="4637" priority="2793" operator="containsText" text="Yes">
      <formula>NOT(ISERROR(SEARCH("Yes",G528)))</formula>
    </cfRule>
    <cfRule type="containsText" dxfId="4636" priority="2794" operator="containsText" text="No">
      <formula>NOT(ISERROR(SEARCH("No",G528)))</formula>
    </cfRule>
  </conditionalFormatting>
  <conditionalFormatting sqref="G529:H529">
    <cfRule type="containsText" dxfId="4635" priority="2783" operator="containsText" text="No">
      <formula>NOT(ISERROR(SEARCH("No",G529)))</formula>
    </cfRule>
    <cfRule type="containsText" dxfId="4634" priority="2784" operator="containsText" text="Yes">
      <formula>NOT(ISERROR(SEARCH("Yes",G529)))</formula>
    </cfRule>
    <cfRule type="containsText" dxfId="4633" priority="2785" operator="containsText" text="No">
      <formula>NOT(ISERROR(SEARCH("No",G529)))</formula>
    </cfRule>
  </conditionalFormatting>
  <conditionalFormatting sqref="G537:H537">
    <cfRule type="containsText" dxfId="4632" priority="2768" operator="containsText" text="Not Eligible">
      <formula>NOT(ISERROR(SEARCH("Not Eligible",G537)))</formula>
    </cfRule>
    <cfRule type="containsText" dxfId="4631" priority="2769" operator="containsText" text="Yes">
      <formula>NOT(ISERROR(SEARCH("Yes",G537)))</formula>
    </cfRule>
    <cfRule type="containsText" dxfId="4630" priority="2770" operator="containsText" text="No">
      <formula>NOT(ISERROR(SEARCH("No",G537)))</formula>
    </cfRule>
    <cfRule type="containsText" dxfId="4629" priority="2771" operator="containsText" text="Not Eligible">
      <formula>NOT(ISERROR(SEARCH("Not Eligible",G537)))</formula>
    </cfRule>
    <cfRule type="containsText" dxfId="4628" priority="2772" operator="containsText" text="Yes">
      <formula>NOT(ISERROR(SEARCH("Yes",G537)))</formula>
    </cfRule>
    <cfRule type="containsText" dxfId="4627" priority="2773" operator="containsText" text="No">
      <formula>NOT(ISERROR(SEARCH("No",G537)))</formula>
    </cfRule>
    <cfRule type="containsText" dxfId="4626" priority="2774" operator="containsText" text="No">
      <formula>NOT(ISERROR(SEARCH("No",G537)))</formula>
    </cfRule>
    <cfRule type="containsText" dxfId="4625" priority="2775" operator="containsText" text="Yes">
      <formula>NOT(ISERROR(SEARCH("Yes",G537)))</formula>
    </cfRule>
    <cfRule type="containsText" dxfId="4624" priority="2776" operator="containsText" text="No">
      <formula>NOT(ISERROR(SEARCH("No",G537)))</formula>
    </cfRule>
  </conditionalFormatting>
  <conditionalFormatting sqref="G538:H538">
    <cfRule type="containsText" dxfId="4623" priority="2765" operator="containsText" text="No">
      <formula>NOT(ISERROR(SEARCH("No",G538)))</formula>
    </cfRule>
    <cfRule type="containsText" dxfId="4622" priority="2766" operator="containsText" text="Yes">
      <formula>NOT(ISERROR(SEARCH("Yes",G538)))</formula>
    </cfRule>
    <cfRule type="containsText" dxfId="4621" priority="2767" operator="containsText" text="No">
      <formula>NOT(ISERROR(SEARCH("No",G538)))</formula>
    </cfRule>
  </conditionalFormatting>
  <conditionalFormatting sqref="G558:H558">
    <cfRule type="containsText" dxfId="4620" priority="2737" operator="containsText" text="Not Eligible">
      <formula>NOT(ISERROR(SEARCH("Not Eligible",G558)))</formula>
    </cfRule>
    <cfRule type="containsText" dxfId="4619" priority="2738" operator="containsText" text="Yes">
      <formula>NOT(ISERROR(SEARCH("Yes",G558)))</formula>
    </cfRule>
    <cfRule type="containsText" dxfId="4618" priority="2739" operator="containsText" text="No">
      <formula>NOT(ISERROR(SEARCH("No",G558)))</formula>
    </cfRule>
    <cfRule type="containsText" dxfId="4617" priority="2740" operator="containsText" text="Not Eligible">
      <formula>NOT(ISERROR(SEARCH("Not Eligible",G558)))</formula>
    </cfRule>
    <cfRule type="containsText" dxfId="4616" priority="2741" operator="containsText" text="Yes">
      <formula>NOT(ISERROR(SEARCH("Yes",G558)))</formula>
    </cfRule>
    <cfRule type="containsText" dxfId="4615" priority="2742" operator="containsText" text="No">
      <formula>NOT(ISERROR(SEARCH("No",G558)))</formula>
    </cfRule>
    <cfRule type="containsText" dxfId="4614" priority="2743" operator="containsText" text="No">
      <formula>NOT(ISERROR(SEARCH("No",G558)))</formula>
    </cfRule>
    <cfRule type="containsText" dxfId="4613" priority="2744" operator="containsText" text="Yes">
      <formula>NOT(ISERROR(SEARCH("Yes",G558)))</formula>
    </cfRule>
    <cfRule type="containsText" dxfId="4612" priority="2745" operator="containsText" text="No">
      <formula>NOT(ISERROR(SEARCH("No",G558)))</formula>
    </cfRule>
  </conditionalFormatting>
  <conditionalFormatting sqref="G559:H559">
    <cfRule type="containsText" dxfId="4611" priority="2734" operator="containsText" text="No">
      <formula>NOT(ISERROR(SEARCH("No",G559)))</formula>
    </cfRule>
    <cfRule type="containsText" dxfId="4610" priority="2735" operator="containsText" text="Yes">
      <formula>NOT(ISERROR(SEARCH("Yes",G559)))</formula>
    </cfRule>
    <cfRule type="containsText" dxfId="4609" priority="2736" operator="containsText" text="No">
      <formula>NOT(ISERROR(SEARCH("No",G559)))</formula>
    </cfRule>
  </conditionalFormatting>
  <conditionalFormatting sqref="G579:H579">
    <cfRule type="containsText" dxfId="4608" priority="2715" operator="containsText" text="Not Eligible">
      <formula>NOT(ISERROR(SEARCH("Not Eligible",G579)))</formula>
    </cfRule>
    <cfRule type="containsText" dxfId="4607" priority="2716" operator="containsText" text="Yes">
      <formula>NOT(ISERROR(SEARCH("Yes",G579)))</formula>
    </cfRule>
    <cfRule type="containsText" dxfId="4606" priority="2717" operator="containsText" text="No">
      <formula>NOT(ISERROR(SEARCH("No",G579)))</formula>
    </cfRule>
    <cfRule type="containsText" dxfId="4605" priority="2718" operator="containsText" text="Not Eligible">
      <formula>NOT(ISERROR(SEARCH("Not Eligible",G579)))</formula>
    </cfRule>
    <cfRule type="containsText" dxfId="4604" priority="2719" operator="containsText" text="Yes">
      <formula>NOT(ISERROR(SEARCH("Yes",G579)))</formula>
    </cfRule>
    <cfRule type="containsText" dxfId="4603" priority="2720" operator="containsText" text="No">
      <formula>NOT(ISERROR(SEARCH("No",G579)))</formula>
    </cfRule>
    <cfRule type="containsText" dxfId="4602" priority="2721" operator="containsText" text="No">
      <formula>NOT(ISERROR(SEARCH("No",G579)))</formula>
    </cfRule>
    <cfRule type="containsText" dxfId="4601" priority="2722" operator="containsText" text="Yes">
      <formula>NOT(ISERROR(SEARCH("Yes",G579)))</formula>
    </cfRule>
    <cfRule type="containsText" dxfId="4600" priority="2723" operator="containsText" text="No">
      <formula>NOT(ISERROR(SEARCH("No",G579)))</formula>
    </cfRule>
  </conditionalFormatting>
  <conditionalFormatting sqref="G580:H580">
    <cfRule type="containsText" dxfId="4599" priority="2712" operator="containsText" text="No">
      <formula>NOT(ISERROR(SEARCH("No",G580)))</formula>
    </cfRule>
    <cfRule type="containsText" dxfId="4598" priority="2713" operator="containsText" text="Yes">
      <formula>NOT(ISERROR(SEARCH("Yes",G580)))</formula>
    </cfRule>
    <cfRule type="containsText" dxfId="4597" priority="2714" operator="containsText" text="No">
      <formula>NOT(ISERROR(SEARCH("No",G580)))</formula>
    </cfRule>
  </conditionalFormatting>
  <conditionalFormatting sqref="G594:H594">
    <cfRule type="containsText" dxfId="4596" priority="2701" operator="containsText" text="Not Eligible">
      <formula>NOT(ISERROR(SEARCH("Not Eligible",G594)))</formula>
    </cfRule>
    <cfRule type="containsText" dxfId="4595" priority="2702" operator="containsText" text="Yes">
      <formula>NOT(ISERROR(SEARCH("Yes",G594)))</formula>
    </cfRule>
    <cfRule type="containsText" dxfId="4594" priority="2703" operator="containsText" text="No">
      <formula>NOT(ISERROR(SEARCH("No",G594)))</formula>
    </cfRule>
    <cfRule type="containsText" dxfId="4593" priority="2704" operator="containsText" text="Not Eligible">
      <formula>NOT(ISERROR(SEARCH("Not Eligible",G594)))</formula>
    </cfRule>
    <cfRule type="containsText" dxfId="4592" priority="2705" operator="containsText" text="Yes">
      <formula>NOT(ISERROR(SEARCH("Yes",G594)))</formula>
    </cfRule>
    <cfRule type="containsText" dxfId="4591" priority="2706" operator="containsText" text="No">
      <formula>NOT(ISERROR(SEARCH("No",G594)))</formula>
    </cfRule>
    <cfRule type="containsText" dxfId="4590" priority="2707" operator="containsText" text="No">
      <formula>NOT(ISERROR(SEARCH("No",G594)))</formula>
    </cfRule>
    <cfRule type="containsText" dxfId="4589" priority="2708" operator="containsText" text="Yes">
      <formula>NOT(ISERROR(SEARCH("Yes",G594)))</formula>
    </cfRule>
    <cfRule type="containsText" dxfId="4588" priority="2709" operator="containsText" text="No">
      <formula>NOT(ISERROR(SEARCH("No",G594)))</formula>
    </cfRule>
  </conditionalFormatting>
  <conditionalFormatting sqref="G595:H595">
    <cfRule type="containsText" dxfId="4587" priority="2698" operator="containsText" text="No">
      <formula>NOT(ISERROR(SEARCH("No",G595)))</formula>
    </cfRule>
    <cfRule type="containsText" dxfId="4586" priority="2699" operator="containsText" text="Yes">
      <formula>NOT(ISERROR(SEARCH("Yes",G595)))</formula>
    </cfRule>
    <cfRule type="containsText" dxfId="4585" priority="2700" operator="containsText" text="No">
      <formula>NOT(ISERROR(SEARCH("No",G595)))</formula>
    </cfRule>
  </conditionalFormatting>
  <conditionalFormatting sqref="G609:H609">
    <cfRule type="containsText" dxfId="4584" priority="2687" operator="containsText" text="Not Eligible">
      <formula>NOT(ISERROR(SEARCH("Not Eligible",G609)))</formula>
    </cfRule>
    <cfRule type="containsText" dxfId="4583" priority="2688" operator="containsText" text="Yes">
      <formula>NOT(ISERROR(SEARCH("Yes",G609)))</formula>
    </cfRule>
    <cfRule type="containsText" dxfId="4582" priority="2689" operator="containsText" text="No">
      <formula>NOT(ISERROR(SEARCH("No",G609)))</formula>
    </cfRule>
    <cfRule type="containsText" dxfId="4581" priority="2690" operator="containsText" text="Not Eligible">
      <formula>NOT(ISERROR(SEARCH("Not Eligible",G609)))</formula>
    </cfRule>
    <cfRule type="containsText" dxfId="4580" priority="2691" operator="containsText" text="Yes">
      <formula>NOT(ISERROR(SEARCH("Yes",G609)))</formula>
    </cfRule>
    <cfRule type="containsText" dxfId="4579" priority="2692" operator="containsText" text="No">
      <formula>NOT(ISERROR(SEARCH("No",G609)))</formula>
    </cfRule>
    <cfRule type="containsText" dxfId="4578" priority="2693" operator="containsText" text="No">
      <formula>NOT(ISERROR(SEARCH("No",G609)))</formula>
    </cfRule>
    <cfRule type="containsText" dxfId="4577" priority="2694" operator="containsText" text="Yes">
      <formula>NOT(ISERROR(SEARCH("Yes",G609)))</formula>
    </cfRule>
    <cfRule type="containsText" dxfId="4576" priority="2695" operator="containsText" text="No">
      <formula>NOT(ISERROR(SEARCH("No",G609)))</formula>
    </cfRule>
  </conditionalFormatting>
  <conditionalFormatting sqref="G610:H610">
    <cfRule type="containsText" dxfId="4575" priority="2684" operator="containsText" text="No">
      <formula>NOT(ISERROR(SEARCH("No",G610)))</formula>
    </cfRule>
    <cfRule type="containsText" dxfId="4574" priority="2685" operator="containsText" text="Yes">
      <formula>NOT(ISERROR(SEARCH("Yes",G610)))</formula>
    </cfRule>
    <cfRule type="containsText" dxfId="4573" priority="2686" operator="containsText" text="No">
      <formula>NOT(ISERROR(SEARCH("No",G610)))</formula>
    </cfRule>
  </conditionalFormatting>
  <conditionalFormatting sqref="G629:H629">
    <cfRule type="containsText" dxfId="4572" priority="2626" operator="containsText" text="Not Eligible">
      <formula>NOT(ISERROR(SEARCH("Not Eligible",G629)))</formula>
    </cfRule>
    <cfRule type="containsText" dxfId="4571" priority="2627" operator="containsText" text="Yes">
      <formula>NOT(ISERROR(SEARCH("Yes",G629)))</formula>
    </cfRule>
    <cfRule type="containsText" dxfId="4570" priority="2628" operator="containsText" text="No">
      <formula>NOT(ISERROR(SEARCH("No",G629)))</formula>
    </cfRule>
    <cfRule type="containsText" dxfId="4569" priority="2629" operator="containsText" text="Not Eligible">
      <formula>NOT(ISERROR(SEARCH("Not Eligible",G629)))</formula>
    </cfRule>
    <cfRule type="containsText" dxfId="4568" priority="2630" operator="containsText" text="Yes">
      <formula>NOT(ISERROR(SEARCH("Yes",G629)))</formula>
    </cfRule>
    <cfRule type="containsText" dxfId="4567" priority="2631" operator="containsText" text="No">
      <formula>NOT(ISERROR(SEARCH("No",G629)))</formula>
    </cfRule>
    <cfRule type="containsText" dxfId="4566" priority="2632" operator="containsText" text="No">
      <formula>NOT(ISERROR(SEARCH("No",G629)))</formula>
    </cfRule>
    <cfRule type="containsText" dxfId="4565" priority="2633" operator="containsText" text="Yes">
      <formula>NOT(ISERROR(SEARCH("Yes",G629)))</formula>
    </cfRule>
    <cfRule type="containsText" dxfId="4564" priority="2634" operator="containsText" text="No">
      <formula>NOT(ISERROR(SEARCH("No",G629)))</formula>
    </cfRule>
  </conditionalFormatting>
  <conditionalFormatting sqref="G630:H630">
    <cfRule type="containsText" dxfId="4563" priority="2623" operator="containsText" text="No">
      <formula>NOT(ISERROR(SEARCH("No",G630)))</formula>
    </cfRule>
    <cfRule type="containsText" dxfId="4562" priority="2624" operator="containsText" text="Yes">
      <formula>NOT(ISERROR(SEARCH("Yes",G630)))</formula>
    </cfRule>
    <cfRule type="containsText" dxfId="4561" priority="2625" operator="containsText" text="No">
      <formula>NOT(ISERROR(SEARCH("No",G630)))</formula>
    </cfRule>
  </conditionalFormatting>
  <conditionalFormatting sqref="G652:H652">
    <cfRule type="containsText" dxfId="4560" priority="2666" operator="containsText" text="Not Eligible">
      <formula>NOT(ISERROR(SEARCH("Not Eligible",G652)))</formula>
    </cfRule>
    <cfRule type="containsText" dxfId="4559" priority="2667" operator="containsText" text="Yes">
      <formula>NOT(ISERROR(SEARCH("Yes",G652)))</formula>
    </cfRule>
    <cfRule type="containsText" dxfId="4558" priority="2668" operator="containsText" text="No">
      <formula>NOT(ISERROR(SEARCH("No",G652)))</formula>
    </cfRule>
    <cfRule type="containsText" dxfId="4557" priority="2669" operator="containsText" text="Not Eligible">
      <formula>NOT(ISERROR(SEARCH("Not Eligible",G652)))</formula>
    </cfRule>
    <cfRule type="containsText" dxfId="4556" priority="2670" operator="containsText" text="Yes">
      <formula>NOT(ISERROR(SEARCH("Yes",G652)))</formula>
    </cfRule>
    <cfRule type="containsText" dxfId="4555" priority="2671" operator="containsText" text="No">
      <formula>NOT(ISERROR(SEARCH("No",G652)))</formula>
    </cfRule>
    <cfRule type="containsText" dxfId="4554" priority="2672" operator="containsText" text="No">
      <formula>NOT(ISERROR(SEARCH("No",G652)))</formula>
    </cfRule>
    <cfRule type="containsText" dxfId="4553" priority="2673" operator="containsText" text="Yes">
      <formula>NOT(ISERROR(SEARCH("Yes",G652)))</formula>
    </cfRule>
    <cfRule type="containsText" dxfId="4552" priority="2674" operator="containsText" text="No">
      <formula>NOT(ISERROR(SEARCH("No",G652)))</formula>
    </cfRule>
  </conditionalFormatting>
  <conditionalFormatting sqref="G653:H653">
    <cfRule type="containsText" dxfId="4551" priority="2663" operator="containsText" text="No">
      <formula>NOT(ISERROR(SEARCH("No",G653)))</formula>
    </cfRule>
    <cfRule type="containsText" dxfId="4550" priority="2664" operator="containsText" text="Yes">
      <formula>NOT(ISERROR(SEARCH("Yes",G653)))</formula>
    </cfRule>
    <cfRule type="containsText" dxfId="4549" priority="2665" operator="containsText" text="No">
      <formula>NOT(ISERROR(SEARCH("No",G653)))</formula>
    </cfRule>
  </conditionalFormatting>
  <conditionalFormatting sqref="G674:H674">
    <cfRule type="containsText" dxfId="4548" priority="2639" operator="containsText" text="Not Eligible">
      <formula>NOT(ISERROR(SEARCH("Not Eligible",G674)))</formula>
    </cfRule>
    <cfRule type="containsText" dxfId="4547" priority="2640" operator="containsText" text="Yes">
      <formula>NOT(ISERROR(SEARCH("Yes",G674)))</formula>
    </cfRule>
    <cfRule type="containsText" dxfId="4546" priority="2641" operator="containsText" text="No">
      <formula>NOT(ISERROR(SEARCH("No",G674)))</formula>
    </cfRule>
    <cfRule type="containsText" dxfId="4545" priority="2642" operator="containsText" text="Not Eligible">
      <formula>NOT(ISERROR(SEARCH("Not Eligible",G674)))</formula>
    </cfRule>
    <cfRule type="containsText" dxfId="4544" priority="2643" operator="containsText" text="Yes">
      <formula>NOT(ISERROR(SEARCH("Yes",G674)))</formula>
    </cfRule>
    <cfRule type="containsText" dxfId="4543" priority="2644" operator="containsText" text="No">
      <formula>NOT(ISERROR(SEARCH("No",G674)))</formula>
    </cfRule>
    <cfRule type="containsText" dxfId="4542" priority="2645" operator="containsText" text="No">
      <formula>NOT(ISERROR(SEARCH("No",G674)))</formula>
    </cfRule>
    <cfRule type="containsText" dxfId="4541" priority="2646" operator="containsText" text="Yes">
      <formula>NOT(ISERROR(SEARCH("Yes",G674)))</formula>
    </cfRule>
    <cfRule type="containsText" dxfId="4540" priority="2647" operator="containsText" text="No">
      <formula>NOT(ISERROR(SEARCH("No",G674)))</formula>
    </cfRule>
  </conditionalFormatting>
  <conditionalFormatting sqref="G675:H675">
    <cfRule type="containsText" dxfId="4539" priority="2636" operator="containsText" text="No">
      <formula>NOT(ISERROR(SEARCH("No",G675)))</formula>
    </cfRule>
    <cfRule type="containsText" dxfId="4538" priority="2637" operator="containsText" text="Yes">
      <formula>NOT(ISERROR(SEARCH("Yes",G675)))</formula>
    </cfRule>
    <cfRule type="containsText" dxfId="4537" priority="2638" operator="containsText" text="No">
      <formula>NOT(ISERROR(SEARCH("No",G675)))</formula>
    </cfRule>
  </conditionalFormatting>
  <conditionalFormatting sqref="G700:H700">
    <cfRule type="containsText" dxfId="4536" priority="2607" operator="containsText" text="Not Eligible">
      <formula>NOT(ISERROR(SEARCH("Not Eligible",G700)))</formula>
    </cfRule>
    <cfRule type="containsText" dxfId="4535" priority="2608" operator="containsText" text="Yes">
      <formula>NOT(ISERROR(SEARCH("Yes",G700)))</formula>
    </cfRule>
    <cfRule type="containsText" dxfId="4534" priority="2609" operator="containsText" text="No">
      <formula>NOT(ISERROR(SEARCH("No",G700)))</formula>
    </cfRule>
    <cfRule type="containsText" dxfId="4533" priority="2610" operator="containsText" text="Not Eligible">
      <formula>NOT(ISERROR(SEARCH("Not Eligible",G700)))</formula>
    </cfRule>
    <cfRule type="containsText" dxfId="4532" priority="2611" operator="containsText" text="Yes">
      <formula>NOT(ISERROR(SEARCH("Yes",G700)))</formula>
    </cfRule>
    <cfRule type="containsText" dxfId="4531" priority="2612" operator="containsText" text="No">
      <formula>NOT(ISERROR(SEARCH("No",G700)))</formula>
    </cfRule>
    <cfRule type="containsText" dxfId="4530" priority="2613" operator="containsText" text="No">
      <formula>NOT(ISERROR(SEARCH("No",G700)))</formula>
    </cfRule>
    <cfRule type="containsText" dxfId="4529" priority="2614" operator="containsText" text="Yes">
      <formula>NOT(ISERROR(SEARCH("Yes",G700)))</formula>
    </cfRule>
    <cfRule type="containsText" dxfId="4528" priority="2615" operator="containsText" text="No">
      <formula>NOT(ISERROR(SEARCH("No",G700)))</formula>
    </cfRule>
  </conditionalFormatting>
  <conditionalFormatting sqref="G701:H701">
    <cfRule type="containsText" dxfId="4527" priority="2604" operator="containsText" text="No">
      <formula>NOT(ISERROR(SEARCH("No",G701)))</formula>
    </cfRule>
    <cfRule type="containsText" dxfId="4526" priority="2605" operator="containsText" text="Yes">
      <formula>NOT(ISERROR(SEARCH("Yes",G701)))</formula>
    </cfRule>
    <cfRule type="containsText" dxfId="4525" priority="2606" operator="containsText" text="No">
      <formula>NOT(ISERROR(SEARCH("No",G701)))</formula>
    </cfRule>
  </conditionalFormatting>
  <conditionalFormatting sqref="G722:H722">
    <cfRule type="containsText" dxfId="4524" priority="2591" operator="containsText" text="Not Eligible">
      <formula>NOT(ISERROR(SEARCH("Not Eligible",G722)))</formula>
    </cfRule>
    <cfRule type="containsText" dxfId="4523" priority="2592" operator="containsText" text="Yes">
      <formula>NOT(ISERROR(SEARCH("Yes",G722)))</formula>
    </cfRule>
    <cfRule type="containsText" dxfId="4522" priority="2593" operator="containsText" text="No">
      <formula>NOT(ISERROR(SEARCH("No",G722)))</formula>
    </cfRule>
    <cfRule type="containsText" dxfId="4521" priority="2594" operator="containsText" text="Not Eligible">
      <formula>NOT(ISERROR(SEARCH("Not Eligible",G722)))</formula>
    </cfRule>
    <cfRule type="containsText" dxfId="4520" priority="2595" operator="containsText" text="Yes">
      <formula>NOT(ISERROR(SEARCH("Yes",G722)))</formula>
    </cfRule>
    <cfRule type="containsText" dxfId="4519" priority="2596" operator="containsText" text="No">
      <formula>NOT(ISERROR(SEARCH("No",G722)))</formula>
    </cfRule>
    <cfRule type="containsText" dxfId="4518" priority="2597" operator="containsText" text="No">
      <formula>NOT(ISERROR(SEARCH("No",G722)))</formula>
    </cfRule>
    <cfRule type="containsText" dxfId="4517" priority="2598" operator="containsText" text="Yes">
      <formula>NOT(ISERROR(SEARCH("Yes",G722)))</formula>
    </cfRule>
    <cfRule type="containsText" dxfId="4516" priority="2599" operator="containsText" text="No">
      <formula>NOT(ISERROR(SEARCH("No",G722)))</formula>
    </cfRule>
  </conditionalFormatting>
  <conditionalFormatting sqref="G723:H723">
    <cfRule type="containsText" dxfId="4515" priority="2588" operator="containsText" text="No">
      <formula>NOT(ISERROR(SEARCH("No",G723)))</formula>
    </cfRule>
    <cfRule type="containsText" dxfId="4514" priority="2589" operator="containsText" text="Yes">
      <formula>NOT(ISERROR(SEARCH("Yes",G723)))</formula>
    </cfRule>
    <cfRule type="containsText" dxfId="4513" priority="2590" operator="containsText" text="No">
      <formula>NOT(ISERROR(SEARCH("No",G723)))</formula>
    </cfRule>
  </conditionalFormatting>
  <conditionalFormatting sqref="G742:H742">
    <cfRule type="containsText" dxfId="4512" priority="2579" operator="containsText" text="Not Eligible">
      <formula>NOT(ISERROR(SEARCH("Not Eligible",G742)))</formula>
    </cfRule>
    <cfRule type="containsText" dxfId="4511" priority="2580" operator="containsText" text="Yes">
      <formula>NOT(ISERROR(SEARCH("Yes",G742)))</formula>
    </cfRule>
    <cfRule type="containsText" dxfId="4510" priority="2581" operator="containsText" text="No">
      <formula>NOT(ISERROR(SEARCH("No",G742)))</formula>
    </cfRule>
    <cfRule type="containsText" dxfId="4509" priority="2582" operator="containsText" text="Not Eligible">
      <formula>NOT(ISERROR(SEARCH("Not Eligible",G742)))</formula>
    </cfRule>
    <cfRule type="containsText" dxfId="4508" priority="2583" operator="containsText" text="Yes">
      <formula>NOT(ISERROR(SEARCH("Yes",G742)))</formula>
    </cfRule>
    <cfRule type="containsText" dxfId="4507" priority="2584" operator="containsText" text="No">
      <formula>NOT(ISERROR(SEARCH("No",G742)))</formula>
    </cfRule>
    <cfRule type="containsText" dxfId="4506" priority="2585" operator="containsText" text="No">
      <formula>NOT(ISERROR(SEARCH("No",G742)))</formula>
    </cfRule>
    <cfRule type="containsText" dxfId="4505" priority="2586" operator="containsText" text="Yes">
      <formula>NOT(ISERROR(SEARCH("Yes",G742)))</formula>
    </cfRule>
    <cfRule type="containsText" dxfId="4504" priority="2587" operator="containsText" text="No">
      <formula>NOT(ISERROR(SEARCH("No",G742)))</formula>
    </cfRule>
  </conditionalFormatting>
  <conditionalFormatting sqref="G743:H743">
    <cfRule type="containsText" dxfId="4503" priority="2576" operator="containsText" text="No">
      <formula>NOT(ISERROR(SEARCH("No",G743)))</formula>
    </cfRule>
    <cfRule type="containsText" dxfId="4502" priority="2577" operator="containsText" text="Yes">
      <formula>NOT(ISERROR(SEARCH("Yes",G743)))</formula>
    </cfRule>
    <cfRule type="containsText" dxfId="4501" priority="2578" operator="containsText" text="No">
      <formula>NOT(ISERROR(SEARCH("No",G743)))</formula>
    </cfRule>
  </conditionalFormatting>
  <conditionalFormatting sqref="H2:H24">
    <cfRule type="containsText" dxfId="4500" priority="3199" operator="containsText" text="Yes">
      <formula>NOT(ISERROR(SEARCH("Yes",H2)))</formula>
    </cfRule>
    <cfRule type="containsText" dxfId="4499" priority="3200" operator="containsText" text="No">
      <formula>NOT(ISERROR(SEARCH("No",H2)))</formula>
    </cfRule>
  </conditionalFormatting>
  <conditionalFormatting sqref="H26:H47">
    <cfRule type="containsText" dxfId="4498" priority="3204" operator="containsText" text="Yes">
      <formula>NOT(ISERROR(SEARCH("Yes",H26)))</formula>
    </cfRule>
    <cfRule type="containsText" dxfId="4497" priority="3205" operator="containsText" text="No">
      <formula>NOT(ISERROR(SEARCH("No",H26)))</formula>
    </cfRule>
  </conditionalFormatting>
  <conditionalFormatting sqref="H50:H51">
    <cfRule type="containsText" dxfId="4496" priority="2921" operator="containsText" text="Yes">
      <formula>NOT(ISERROR(SEARCH("Yes",H50)))</formula>
    </cfRule>
  </conditionalFormatting>
  <conditionalFormatting sqref="H50:H67">
    <cfRule type="containsText" dxfId="4495" priority="2922" operator="containsText" text="No">
      <formula>NOT(ISERROR(SEARCH("No",H50)))</formula>
    </cfRule>
  </conditionalFormatting>
  <conditionalFormatting sqref="H52:H67 H114:H128 H311:H328 H373:H392 H397:H416 H440:H460 H463:H476 G984:G1008 G1010:G1026 G1028:G1053 H1065 G1055:G1071 H176:H194 H479:H497 H331:H349 G1:G982 G1073:G1048576">
    <cfRule type="containsText" dxfId="4494" priority="4962" operator="containsText" text="No">
      <formula>NOT(ISERROR(SEARCH("No",G1)))</formula>
    </cfRule>
  </conditionalFormatting>
  <conditionalFormatting sqref="H69:H89">
    <cfRule type="containsText" dxfId="4493" priority="3280" operator="containsText" text="Yes">
      <formula>NOT(ISERROR(SEARCH("Yes",H69)))</formula>
    </cfRule>
    <cfRule type="containsText" dxfId="4492" priority="3281" operator="containsText" text="No">
      <formula>NOT(ISERROR(SEARCH("No",H69)))</formula>
    </cfRule>
  </conditionalFormatting>
  <conditionalFormatting sqref="H92:H111">
    <cfRule type="containsText" dxfId="4491" priority="3184" operator="containsText" text="Yes">
      <formula>NOT(ISERROR(SEARCH("Yes",H92)))</formula>
    </cfRule>
    <cfRule type="containsText" dxfId="4490" priority="3185" operator="containsText" text="No">
      <formula>NOT(ISERROR(SEARCH("No",H92)))</formula>
    </cfRule>
  </conditionalFormatting>
  <conditionalFormatting sqref="H130:H141">
    <cfRule type="containsText" dxfId="4489" priority="3144" operator="containsText" text="Yes">
      <formula>NOT(ISERROR(SEARCH("Yes",H130)))</formula>
    </cfRule>
    <cfRule type="containsText" dxfId="4488" priority="3145" operator="containsText" text="No">
      <formula>NOT(ISERROR(SEARCH("No",H130)))</formula>
    </cfRule>
  </conditionalFormatting>
  <conditionalFormatting sqref="H144:H149">
    <cfRule type="containsText" dxfId="4487" priority="3148" operator="containsText" text="No">
      <formula>NOT(ISERROR(SEARCH("No",H144)))</formula>
    </cfRule>
    <cfRule type="containsText" dxfId="4486" priority="3149" operator="containsText" text="Yes">
      <formula>NOT(ISERROR(SEARCH("Yes",H144)))</formula>
    </cfRule>
    <cfRule type="containsText" dxfId="4485" priority="3150" operator="containsText" text="No">
      <formula>NOT(ISERROR(SEARCH("No",H144)))</formula>
    </cfRule>
  </conditionalFormatting>
  <conditionalFormatting sqref="H151:H164">
    <cfRule type="containsText" dxfId="4484" priority="3124" operator="containsText" text="Yes">
      <formula>NOT(ISERROR(SEARCH("Yes",H151)))</formula>
    </cfRule>
    <cfRule type="containsText" dxfId="4483" priority="3125" operator="containsText" text="No">
      <formula>NOT(ISERROR(SEARCH("No",H151)))</formula>
    </cfRule>
  </conditionalFormatting>
  <conditionalFormatting sqref="H167:H173">
    <cfRule type="containsText" dxfId="4482" priority="3128" operator="containsText" text="No">
      <formula>NOT(ISERROR(SEARCH("No",H167)))</formula>
    </cfRule>
    <cfRule type="containsText" dxfId="4481" priority="3129" operator="containsText" text="Yes">
      <formula>NOT(ISERROR(SEARCH("Yes",H167)))</formula>
    </cfRule>
    <cfRule type="containsText" dxfId="4480" priority="3130" operator="containsText" text="No">
      <formula>NOT(ISERROR(SEARCH("No",H167)))</formula>
    </cfRule>
  </conditionalFormatting>
  <conditionalFormatting sqref="H197:H217">
    <cfRule type="containsText" dxfId="4479" priority="3076" operator="containsText" text="Yes">
      <formula>NOT(ISERROR(SEARCH("Yes",H197)))</formula>
    </cfRule>
    <cfRule type="containsText" dxfId="4478" priority="3077" operator="containsText" text="No">
      <formula>NOT(ISERROR(SEARCH("No",H197)))</formula>
    </cfRule>
  </conditionalFormatting>
  <conditionalFormatting sqref="H221:H241">
    <cfRule type="containsText" dxfId="4477" priority="3060" operator="containsText" text="Yes">
      <formula>NOT(ISERROR(SEARCH("Yes",H221)))</formula>
    </cfRule>
    <cfRule type="containsText" dxfId="4476" priority="3061" operator="containsText" text="No">
      <formula>NOT(ISERROR(SEARCH("No",H221)))</formula>
    </cfRule>
  </conditionalFormatting>
  <conditionalFormatting sqref="H244:H264">
    <cfRule type="containsText" dxfId="4475" priority="3045" operator="containsText" text="Yes">
      <formula>NOT(ISERROR(SEARCH("Yes",H244)))</formula>
    </cfRule>
    <cfRule type="containsText" dxfId="4474" priority="3046" operator="containsText" text="No">
      <formula>NOT(ISERROR(SEARCH("No",H244)))</formula>
    </cfRule>
  </conditionalFormatting>
  <conditionalFormatting sqref="H267:H287">
    <cfRule type="containsText" dxfId="4473" priority="3025" operator="containsText" text="Yes">
      <formula>NOT(ISERROR(SEARCH("Yes",H267)))</formula>
    </cfRule>
    <cfRule type="containsText" dxfId="4472" priority="3026" operator="containsText" text="No">
      <formula>NOT(ISERROR(SEARCH("No",H267)))</formula>
    </cfRule>
  </conditionalFormatting>
  <conditionalFormatting sqref="H352:H370">
    <cfRule type="containsText" dxfId="4471" priority="2955" operator="containsText" text="Yes">
      <formula>NOT(ISERROR(SEARCH("Yes",H352)))</formula>
    </cfRule>
    <cfRule type="containsText" dxfId="4470" priority="2956" operator="containsText" text="No">
      <formula>NOT(ISERROR(SEARCH("No",H352)))</formula>
    </cfRule>
  </conditionalFormatting>
  <conditionalFormatting sqref="H366 G50:G67 G114:G128 G373:G394 G397:G416 G440:G460">
    <cfRule type="containsText" dxfId="4469" priority="4146" operator="containsText" text="Yes">
      <formula>NOT(ISERROR(SEARCH("Yes",G50)))</formula>
    </cfRule>
  </conditionalFormatting>
  <conditionalFormatting sqref="H373:H392 H114:H128 H397:H416 H440:H460 H52:H67 H311:H328 H463:H476">
    <cfRule type="containsText" dxfId="4468" priority="4961" operator="containsText" text="Yes">
      <formula>NOT(ISERROR(SEARCH("Yes",H52)))</formula>
    </cfRule>
  </conditionalFormatting>
  <conditionalFormatting sqref="H373:H392">
    <cfRule type="containsText" dxfId="4467" priority="4960" operator="containsText" text="No">
      <formula>NOT(ISERROR(SEARCH("No",H373)))</formula>
    </cfRule>
  </conditionalFormatting>
  <conditionalFormatting sqref="H420:H437">
    <cfRule type="containsText" dxfId="4466" priority="2896" operator="containsText" text="Yes">
      <formula>NOT(ISERROR(SEARCH("Yes",H420)))</formula>
    </cfRule>
    <cfRule type="containsText" dxfId="4465" priority="2897" operator="containsText" text="No">
      <formula>NOT(ISERROR(SEARCH("No",H420)))</formula>
    </cfRule>
  </conditionalFormatting>
  <conditionalFormatting sqref="H502">
    <cfRule type="containsText" dxfId="4464" priority="2780" operator="containsText" text="No">
      <formula>NOT(ISERROR(SEARCH("No",H502)))</formula>
    </cfRule>
    <cfRule type="containsText" dxfId="4463" priority="2781" operator="containsText" text="Yes">
      <formula>NOT(ISERROR(SEARCH("Yes",H502)))</formula>
    </cfRule>
    <cfRule type="containsText" dxfId="4462" priority="2782" operator="containsText" text="No">
      <formula>NOT(ISERROR(SEARCH("No",H502)))</formula>
    </cfRule>
  </conditionalFormatting>
  <conditionalFormatting sqref="H540">
    <cfRule type="containsText" dxfId="4461" priority="2762" operator="containsText" text="No">
      <formula>NOT(ISERROR(SEARCH("No",H540)))</formula>
    </cfRule>
    <cfRule type="containsText" dxfId="4460" priority="2763" operator="containsText" text="Yes">
      <formula>NOT(ISERROR(SEARCH("Yes",H540)))</formula>
    </cfRule>
    <cfRule type="containsText" dxfId="4459" priority="2764" operator="containsText" text="No">
      <formula>NOT(ISERROR(SEARCH("No",H540)))</formula>
    </cfRule>
  </conditionalFormatting>
  <conditionalFormatting sqref="O221:O241">
    <cfRule type="containsText" dxfId="4458" priority="3047" operator="containsText" text="Yes">
      <formula>NOT(ISERROR(SEARCH("Yes",O221)))</formula>
    </cfRule>
  </conditionalFormatting>
  <conditionalFormatting sqref="O221:P241">
    <cfRule type="containsText" dxfId="4457" priority="3048" operator="containsText" text="No">
      <formula>NOT(ISERROR(SEARCH("No",O221)))</formula>
    </cfRule>
  </conditionalFormatting>
  <conditionalFormatting sqref="P221:P241">
    <cfRule type="containsText" dxfId="4456" priority="3050" operator="containsText" text="Yes">
      <formula>NOT(ISERROR(SEARCH("Yes",P221)))</formula>
    </cfRule>
    <cfRule type="containsText" dxfId="4455" priority="3051" operator="containsText" text="No">
      <formula>NOT(ISERROR(SEARCH("No",P221)))</formula>
    </cfRule>
  </conditionalFormatting>
  <conditionalFormatting sqref="G768:H768">
    <cfRule type="containsText" dxfId="4454" priority="2551" operator="containsText" text="Not Eligible">
      <formula>NOT(ISERROR(SEARCH("Not Eligible",G768)))</formula>
    </cfRule>
    <cfRule type="containsText" dxfId="4453" priority="2552" operator="containsText" text="Yes">
      <formula>NOT(ISERROR(SEARCH("Yes",G768)))</formula>
    </cfRule>
    <cfRule type="containsText" dxfId="4452" priority="2553" operator="containsText" text="No">
      <formula>NOT(ISERROR(SEARCH("No",G768)))</formula>
    </cfRule>
    <cfRule type="containsText" dxfId="4451" priority="2554" operator="containsText" text="Not Eligible">
      <formula>NOT(ISERROR(SEARCH("Not Eligible",G768)))</formula>
    </cfRule>
    <cfRule type="containsText" dxfId="4450" priority="2555" operator="containsText" text="Yes">
      <formula>NOT(ISERROR(SEARCH("Yes",G768)))</formula>
    </cfRule>
    <cfRule type="containsText" dxfId="4449" priority="2556" operator="containsText" text="No">
      <formula>NOT(ISERROR(SEARCH("No",G768)))</formula>
    </cfRule>
    <cfRule type="containsText" dxfId="4448" priority="2557" operator="containsText" text="No">
      <formula>NOT(ISERROR(SEARCH("No",G768)))</formula>
    </cfRule>
    <cfRule type="containsText" dxfId="4447" priority="2558" operator="containsText" text="Yes">
      <formula>NOT(ISERROR(SEARCH("Yes",G768)))</formula>
    </cfRule>
    <cfRule type="containsText" dxfId="4446" priority="2559" operator="containsText" text="No">
      <formula>NOT(ISERROR(SEARCH("No",G768)))</formula>
    </cfRule>
  </conditionalFormatting>
  <conditionalFormatting sqref="G769:H769">
    <cfRule type="containsText" dxfId="4445" priority="2548" operator="containsText" text="No">
      <formula>NOT(ISERROR(SEARCH("No",G769)))</formula>
    </cfRule>
    <cfRule type="containsText" dxfId="4444" priority="2549" operator="containsText" text="Yes">
      <formula>NOT(ISERROR(SEARCH("Yes",G769)))</formula>
    </cfRule>
    <cfRule type="containsText" dxfId="4443" priority="2550" operator="containsText" text="No">
      <formula>NOT(ISERROR(SEARCH("No",G769)))</formula>
    </cfRule>
  </conditionalFormatting>
  <conditionalFormatting sqref="C800">
    <cfRule type="duplicateValues" dxfId="4442" priority="2533"/>
  </conditionalFormatting>
  <conditionalFormatting sqref="G779:H779">
    <cfRule type="containsText" dxfId="4441" priority="2538" operator="containsText" text="Not Eligible">
      <formula>NOT(ISERROR(SEARCH("Not Eligible",G779)))</formula>
    </cfRule>
    <cfRule type="containsText" dxfId="4440" priority="2539" operator="containsText" text="Yes">
      <formula>NOT(ISERROR(SEARCH("Yes",G779)))</formula>
    </cfRule>
    <cfRule type="containsText" dxfId="4439" priority="2540" operator="containsText" text="No">
      <formula>NOT(ISERROR(SEARCH("No",G779)))</formula>
    </cfRule>
    <cfRule type="containsText" dxfId="4438" priority="2541" operator="containsText" text="Not Eligible">
      <formula>NOT(ISERROR(SEARCH("Not Eligible",G779)))</formula>
    </cfRule>
    <cfRule type="containsText" dxfId="4437" priority="2542" operator="containsText" text="Yes">
      <formula>NOT(ISERROR(SEARCH("Yes",G779)))</formula>
    </cfRule>
    <cfRule type="containsText" dxfId="4436" priority="2543" operator="containsText" text="No">
      <formula>NOT(ISERROR(SEARCH("No",G779)))</formula>
    </cfRule>
    <cfRule type="containsText" dxfId="4435" priority="2544" operator="containsText" text="No">
      <formula>NOT(ISERROR(SEARCH("No",G779)))</formula>
    </cfRule>
    <cfRule type="containsText" dxfId="4434" priority="2545" operator="containsText" text="Yes">
      <formula>NOT(ISERROR(SEARCH("Yes",G779)))</formula>
    </cfRule>
    <cfRule type="containsText" dxfId="4433" priority="2546" operator="containsText" text="No">
      <formula>NOT(ISERROR(SEARCH("No",G779)))</formula>
    </cfRule>
  </conditionalFormatting>
  <conditionalFormatting sqref="G780:H780">
    <cfRule type="containsText" dxfId="4432" priority="2535" operator="containsText" text="No">
      <formula>NOT(ISERROR(SEARCH("No",G780)))</formula>
    </cfRule>
    <cfRule type="containsText" dxfId="4431" priority="2536" operator="containsText" text="Yes">
      <formula>NOT(ISERROR(SEARCH("Yes",G780)))</formula>
    </cfRule>
    <cfRule type="containsText" dxfId="4430" priority="2537" operator="containsText" text="No">
      <formula>NOT(ISERROR(SEARCH("No",G780)))</formula>
    </cfRule>
  </conditionalFormatting>
  <conditionalFormatting sqref="C770">
    <cfRule type="duplicateValues" dxfId="4429" priority="2532"/>
  </conditionalFormatting>
  <conditionalFormatting sqref="C781">
    <cfRule type="duplicateValues" dxfId="4428" priority="2531"/>
  </conditionalFormatting>
  <conditionalFormatting sqref="G801:H801">
    <cfRule type="containsText" dxfId="4427" priority="2521" operator="containsText" text="Not Eligible">
      <formula>NOT(ISERROR(SEARCH("Not Eligible",G801)))</formula>
    </cfRule>
    <cfRule type="containsText" dxfId="4426" priority="2522" operator="containsText" text="Yes">
      <formula>NOT(ISERROR(SEARCH("Yes",G801)))</formula>
    </cfRule>
    <cfRule type="containsText" dxfId="4425" priority="2523" operator="containsText" text="No">
      <formula>NOT(ISERROR(SEARCH("No",G801)))</formula>
    </cfRule>
    <cfRule type="containsText" dxfId="4424" priority="2524" operator="containsText" text="Not Eligible">
      <formula>NOT(ISERROR(SEARCH("Not Eligible",G801)))</formula>
    </cfRule>
    <cfRule type="containsText" dxfId="4423" priority="2525" operator="containsText" text="Yes">
      <formula>NOT(ISERROR(SEARCH("Yes",G801)))</formula>
    </cfRule>
    <cfRule type="containsText" dxfId="4422" priority="2526" operator="containsText" text="No">
      <formula>NOT(ISERROR(SEARCH("No",G801)))</formula>
    </cfRule>
    <cfRule type="containsText" dxfId="4421" priority="2527" operator="containsText" text="No">
      <formula>NOT(ISERROR(SEARCH("No",G801)))</formula>
    </cfRule>
    <cfRule type="containsText" dxfId="4420" priority="2528" operator="containsText" text="Yes">
      <formula>NOT(ISERROR(SEARCH("Yes",G801)))</formula>
    </cfRule>
    <cfRule type="containsText" dxfId="4419" priority="2529" operator="containsText" text="No">
      <formula>NOT(ISERROR(SEARCH("No",G801)))</formula>
    </cfRule>
  </conditionalFormatting>
  <conditionalFormatting sqref="G802:H802">
    <cfRule type="containsText" dxfId="4418" priority="2518" operator="containsText" text="No">
      <formula>NOT(ISERROR(SEARCH("No",G802)))</formula>
    </cfRule>
    <cfRule type="containsText" dxfId="4417" priority="2519" operator="containsText" text="Yes">
      <formula>NOT(ISERROR(SEARCH("Yes",G802)))</formula>
    </cfRule>
    <cfRule type="containsText" dxfId="4416" priority="2520" operator="containsText" text="No">
      <formula>NOT(ISERROR(SEARCH("No",G802)))</formula>
    </cfRule>
  </conditionalFormatting>
  <conditionalFormatting sqref="C803">
    <cfRule type="duplicateValues" dxfId="4415" priority="2517"/>
  </conditionalFormatting>
  <conditionalFormatting sqref="C804">
    <cfRule type="duplicateValues" dxfId="4414" priority="2516"/>
  </conditionalFormatting>
  <conditionalFormatting sqref="C778">
    <cfRule type="duplicateValues" dxfId="4413" priority="2510"/>
  </conditionalFormatting>
  <conditionalFormatting sqref="C806:C808">
    <cfRule type="duplicateValues" dxfId="4412" priority="2508"/>
  </conditionalFormatting>
  <conditionalFormatting sqref="G827:H827">
    <cfRule type="containsText" dxfId="4411" priority="2499" operator="containsText" text="Not Eligible">
      <formula>NOT(ISERROR(SEARCH("Not Eligible",G827)))</formula>
    </cfRule>
    <cfRule type="containsText" dxfId="4410" priority="2500" operator="containsText" text="Yes">
      <formula>NOT(ISERROR(SEARCH("Yes",G827)))</formula>
    </cfRule>
    <cfRule type="containsText" dxfId="4409" priority="2501" operator="containsText" text="No">
      <formula>NOT(ISERROR(SEARCH("No",G827)))</formula>
    </cfRule>
    <cfRule type="containsText" dxfId="4408" priority="2502" operator="containsText" text="Not Eligible">
      <formula>NOT(ISERROR(SEARCH("Not Eligible",G827)))</formula>
    </cfRule>
    <cfRule type="containsText" dxfId="4407" priority="2503" operator="containsText" text="Yes">
      <formula>NOT(ISERROR(SEARCH("Yes",G827)))</formula>
    </cfRule>
    <cfRule type="containsText" dxfId="4406" priority="2504" operator="containsText" text="No">
      <formula>NOT(ISERROR(SEARCH("No",G827)))</formula>
    </cfRule>
    <cfRule type="containsText" dxfId="4405" priority="2505" operator="containsText" text="No">
      <formula>NOT(ISERROR(SEARCH("No",G827)))</formula>
    </cfRule>
    <cfRule type="containsText" dxfId="4404" priority="2506" operator="containsText" text="Yes">
      <formula>NOT(ISERROR(SEARCH("Yes",G827)))</formula>
    </cfRule>
    <cfRule type="containsText" dxfId="4403" priority="2507" operator="containsText" text="No">
      <formula>NOT(ISERROR(SEARCH("No",G827)))</formula>
    </cfRule>
  </conditionalFormatting>
  <conditionalFormatting sqref="G828:H828">
    <cfRule type="containsText" dxfId="4402" priority="2496" operator="containsText" text="No">
      <formula>NOT(ISERROR(SEARCH("No",G828)))</formula>
    </cfRule>
    <cfRule type="containsText" dxfId="4401" priority="2497" operator="containsText" text="Yes">
      <formula>NOT(ISERROR(SEARCH("Yes",G828)))</formula>
    </cfRule>
    <cfRule type="containsText" dxfId="4400" priority="2498" operator="containsText" text="No">
      <formula>NOT(ISERROR(SEARCH("No",G828)))</formula>
    </cfRule>
  </conditionalFormatting>
  <conditionalFormatting sqref="G857:H857">
    <cfRule type="containsText" dxfId="4399" priority="2484" operator="containsText" text="Not Eligible">
      <formula>NOT(ISERROR(SEARCH("Not Eligible",G857)))</formula>
    </cfRule>
    <cfRule type="containsText" dxfId="4398" priority="2485" operator="containsText" text="Yes">
      <formula>NOT(ISERROR(SEARCH("Yes",G857)))</formula>
    </cfRule>
    <cfRule type="containsText" dxfId="4397" priority="2486" operator="containsText" text="No">
      <formula>NOT(ISERROR(SEARCH("No",G857)))</formula>
    </cfRule>
    <cfRule type="containsText" dxfId="4396" priority="2487" operator="containsText" text="Not Eligible">
      <formula>NOT(ISERROR(SEARCH("Not Eligible",G857)))</formula>
    </cfRule>
    <cfRule type="containsText" dxfId="4395" priority="2488" operator="containsText" text="Yes">
      <formula>NOT(ISERROR(SEARCH("Yes",G857)))</formula>
    </cfRule>
    <cfRule type="containsText" dxfId="4394" priority="2489" operator="containsText" text="No">
      <formula>NOT(ISERROR(SEARCH("No",G857)))</formula>
    </cfRule>
    <cfRule type="containsText" dxfId="4393" priority="2490" operator="containsText" text="No">
      <formula>NOT(ISERROR(SEARCH("No",G857)))</formula>
    </cfRule>
    <cfRule type="containsText" dxfId="4392" priority="2491" operator="containsText" text="Yes">
      <formula>NOT(ISERROR(SEARCH("Yes",G857)))</formula>
    </cfRule>
    <cfRule type="containsText" dxfId="4391" priority="2492" operator="containsText" text="No">
      <formula>NOT(ISERROR(SEARCH("No",G857)))</formula>
    </cfRule>
  </conditionalFormatting>
  <conditionalFormatting sqref="G858:H858">
    <cfRule type="containsText" dxfId="4390" priority="2481" operator="containsText" text="No">
      <formula>NOT(ISERROR(SEARCH("No",G858)))</formula>
    </cfRule>
    <cfRule type="containsText" dxfId="4389" priority="2482" operator="containsText" text="Yes">
      <formula>NOT(ISERROR(SEARCH("Yes",G858)))</formula>
    </cfRule>
    <cfRule type="containsText" dxfId="4388" priority="2483" operator="containsText" text="No">
      <formula>NOT(ISERROR(SEARCH("No",G858)))</formula>
    </cfRule>
  </conditionalFormatting>
  <conditionalFormatting sqref="C859">
    <cfRule type="duplicateValues" dxfId="4387" priority="2479"/>
  </conditionalFormatting>
  <conditionalFormatting sqref="C847">
    <cfRule type="duplicateValues" dxfId="4386" priority="2478"/>
  </conditionalFormatting>
  <conditionalFormatting sqref="G884:H884">
    <cfRule type="containsText" dxfId="4385" priority="2468" operator="containsText" text="Not Eligible">
      <formula>NOT(ISERROR(SEARCH("Not Eligible",G884)))</formula>
    </cfRule>
    <cfRule type="containsText" dxfId="4384" priority="2469" operator="containsText" text="Yes">
      <formula>NOT(ISERROR(SEARCH("Yes",G884)))</formula>
    </cfRule>
    <cfRule type="containsText" dxfId="4383" priority="2470" operator="containsText" text="No">
      <formula>NOT(ISERROR(SEARCH("No",G884)))</formula>
    </cfRule>
    <cfRule type="containsText" dxfId="4382" priority="2471" operator="containsText" text="Not Eligible">
      <formula>NOT(ISERROR(SEARCH("Not Eligible",G884)))</formula>
    </cfRule>
    <cfRule type="containsText" dxfId="4381" priority="2472" operator="containsText" text="Yes">
      <formula>NOT(ISERROR(SEARCH("Yes",G884)))</formula>
    </cfRule>
    <cfRule type="containsText" dxfId="4380" priority="2473" operator="containsText" text="No">
      <formula>NOT(ISERROR(SEARCH("No",G884)))</formula>
    </cfRule>
    <cfRule type="containsText" dxfId="4379" priority="2474" operator="containsText" text="No">
      <formula>NOT(ISERROR(SEARCH("No",G884)))</formula>
    </cfRule>
    <cfRule type="containsText" dxfId="4378" priority="2475" operator="containsText" text="Yes">
      <formula>NOT(ISERROR(SEARCH("Yes",G884)))</formula>
    </cfRule>
    <cfRule type="containsText" dxfId="4377" priority="2476" operator="containsText" text="No">
      <formula>NOT(ISERROR(SEARCH("No",G884)))</formula>
    </cfRule>
  </conditionalFormatting>
  <conditionalFormatting sqref="G885:H885">
    <cfRule type="containsText" dxfId="4376" priority="2465" operator="containsText" text="No">
      <formula>NOT(ISERROR(SEARCH("No",G885)))</formula>
    </cfRule>
    <cfRule type="containsText" dxfId="4375" priority="2466" operator="containsText" text="Yes">
      <formula>NOT(ISERROR(SEARCH("Yes",G885)))</formula>
    </cfRule>
    <cfRule type="containsText" dxfId="4374" priority="2467" operator="containsText" text="No">
      <formula>NOT(ISERROR(SEARCH("No",G885)))</formula>
    </cfRule>
  </conditionalFormatting>
  <conditionalFormatting sqref="C886">
    <cfRule type="duplicateValues" dxfId="4373" priority="2463"/>
  </conditionalFormatting>
  <conditionalFormatting sqref="C829">
    <cfRule type="duplicateValues" dxfId="4372" priority="2462"/>
  </conditionalFormatting>
  <conditionalFormatting sqref="C835">
    <cfRule type="duplicateValues" dxfId="4371" priority="2461"/>
  </conditionalFormatting>
  <conditionalFormatting sqref="C784">
    <cfRule type="duplicateValues" dxfId="4370" priority="2460"/>
  </conditionalFormatting>
  <conditionalFormatting sqref="C822:C824">
    <cfRule type="duplicateValues" dxfId="4369" priority="2459"/>
  </conditionalFormatting>
  <conditionalFormatting sqref="C896">
    <cfRule type="duplicateValues" dxfId="4368" priority="2458"/>
  </conditionalFormatting>
  <conditionalFormatting sqref="C777">
    <cfRule type="duplicateValues" dxfId="4367" priority="2457"/>
  </conditionalFormatting>
  <conditionalFormatting sqref="C902">
    <cfRule type="duplicateValues" dxfId="4366" priority="2456"/>
  </conditionalFormatting>
  <conditionalFormatting sqref="C901">
    <cfRule type="duplicateValues" dxfId="4365" priority="2455"/>
  </conditionalFormatting>
  <conditionalFormatting sqref="C818">
    <cfRule type="duplicateValues" dxfId="4364" priority="2454"/>
  </conditionalFormatting>
  <conditionalFormatting sqref="C789">
    <cfRule type="duplicateValues" dxfId="4363" priority="2453"/>
  </conditionalFormatting>
  <conditionalFormatting sqref="C792">
    <cfRule type="duplicateValues" dxfId="4362" priority="2452"/>
  </conditionalFormatting>
  <conditionalFormatting sqref="C937">
    <cfRule type="duplicateValues" dxfId="4361" priority="2439"/>
  </conditionalFormatting>
  <conditionalFormatting sqref="G913:H913">
    <cfRule type="containsText" dxfId="4360" priority="2443" operator="containsText" text="Not Eligible">
      <formula>NOT(ISERROR(SEARCH("Not Eligible",G913)))</formula>
    </cfRule>
    <cfRule type="containsText" dxfId="4359" priority="2444" operator="containsText" text="Yes">
      <formula>NOT(ISERROR(SEARCH("Yes",G913)))</formula>
    </cfRule>
    <cfRule type="containsText" dxfId="4358" priority="2445" operator="containsText" text="No">
      <formula>NOT(ISERROR(SEARCH("No",G913)))</formula>
    </cfRule>
    <cfRule type="containsText" dxfId="4357" priority="2446" operator="containsText" text="Not Eligible">
      <formula>NOT(ISERROR(SEARCH("Not Eligible",G913)))</formula>
    </cfRule>
    <cfRule type="containsText" dxfId="4356" priority="2447" operator="containsText" text="Yes">
      <formula>NOT(ISERROR(SEARCH("Yes",G913)))</formula>
    </cfRule>
    <cfRule type="containsText" dxfId="4355" priority="2448" operator="containsText" text="No">
      <formula>NOT(ISERROR(SEARCH("No",G913)))</formula>
    </cfRule>
    <cfRule type="containsText" dxfId="4354" priority="2449" operator="containsText" text="No">
      <formula>NOT(ISERROR(SEARCH("No",G913)))</formula>
    </cfRule>
    <cfRule type="containsText" dxfId="4353" priority="2450" operator="containsText" text="Yes">
      <formula>NOT(ISERROR(SEARCH("Yes",G913)))</formula>
    </cfRule>
    <cfRule type="containsText" dxfId="4352" priority="2451" operator="containsText" text="No">
      <formula>NOT(ISERROR(SEARCH("No",G913)))</formula>
    </cfRule>
  </conditionalFormatting>
  <conditionalFormatting sqref="G914:H914">
    <cfRule type="containsText" dxfId="4351" priority="2440" operator="containsText" text="No">
      <formula>NOT(ISERROR(SEARCH("No",G914)))</formula>
    </cfRule>
    <cfRule type="containsText" dxfId="4350" priority="2441" operator="containsText" text="Yes">
      <formula>NOT(ISERROR(SEARCH("Yes",G914)))</formula>
    </cfRule>
    <cfRule type="containsText" dxfId="4349" priority="2442" operator="containsText" text="No">
      <formula>NOT(ISERROR(SEARCH("No",G914)))</formula>
    </cfRule>
  </conditionalFormatting>
  <conditionalFormatting sqref="C959">
    <cfRule type="duplicateValues" dxfId="4348" priority="2425"/>
  </conditionalFormatting>
  <conditionalFormatting sqref="G938:H938">
    <cfRule type="containsText" dxfId="4347" priority="2429" operator="containsText" text="Not Eligible">
      <formula>NOT(ISERROR(SEARCH("Not Eligible",G938)))</formula>
    </cfRule>
    <cfRule type="containsText" dxfId="4346" priority="2430" operator="containsText" text="Yes">
      <formula>NOT(ISERROR(SEARCH("Yes",G938)))</formula>
    </cfRule>
    <cfRule type="containsText" dxfId="4345" priority="2431" operator="containsText" text="No">
      <formula>NOT(ISERROR(SEARCH("No",G938)))</formula>
    </cfRule>
    <cfRule type="containsText" dxfId="4344" priority="2432" operator="containsText" text="Not Eligible">
      <formula>NOT(ISERROR(SEARCH("Not Eligible",G938)))</formula>
    </cfRule>
    <cfRule type="containsText" dxfId="4343" priority="2433" operator="containsText" text="Yes">
      <formula>NOT(ISERROR(SEARCH("Yes",G938)))</formula>
    </cfRule>
    <cfRule type="containsText" dxfId="4342" priority="2434" operator="containsText" text="No">
      <formula>NOT(ISERROR(SEARCH("No",G938)))</formula>
    </cfRule>
    <cfRule type="containsText" dxfId="4341" priority="2435" operator="containsText" text="No">
      <formula>NOT(ISERROR(SEARCH("No",G938)))</formula>
    </cfRule>
    <cfRule type="containsText" dxfId="4340" priority="2436" operator="containsText" text="Yes">
      <formula>NOT(ISERROR(SEARCH("Yes",G938)))</formula>
    </cfRule>
    <cfRule type="containsText" dxfId="4339" priority="2437" operator="containsText" text="No">
      <formula>NOT(ISERROR(SEARCH("No",G938)))</formula>
    </cfRule>
  </conditionalFormatting>
  <conditionalFormatting sqref="G939:H939">
    <cfRule type="containsText" dxfId="4338" priority="2426" operator="containsText" text="No">
      <formula>NOT(ISERROR(SEARCH("No",G939)))</formula>
    </cfRule>
    <cfRule type="containsText" dxfId="4337" priority="2427" operator="containsText" text="Yes">
      <formula>NOT(ISERROR(SEARCH("Yes",G939)))</formula>
    </cfRule>
    <cfRule type="containsText" dxfId="4336" priority="2428" operator="containsText" text="No">
      <formula>NOT(ISERROR(SEARCH("No",G939)))</formula>
    </cfRule>
  </conditionalFormatting>
  <conditionalFormatting sqref="C940">
    <cfRule type="duplicateValues" dxfId="4335" priority="2424"/>
  </conditionalFormatting>
  <conditionalFormatting sqref="C916:C918">
    <cfRule type="duplicateValues" dxfId="4334" priority="2423"/>
  </conditionalFormatting>
  <conditionalFormatting sqref="C919">
    <cfRule type="duplicateValues" dxfId="4333" priority="2422"/>
  </conditionalFormatting>
  <conditionalFormatting sqref="C921">
    <cfRule type="duplicateValues" dxfId="4332" priority="2421"/>
  </conditionalFormatting>
  <conditionalFormatting sqref="C922:C923">
    <cfRule type="duplicateValues" dxfId="4331" priority="2420"/>
  </conditionalFormatting>
  <conditionalFormatting sqref="C945">
    <cfRule type="duplicateValues" dxfId="4330" priority="2419"/>
  </conditionalFormatting>
  <conditionalFormatting sqref="C952">
    <cfRule type="duplicateValues" dxfId="4329" priority="2418"/>
  </conditionalFormatting>
  <conditionalFormatting sqref="C772">
    <cfRule type="duplicateValues" dxfId="4328" priority="2417"/>
  </conditionalFormatting>
  <conditionalFormatting sqref="C961">
    <cfRule type="duplicateValues" dxfId="4327" priority="2416"/>
  </conditionalFormatting>
  <conditionalFormatting sqref="G984:G1008 G1010:G1026 G1028:G1053 H1065 G1055:G1071 G1:G982 G1073:G1048576">
    <cfRule type="containsText" dxfId="4326" priority="2413" operator="containsText" text="Late">
      <formula>NOT(ISERROR(SEARCH("Late",G1)))</formula>
    </cfRule>
  </conditionalFormatting>
  <conditionalFormatting sqref="F984:F1070 F1202:F1220 F1221:G1223 F1072:F1200 F1:F982 F1224:F2033 F2035:F2167 F2169:F2234 F2236:F2268 F2270:F1048576">
    <cfRule type="containsText" dxfId="4325" priority="2412" operator="containsText" text="Day">
      <formula>NOT(ISERROR(SEARCH("Day",F1)))</formula>
    </cfRule>
  </conditionalFormatting>
  <conditionalFormatting sqref="F984:F1070 F1202:F1220 F1221:G1223 F1072:F1200 F1:F982 F1224:F2033 F2035:F2167 F2169:F2234 F2236:F2268 F2270:F1048576">
    <cfRule type="containsText" dxfId="4324" priority="2411" operator="containsText" text="Night">
      <formula>NOT(ISERROR(SEARCH("Night",F1)))</formula>
    </cfRule>
  </conditionalFormatting>
  <conditionalFormatting sqref="C879:C880">
    <cfRule type="duplicateValues" dxfId="4323" priority="2410"/>
  </conditionalFormatting>
  <conditionalFormatting sqref="C883">
    <cfRule type="duplicateValues" dxfId="4322" priority="2409"/>
  </conditionalFormatting>
  <conditionalFormatting sqref="C825">
    <cfRule type="duplicateValues" dxfId="4321" priority="2408"/>
  </conditionalFormatting>
  <conditionalFormatting sqref="G963:H963">
    <cfRule type="containsText" dxfId="4320" priority="2399" operator="containsText" text="Not Eligible">
      <formula>NOT(ISERROR(SEARCH("Not Eligible",G963)))</formula>
    </cfRule>
    <cfRule type="containsText" dxfId="4319" priority="2400" operator="containsText" text="Yes">
      <formula>NOT(ISERROR(SEARCH("Yes",G963)))</formula>
    </cfRule>
    <cfRule type="containsText" dxfId="4318" priority="2401" operator="containsText" text="No">
      <formula>NOT(ISERROR(SEARCH("No",G963)))</formula>
    </cfRule>
    <cfRule type="containsText" dxfId="4317" priority="2402" operator="containsText" text="Not Eligible">
      <formula>NOT(ISERROR(SEARCH("Not Eligible",G963)))</formula>
    </cfRule>
    <cfRule type="containsText" dxfId="4316" priority="2403" operator="containsText" text="Yes">
      <formula>NOT(ISERROR(SEARCH("Yes",G963)))</formula>
    </cfRule>
    <cfRule type="containsText" dxfId="4315" priority="2404" operator="containsText" text="No">
      <formula>NOT(ISERROR(SEARCH("No",G963)))</formula>
    </cfRule>
    <cfRule type="containsText" dxfId="4314" priority="2405" operator="containsText" text="No">
      <formula>NOT(ISERROR(SEARCH("No",G963)))</formula>
    </cfRule>
    <cfRule type="containsText" dxfId="4313" priority="2406" operator="containsText" text="Yes">
      <formula>NOT(ISERROR(SEARCH("Yes",G963)))</formula>
    </cfRule>
    <cfRule type="containsText" dxfId="4312" priority="2407" operator="containsText" text="No">
      <formula>NOT(ISERROR(SEARCH("No",G963)))</formula>
    </cfRule>
  </conditionalFormatting>
  <conditionalFormatting sqref="G964:H964">
    <cfRule type="containsText" dxfId="4311" priority="2396" operator="containsText" text="No">
      <formula>NOT(ISERROR(SEARCH("No",G964)))</formula>
    </cfRule>
    <cfRule type="containsText" dxfId="4310" priority="2397" operator="containsText" text="Yes">
      <formula>NOT(ISERROR(SEARCH("Yes",G964)))</formula>
    </cfRule>
    <cfRule type="containsText" dxfId="4309" priority="2398" operator="containsText" text="No">
      <formula>NOT(ISERROR(SEARCH("No",G964)))</formula>
    </cfRule>
  </conditionalFormatting>
  <conditionalFormatting sqref="C987 C989 C991 C993">
    <cfRule type="duplicateValues" dxfId="4308" priority="2381"/>
  </conditionalFormatting>
  <conditionalFormatting sqref="G984:H984">
    <cfRule type="containsText" dxfId="4307" priority="2385" operator="containsText" text="Not Eligible">
      <formula>NOT(ISERROR(SEARCH("Not Eligible",G984)))</formula>
    </cfRule>
    <cfRule type="containsText" dxfId="4306" priority="2386" operator="containsText" text="Yes">
      <formula>NOT(ISERROR(SEARCH("Yes",G984)))</formula>
    </cfRule>
    <cfRule type="containsText" dxfId="4305" priority="2387" operator="containsText" text="No">
      <formula>NOT(ISERROR(SEARCH("No",G984)))</formula>
    </cfRule>
    <cfRule type="containsText" dxfId="4304" priority="2388" operator="containsText" text="Not Eligible">
      <formula>NOT(ISERROR(SEARCH("Not Eligible",G984)))</formula>
    </cfRule>
    <cfRule type="containsText" dxfId="4303" priority="2389" operator="containsText" text="Yes">
      <formula>NOT(ISERROR(SEARCH("Yes",G984)))</formula>
    </cfRule>
    <cfRule type="containsText" dxfId="4302" priority="2390" operator="containsText" text="No">
      <formula>NOT(ISERROR(SEARCH("No",G984)))</formula>
    </cfRule>
    <cfRule type="containsText" dxfId="4301" priority="2391" operator="containsText" text="No">
      <formula>NOT(ISERROR(SEARCH("No",G984)))</formula>
    </cfRule>
    <cfRule type="containsText" dxfId="4300" priority="2392" operator="containsText" text="Yes">
      <formula>NOT(ISERROR(SEARCH("Yes",G984)))</formula>
    </cfRule>
    <cfRule type="containsText" dxfId="4299" priority="2393" operator="containsText" text="No">
      <formula>NOT(ISERROR(SEARCH("No",G984)))</formula>
    </cfRule>
  </conditionalFormatting>
  <conditionalFormatting sqref="G985:H985">
    <cfRule type="containsText" dxfId="4298" priority="2382" operator="containsText" text="No">
      <formula>NOT(ISERROR(SEARCH("No",G985)))</formula>
    </cfRule>
    <cfRule type="containsText" dxfId="4297" priority="2383" operator="containsText" text="Yes">
      <formula>NOT(ISERROR(SEARCH("Yes",G985)))</formula>
    </cfRule>
    <cfRule type="containsText" dxfId="4296" priority="2384" operator="containsText" text="No">
      <formula>NOT(ISERROR(SEARCH("No",G985)))</formula>
    </cfRule>
  </conditionalFormatting>
  <conditionalFormatting sqref="G1010:H1010">
    <cfRule type="containsText" dxfId="4295" priority="2368" operator="containsText" text="Not Eligible">
      <formula>NOT(ISERROR(SEARCH("Not Eligible",G1010)))</formula>
    </cfRule>
    <cfRule type="containsText" dxfId="4294" priority="2369" operator="containsText" text="Yes">
      <formula>NOT(ISERROR(SEARCH("Yes",G1010)))</formula>
    </cfRule>
    <cfRule type="containsText" dxfId="4293" priority="2370" operator="containsText" text="No">
      <formula>NOT(ISERROR(SEARCH("No",G1010)))</formula>
    </cfRule>
    <cfRule type="containsText" dxfId="4292" priority="2371" operator="containsText" text="Not Eligible">
      <formula>NOT(ISERROR(SEARCH("Not Eligible",G1010)))</formula>
    </cfRule>
    <cfRule type="containsText" dxfId="4291" priority="2372" operator="containsText" text="Yes">
      <formula>NOT(ISERROR(SEARCH("Yes",G1010)))</formula>
    </cfRule>
    <cfRule type="containsText" dxfId="4290" priority="2373" operator="containsText" text="No">
      <formula>NOT(ISERROR(SEARCH("No",G1010)))</formula>
    </cfRule>
    <cfRule type="containsText" dxfId="4289" priority="2374" operator="containsText" text="No">
      <formula>NOT(ISERROR(SEARCH("No",G1010)))</formula>
    </cfRule>
    <cfRule type="containsText" dxfId="4288" priority="2375" operator="containsText" text="Yes">
      <formula>NOT(ISERROR(SEARCH("Yes",G1010)))</formula>
    </cfRule>
    <cfRule type="containsText" dxfId="4287" priority="2376" operator="containsText" text="No">
      <formula>NOT(ISERROR(SEARCH("No",G1010)))</formula>
    </cfRule>
  </conditionalFormatting>
  <conditionalFormatting sqref="G1011:H1011">
    <cfRule type="containsText" dxfId="4286" priority="2365" operator="containsText" text="No">
      <formula>NOT(ISERROR(SEARCH("No",G1011)))</formula>
    </cfRule>
    <cfRule type="containsText" dxfId="4285" priority="2366" operator="containsText" text="Yes">
      <formula>NOT(ISERROR(SEARCH("Yes",G1011)))</formula>
    </cfRule>
    <cfRule type="containsText" dxfId="4284" priority="2367" operator="containsText" text="No">
      <formula>NOT(ISERROR(SEARCH("No",G1011)))</formula>
    </cfRule>
  </conditionalFormatting>
  <conditionalFormatting sqref="C1058 C1039 C1041 C1045">
    <cfRule type="duplicateValues" dxfId="4283" priority="2352"/>
  </conditionalFormatting>
  <conditionalFormatting sqref="G1034:H1034">
    <cfRule type="containsText" dxfId="4282" priority="2356" operator="containsText" text="Not Eligible">
      <formula>NOT(ISERROR(SEARCH("Not Eligible",G1034)))</formula>
    </cfRule>
    <cfRule type="containsText" dxfId="4281" priority="2357" operator="containsText" text="Yes">
      <formula>NOT(ISERROR(SEARCH("Yes",G1034)))</formula>
    </cfRule>
    <cfRule type="containsText" dxfId="4280" priority="2358" operator="containsText" text="No">
      <formula>NOT(ISERROR(SEARCH("No",G1034)))</formula>
    </cfRule>
    <cfRule type="containsText" dxfId="4279" priority="2359" operator="containsText" text="Not Eligible">
      <formula>NOT(ISERROR(SEARCH("Not Eligible",G1034)))</formula>
    </cfRule>
    <cfRule type="containsText" dxfId="4278" priority="2360" operator="containsText" text="Yes">
      <formula>NOT(ISERROR(SEARCH("Yes",G1034)))</formula>
    </cfRule>
    <cfRule type="containsText" dxfId="4277" priority="2361" operator="containsText" text="No">
      <formula>NOT(ISERROR(SEARCH("No",G1034)))</formula>
    </cfRule>
    <cfRule type="containsText" dxfId="4276" priority="2362" operator="containsText" text="No">
      <formula>NOT(ISERROR(SEARCH("No",G1034)))</formula>
    </cfRule>
    <cfRule type="containsText" dxfId="4275" priority="2363" operator="containsText" text="Yes">
      <formula>NOT(ISERROR(SEARCH("Yes",G1034)))</formula>
    </cfRule>
    <cfRule type="containsText" dxfId="4274" priority="2364" operator="containsText" text="No">
      <formula>NOT(ISERROR(SEARCH("No",G1034)))</formula>
    </cfRule>
  </conditionalFormatting>
  <conditionalFormatting sqref="G1035:H1035">
    <cfRule type="containsText" dxfId="4273" priority="2353" operator="containsText" text="No">
      <formula>NOT(ISERROR(SEARCH("No",G1035)))</formula>
    </cfRule>
    <cfRule type="containsText" dxfId="4272" priority="2354" operator="containsText" text="Yes">
      <formula>NOT(ISERROR(SEARCH("Yes",G1035)))</formula>
    </cfRule>
    <cfRule type="containsText" dxfId="4271" priority="2355" operator="containsText" text="No">
      <formula>NOT(ISERROR(SEARCH("No",G1035)))</formula>
    </cfRule>
  </conditionalFormatting>
  <conditionalFormatting sqref="C1005:C1007">
    <cfRule type="duplicateValues" dxfId="4270" priority="2351"/>
  </conditionalFormatting>
  <conditionalFormatting sqref="C1004">
    <cfRule type="duplicateValues" dxfId="4269" priority="2350"/>
  </conditionalFormatting>
  <conditionalFormatting sqref="C1002">
    <cfRule type="duplicateValues" dxfId="4268" priority="2348"/>
  </conditionalFormatting>
  <conditionalFormatting sqref="C996:C997">
    <cfRule type="duplicateValues" dxfId="4267" priority="2347"/>
  </conditionalFormatting>
  <conditionalFormatting sqref="C1001">
    <cfRule type="duplicateValues" dxfId="4266" priority="2346"/>
  </conditionalFormatting>
  <conditionalFormatting sqref="C1000">
    <cfRule type="duplicateValues" dxfId="4265" priority="2345"/>
  </conditionalFormatting>
  <conditionalFormatting sqref="C1037">
    <cfRule type="duplicateValues" dxfId="4264" priority="2344"/>
  </conditionalFormatting>
  <conditionalFormatting sqref="C906">
    <cfRule type="duplicateValues" dxfId="4263" priority="2343"/>
  </conditionalFormatting>
  <conditionalFormatting sqref="C877">
    <cfRule type="duplicateValues" dxfId="4262" priority="2342"/>
  </conditionalFormatting>
  <conditionalFormatting sqref="C1003">
    <cfRule type="duplicateValues" dxfId="4261" priority="2341"/>
  </conditionalFormatting>
  <conditionalFormatting sqref="C995">
    <cfRule type="duplicateValues" dxfId="4260" priority="2339"/>
  </conditionalFormatting>
  <conditionalFormatting sqref="C1043">
    <cfRule type="duplicateValues" dxfId="4259" priority="2338"/>
  </conditionalFormatting>
  <conditionalFormatting sqref="C905">
    <cfRule type="duplicateValues" dxfId="4258" priority="2337"/>
  </conditionalFormatting>
  <conditionalFormatting sqref="C1054">
    <cfRule type="duplicateValues" dxfId="4257" priority="2336"/>
  </conditionalFormatting>
  <conditionalFormatting sqref="C1056:C1057">
    <cfRule type="duplicateValues" dxfId="4256" priority="2335"/>
  </conditionalFormatting>
  <conditionalFormatting sqref="C1048:C1051">
    <cfRule type="duplicateValues" dxfId="4255" priority="2334"/>
  </conditionalFormatting>
  <conditionalFormatting sqref="C852">
    <cfRule type="duplicateValues" dxfId="4254" priority="2333"/>
  </conditionalFormatting>
  <conditionalFormatting sqref="C936">
    <cfRule type="duplicateValues" dxfId="4253" priority="2332"/>
  </conditionalFormatting>
  <conditionalFormatting sqref="C881:C882">
    <cfRule type="duplicateValues" dxfId="4252" priority="2331"/>
  </conditionalFormatting>
  <conditionalFormatting sqref="C1064">
    <cfRule type="duplicateValues" dxfId="4251" priority="2318"/>
  </conditionalFormatting>
  <conditionalFormatting sqref="G1059:H1059">
    <cfRule type="containsText" dxfId="4250" priority="2322" operator="containsText" text="Not Eligible">
      <formula>NOT(ISERROR(SEARCH("Not Eligible",G1059)))</formula>
    </cfRule>
    <cfRule type="containsText" dxfId="4249" priority="2323" operator="containsText" text="Yes">
      <formula>NOT(ISERROR(SEARCH("Yes",G1059)))</formula>
    </cfRule>
    <cfRule type="containsText" dxfId="4248" priority="2324" operator="containsText" text="No">
      <formula>NOT(ISERROR(SEARCH("No",G1059)))</formula>
    </cfRule>
    <cfRule type="containsText" dxfId="4247" priority="2325" operator="containsText" text="Not Eligible">
      <formula>NOT(ISERROR(SEARCH("Not Eligible",G1059)))</formula>
    </cfRule>
    <cfRule type="containsText" dxfId="4246" priority="2326" operator="containsText" text="Yes">
      <formula>NOT(ISERROR(SEARCH("Yes",G1059)))</formula>
    </cfRule>
    <cfRule type="containsText" dxfId="4245" priority="2327" operator="containsText" text="No">
      <formula>NOT(ISERROR(SEARCH("No",G1059)))</formula>
    </cfRule>
    <cfRule type="containsText" dxfId="4244" priority="2328" operator="containsText" text="No">
      <formula>NOT(ISERROR(SEARCH("No",G1059)))</formula>
    </cfRule>
    <cfRule type="containsText" dxfId="4243" priority="2329" operator="containsText" text="Yes">
      <formula>NOT(ISERROR(SEARCH("Yes",G1059)))</formula>
    </cfRule>
    <cfRule type="containsText" dxfId="4242" priority="2330" operator="containsText" text="No">
      <formula>NOT(ISERROR(SEARCH("No",G1059)))</formula>
    </cfRule>
  </conditionalFormatting>
  <conditionalFormatting sqref="G1060:H1060">
    <cfRule type="containsText" dxfId="4241" priority="2319" operator="containsText" text="No">
      <formula>NOT(ISERROR(SEARCH("No",G1060)))</formula>
    </cfRule>
    <cfRule type="containsText" dxfId="4240" priority="2320" operator="containsText" text="Yes">
      <formula>NOT(ISERROR(SEARCH("Yes",G1060)))</formula>
    </cfRule>
    <cfRule type="containsText" dxfId="4239" priority="2321" operator="containsText" text="No">
      <formula>NOT(ISERROR(SEARCH("No",G1060)))</formula>
    </cfRule>
  </conditionalFormatting>
  <conditionalFormatting sqref="C1062">
    <cfRule type="duplicateValues" dxfId="4238" priority="2317"/>
  </conditionalFormatting>
  <conditionalFormatting sqref="C1078">
    <cfRule type="duplicateValues" dxfId="4237" priority="2315"/>
  </conditionalFormatting>
  <conditionalFormatting sqref="C1081">
    <cfRule type="duplicateValues" dxfId="4236" priority="2314"/>
  </conditionalFormatting>
  <conditionalFormatting sqref="C1073:C1074 C1076">
    <cfRule type="duplicateValues" dxfId="4235" priority="2313"/>
  </conditionalFormatting>
  <conditionalFormatting sqref="G1082:H1082">
    <cfRule type="containsText" dxfId="4234" priority="2304" operator="containsText" text="Not Eligible">
      <formula>NOT(ISERROR(SEARCH("Not Eligible",G1082)))</formula>
    </cfRule>
    <cfRule type="containsText" dxfId="4233" priority="2305" operator="containsText" text="Yes">
      <formula>NOT(ISERROR(SEARCH("Yes",G1082)))</formula>
    </cfRule>
    <cfRule type="containsText" dxfId="4232" priority="2306" operator="containsText" text="No">
      <formula>NOT(ISERROR(SEARCH("No",G1082)))</formula>
    </cfRule>
    <cfRule type="containsText" dxfId="4231" priority="2307" operator="containsText" text="Not Eligible">
      <formula>NOT(ISERROR(SEARCH("Not Eligible",G1082)))</formula>
    </cfRule>
    <cfRule type="containsText" dxfId="4230" priority="2308" operator="containsText" text="Yes">
      <formula>NOT(ISERROR(SEARCH("Yes",G1082)))</formula>
    </cfRule>
    <cfRule type="containsText" dxfId="4229" priority="2309" operator="containsText" text="No">
      <formula>NOT(ISERROR(SEARCH("No",G1082)))</formula>
    </cfRule>
    <cfRule type="containsText" dxfId="4228" priority="2310" operator="containsText" text="No">
      <formula>NOT(ISERROR(SEARCH("No",G1082)))</formula>
    </cfRule>
    <cfRule type="containsText" dxfId="4227" priority="2311" operator="containsText" text="Yes">
      <formula>NOT(ISERROR(SEARCH("Yes",G1082)))</formula>
    </cfRule>
    <cfRule type="containsText" dxfId="4226" priority="2312" operator="containsText" text="No">
      <formula>NOT(ISERROR(SEARCH("No",G1082)))</formula>
    </cfRule>
  </conditionalFormatting>
  <conditionalFormatting sqref="G1083:H1083">
    <cfRule type="containsText" dxfId="4225" priority="2301" operator="containsText" text="No">
      <formula>NOT(ISERROR(SEARCH("No",G1083)))</formula>
    </cfRule>
    <cfRule type="containsText" dxfId="4224" priority="2302" operator="containsText" text="Yes">
      <formula>NOT(ISERROR(SEARCH("Yes",G1083)))</formula>
    </cfRule>
    <cfRule type="containsText" dxfId="4223" priority="2303" operator="containsText" text="No">
      <formula>NOT(ISERROR(SEARCH("No",G1083)))</formula>
    </cfRule>
  </conditionalFormatting>
  <conditionalFormatting sqref="C1111 C1115">
    <cfRule type="duplicateValues" dxfId="4222" priority="2288"/>
  </conditionalFormatting>
  <conditionalFormatting sqref="G1104:H1104">
    <cfRule type="containsText" dxfId="4221" priority="2292" operator="containsText" text="Not Eligible">
      <formula>NOT(ISERROR(SEARCH("Not Eligible",G1104)))</formula>
    </cfRule>
    <cfRule type="containsText" dxfId="4220" priority="2293" operator="containsText" text="Yes">
      <formula>NOT(ISERROR(SEARCH("Yes",G1104)))</formula>
    </cfRule>
    <cfRule type="containsText" dxfId="4219" priority="2294" operator="containsText" text="No">
      <formula>NOT(ISERROR(SEARCH("No",G1104)))</formula>
    </cfRule>
    <cfRule type="containsText" dxfId="4218" priority="2295" operator="containsText" text="Not Eligible">
      <formula>NOT(ISERROR(SEARCH("Not Eligible",G1104)))</formula>
    </cfRule>
    <cfRule type="containsText" dxfId="4217" priority="2296" operator="containsText" text="Yes">
      <formula>NOT(ISERROR(SEARCH("Yes",G1104)))</formula>
    </cfRule>
    <cfRule type="containsText" dxfId="4216" priority="2297" operator="containsText" text="No">
      <formula>NOT(ISERROR(SEARCH("No",G1104)))</formula>
    </cfRule>
    <cfRule type="containsText" dxfId="4215" priority="2298" operator="containsText" text="No">
      <formula>NOT(ISERROR(SEARCH("No",G1104)))</formula>
    </cfRule>
    <cfRule type="containsText" dxfId="4214" priority="2299" operator="containsText" text="Yes">
      <formula>NOT(ISERROR(SEARCH("Yes",G1104)))</formula>
    </cfRule>
    <cfRule type="containsText" dxfId="4213" priority="2300" operator="containsText" text="No">
      <formula>NOT(ISERROR(SEARCH("No",G1104)))</formula>
    </cfRule>
  </conditionalFormatting>
  <conditionalFormatting sqref="G1105:H1105">
    <cfRule type="containsText" dxfId="4212" priority="2289" operator="containsText" text="No">
      <formula>NOT(ISERROR(SEARCH("No",G1105)))</formula>
    </cfRule>
    <cfRule type="containsText" dxfId="4211" priority="2290" operator="containsText" text="Yes">
      <formula>NOT(ISERROR(SEARCH("Yes",G1105)))</formula>
    </cfRule>
    <cfRule type="containsText" dxfId="4210" priority="2291" operator="containsText" text="No">
      <formula>NOT(ISERROR(SEARCH("No",G1105)))</formula>
    </cfRule>
  </conditionalFormatting>
  <conditionalFormatting sqref="C1107">
    <cfRule type="duplicateValues" dxfId="4209" priority="2287"/>
  </conditionalFormatting>
  <conditionalFormatting sqref="C1123 C1125">
    <cfRule type="duplicateValues" dxfId="4208" priority="2285"/>
  </conditionalFormatting>
  <conditionalFormatting sqref="C1128">
    <cfRule type="duplicateValues" dxfId="4207" priority="2284"/>
  </conditionalFormatting>
  <conditionalFormatting sqref="C1118 C1120:C1121">
    <cfRule type="duplicateValues" dxfId="4206" priority="2283"/>
  </conditionalFormatting>
  <conditionalFormatting sqref="C908">
    <cfRule type="duplicateValues" dxfId="4205" priority="2282"/>
  </conditionalFormatting>
  <conditionalFormatting sqref="C854">
    <cfRule type="duplicateValues" dxfId="4204" priority="2281"/>
  </conditionalFormatting>
  <conditionalFormatting sqref="C855">
    <cfRule type="duplicateValues" dxfId="4203" priority="2280"/>
  </conditionalFormatting>
  <conditionalFormatting sqref="C1008:C1009">
    <cfRule type="duplicateValues" dxfId="4202" priority="2277"/>
  </conditionalFormatting>
  <conditionalFormatting sqref="C1069:C1070">
    <cfRule type="duplicateValues" dxfId="4201" priority="2276"/>
  </conditionalFormatting>
  <conditionalFormatting sqref="C1071">
    <cfRule type="duplicateValues" dxfId="4200" priority="2275"/>
  </conditionalFormatting>
  <conditionalFormatting sqref="C980">
    <cfRule type="duplicateValues" dxfId="4199" priority="2274"/>
  </conditionalFormatting>
  <conditionalFormatting sqref="C1072">
    <cfRule type="duplicateValues" dxfId="4198" priority="2273"/>
  </conditionalFormatting>
  <conditionalFormatting sqref="C1075">
    <cfRule type="duplicateValues" dxfId="4197" priority="2272"/>
  </conditionalFormatting>
  <conditionalFormatting sqref="C1079:C1080">
    <cfRule type="duplicateValues" dxfId="4196" priority="2270"/>
  </conditionalFormatting>
  <conditionalFormatting sqref="C1109">
    <cfRule type="duplicateValues" dxfId="4195" priority="2269"/>
  </conditionalFormatting>
  <conditionalFormatting sqref="C1024">
    <cfRule type="duplicateValues" dxfId="4194" priority="2268"/>
  </conditionalFormatting>
  <conditionalFormatting sqref="C1087">
    <cfRule type="duplicateValues" dxfId="4193" priority="2267"/>
  </conditionalFormatting>
  <conditionalFormatting sqref="C1126:C1127">
    <cfRule type="duplicateValues" dxfId="4192" priority="2266"/>
  </conditionalFormatting>
  <conditionalFormatting sqref="C1031">
    <cfRule type="duplicateValues" dxfId="4191" priority="2265"/>
  </conditionalFormatting>
  <conditionalFormatting sqref="C1124">
    <cfRule type="duplicateValues" dxfId="4190" priority="2264"/>
  </conditionalFormatting>
  <conditionalFormatting sqref="C1094">
    <cfRule type="duplicateValues" dxfId="4189" priority="2263"/>
  </conditionalFormatting>
  <conditionalFormatting sqref="C1140">
    <cfRule type="duplicateValues" dxfId="4188" priority="2250"/>
  </conditionalFormatting>
  <conditionalFormatting sqref="G1129:H1129">
    <cfRule type="containsText" dxfId="4187" priority="2254" operator="containsText" text="Not Eligible">
      <formula>NOT(ISERROR(SEARCH("Not Eligible",G1129)))</formula>
    </cfRule>
    <cfRule type="containsText" dxfId="4186" priority="2255" operator="containsText" text="Yes">
      <formula>NOT(ISERROR(SEARCH("Yes",G1129)))</formula>
    </cfRule>
    <cfRule type="containsText" dxfId="4185" priority="2256" operator="containsText" text="No">
      <formula>NOT(ISERROR(SEARCH("No",G1129)))</formula>
    </cfRule>
    <cfRule type="containsText" dxfId="4184" priority="2257" operator="containsText" text="Not Eligible">
      <formula>NOT(ISERROR(SEARCH("Not Eligible",G1129)))</formula>
    </cfRule>
    <cfRule type="containsText" dxfId="4183" priority="2258" operator="containsText" text="Yes">
      <formula>NOT(ISERROR(SEARCH("Yes",G1129)))</formula>
    </cfRule>
    <cfRule type="containsText" dxfId="4182" priority="2259" operator="containsText" text="No">
      <formula>NOT(ISERROR(SEARCH("No",G1129)))</formula>
    </cfRule>
    <cfRule type="containsText" dxfId="4181" priority="2260" operator="containsText" text="No">
      <formula>NOT(ISERROR(SEARCH("No",G1129)))</formula>
    </cfRule>
    <cfRule type="containsText" dxfId="4180" priority="2261" operator="containsText" text="Yes">
      <formula>NOT(ISERROR(SEARCH("Yes",G1129)))</formula>
    </cfRule>
    <cfRule type="containsText" dxfId="4179" priority="2262" operator="containsText" text="No">
      <formula>NOT(ISERROR(SEARCH("No",G1129)))</formula>
    </cfRule>
  </conditionalFormatting>
  <conditionalFormatting sqref="G1130:H1130">
    <cfRule type="containsText" dxfId="4178" priority="2251" operator="containsText" text="No">
      <formula>NOT(ISERROR(SEARCH("No",G1130)))</formula>
    </cfRule>
    <cfRule type="containsText" dxfId="4177" priority="2252" operator="containsText" text="Yes">
      <formula>NOT(ISERROR(SEARCH("Yes",G1130)))</formula>
    </cfRule>
    <cfRule type="containsText" dxfId="4176" priority="2253" operator="containsText" text="No">
      <formula>NOT(ISERROR(SEARCH("No",G1130)))</formula>
    </cfRule>
  </conditionalFormatting>
  <conditionalFormatting sqref="C1132">
    <cfRule type="duplicateValues" dxfId="4175" priority="2249"/>
  </conditionalFormatting>
  <conditionalFormatting sqref="C1152">
    <cfRule type="duplicateValues" dxfId="4174" priority="2248"/>
  </conditionalFormatting>
  <conditionalFormatting sqref="G1153:H1153">
    <cfRule type="containsText" dxfId="4173" priority="2236" operator="containsText" text="Not Eligible">
      <formula>NOT(ISERROR(SEARCH("Not Eligible",G1153)))</formula>
    </cfRule>
    <cfRule type="containsText" dxfId="4172" priority="2237" operator="containsText" text="Yes">
      <formula>NOT(ISERROR(SEARCH("Yes",G1153)))</formula>
    </cfRule>
    <cfRule type="containsText" dxfId="4171" priority="2238" operator="containsText" text="No">
      <formula>NOT(ISERROR(SEARCH("No",G1153)))</formula>
    </cfRule>
    <cfRule type="containsText" dxfId="4170" priority="2239" operator="containsText" text="Not Eligible">
      <formula>NOT(ISERROR(SEARCH("Not Eligible",G1153)))</formula>
    </cfRule>
    <cfRule type="containsText" dxfId="4169" priority="2240" operator="containsText" text="Yes">
      <formula>NOT(ISERROR(SEARCH("Yes",G1153)))</formula>
    </cfRule>
    <cfRule type="containsText" dxfId="4168" priority="2241" operator="containsText" text="No">
      <formula>NOT(ISERROR(SEARCH("No",G1153)))</formula>
    </cfRule>
    <cfRule type="containsText" dxfId="4167" priority="2242" operator="containsText" text="No">
      <formula>NOT(ISERROR(SEARCH("No",G1153)))</formula>
    </cfRule>
    <cfRule type="containsText" dxfId="4166" priority="2243" operator="containsText" text="Yes">
      <formula>NOT(ISERROR(SEARCH("Yes",G1153)))</formula>
    </cfRule>
    <cfRule type="containsText" dxfId="4165" priority="2244" operator="containsText" text="No">
      <formula>NOT(ISERROR(SEARCH("No",G1153)))</formula>
    </cfRule>
  </conditionalFormatting>
  <conditionalFormatting sqref="G1154:H1154">
    <cfRule type="containsText" dxfId="4164" priority="2233" operator="containsText" text="No">
      <formula>NOT(ISERROR(SEARCH("No",G1154)))</formula>
    </cfRule>
    <cfRule type="containsText" dxfId="4163" priority="2234" operator="containsText" text="Yes">
      <formula>NOT(ISERROR(SEARCH("Yes",G1154)))</formula>
    </cfRule>
    <cfRule type="containsText" dxfId="4162" priority="2235" operator="containsText" text="No">
      <formula>NOT(ISERROR(SEARCH("No",G1154)))</formula>
    </cfRule>
  </conditionalFormatting>
  <conditionalFormatting sqref="C1158">
    <cfRule type="duplicateValues" dxfId="4161" priority="2232"/>
  </conditionalFormatting>
  <conditionalFormatting sqref="C1164">
    <cfRule type="duplicateValues" dxfId="4160" priority="2231"/>
  </conditionalFormatting>
  <conditionalFormatting sqref="C1103">
    <cfRule type="duplicateValues" dxfId="4159" priority="2229"/>
  </conditionalFormatting>
  <conditionalFormatting sqref="C1032">
    <cfRule type="duplicateValues" dxfId="4158" priority="2228"/>
  </conditionalFormatting>
  <conditionalFormatting sqref="C1143:C1144">
    <cfRule type="duplicateValues" dxfId="4157" priority="2227"/>
  </conditionalFormatting>
  <conditionalFormatting sqref="C1145">
    <cfRule type="duplicateValues" dxfId="4156" priority="2226"/>
  </conditionalFormatting>
  <conditionalFormatting sqref="C1146">
    <cfRule type="duplicateValues" dxfId="4155" priority="2225"/>
  </conditionalFormatting>
  <conditionalFormatting sqref="C1147:C1149">
    <cfRule type="duplicateValues" dxfId="4154" priority="2224"/>
  </conditionalFormatting>
  <conditionalFormatting sqref="C1150">
    <cfRule type="duplicateValues" dxfId="4153" priority="2223"/>
  </conditionalFormatting>
  <conditionalFormatting sqref="C1186">
    <cfRule type="duplicateValues" dxfId="4152" priority="2209"/>
  </conditionalFormatting>
  <conditionalFormatting sqref="G1175:H1175">
    <cfRule type="containsText" dxfId="4151" priority="2213" operator="containsText" text="Not Eligible">
      <formula>NOT(ISERROR(SEARCH("Not Eligible",G1175)))</formula>
    </cfRule>
    <cfRule type="containsText" dxfId="4150" priority="2214" operator="containsText" text="Yes">
      <formula>NOT(ISERROR(SEARCH("Yes",G1175)))</formula>
    </cfRule>
    <cfRule type="containsText" dxfId="4149" priority="2215" operator="containsText" text="No">
      <formula>NOT(ISERROR(SEARCH("No",G1175)))</formula>
    </cfRule>
    <cfRule type="containsText" dxfId="4148" priority="2216" operator="containsText" text="Not Eligible">
      <formula>NOT(ISERROR(SEARCH("Not Eligible",G1175)))</formula>
    </cfRule>
    <cfRule type="containsText" dxfId="4147" priority="2217" operator="containsText" text="Yes">
      <formula>NOT(ISERROR(SEARCH("Yes",G1175)))</formula>
    </cfRule>
    <cfRule type="containsText" dxfId="4146" priority="2218" operator="containsText" text="No">
      <formula>NOT(ISERROR(SEARCH("No",G1175)))</formula>
    </cfRule>
    <cfRule type="containsText" dxfId="4145" priority="2219" operator="containsText" text="No">
      <formula>NOT(ISERROR(SEARCH("No",G1175)))</formula>
    </cfRule>
    <cfRule type="containsText" dxfId="4144" priority="2220" operator="containsText" text="Yes">
      <formula>NOT(ISERROR(SEARCH("Yes",G1175)))</formula>
    </cfRule>
    <cfRule type="containsText" dxfId="4143" priority="2221" operator="containsText" text="No">
      <formula>NOT(ISERROR(SEARCH("No",G1175)))</formula>
    </cfRule>
  </conditionalFormatting>
  <conditionalFormatting sqref="G1176:H1176">
    <cfRule type="containsText" dxfId="4142" priority="2210" operator="containsText" text="No">
      <formula>NOT(ISERROR(SEARCH("No",G1176)))</formula>
    </cfRule>
    <cfRule type="containsText" dxfId="4141" priority="2211" operator="containsText" text="Yes">
      <formula>NOT(ISERROR(SEARCH("Yes",G1176)))</formula>
    </cfRule>
    <cfRule type="containsText" dxfId="4140" priority="2212" operator="containsText" text="No">
      <formula>NOT(ISERROR(SEARCH("No",G1176)))</formula>
    </cfRule>
  </conditionalFormatting>
  <conditionalFormatting sqref="C1178">
    <cfRule type="duplicateValues" dxfId="4139" priority="2208"/>
  </conditionalFormatting>
  <conditionalFormatting sqref="C1210">
    <cfRule type="duplicateValues" dxfId="4138" priority="2188"/>
  </conditionalFormatting>
  <conditionalFormatting sqref="G1199:H1199">
    <cfRule type="containsText" dxfId="4137" priority="2192" operator="containsText" text="Not Eligible">
      <formula>NOT(ISERROR(SEARCH("Not Eligible",G1199)))</formula>
    </cfRule>
    <cfRule type="containsText" dxfId="4136" priority="2193" operator="containsText" text="Yes">
      <formula>NOT(ISERROR(SEARCH("Yes",G1199)))</formula>
    </cfRule>
    <cfRule type="containsText" dxfId="4135" priority="2194" operator="containsText" text="No">
      <formula>NOT(ISERROR(SEARCH("No",G1199)))</formula>
    </cfRule>
    <cfRule type="containsText" dxfId="4134" priority="2195" operator="containsText" text="Not Eligible">
      <formula>NOT(ISERROR(SEARCH("Not Eligible",G1199)))</formula>
    </cfRule>
    <cfRule type="containsText" dxfId="4133" priority="2196" operator="containsText" text="Yes">
      <formula>NOT(ISERROR(SEARCH("Yes",G1199)))</formula>
    </cfRule>
    <cfRule type="containsText" dxfId="4132" priority="2197" operator="containsText" text="No">
      <formula>NOT(ISERROR(SEARCH("No",G1199)))</formula>
    </cfRule>
    <cfRule type="containsText" dxfId="4131" priority="2198" operator="containsText" text="No">
      <formula>NOT(ISERROR(SEARCH("No",G1199)))</formula>
    </cfRule>
    <cfRule type="containsText" dxfId="4130" priority="2199" operator="containsText" text="Yes">
      <formula>NOT(ISERROR(SEARCH("Yes",G1199)))</formula>
    </cfRule>
    <cfRule type="containsText" dxfId="4129" priority="2200" operator="containsText" text="No">
      <formula>NOT(ISERROR(SEARCH("No",G1199)))</formula>
    </cfRule>
  </conditionalFormatting>
  <conditionalFormatting sqref="G1200:H1200">
    <cfRule type="containsText" dxfId="4128" priority="2189" operator="containsText" text="No">
      <formula>NOT(ISERROR(SEARCH("No",G1200)))</formula>
    </cfRule>
    <cfRule type="containsText" dxfId="4127" priority="2190" operator="containsText" text="Yes">
      <formula>NOT(ISERROR(SEARCH("Yes",G1200)))</formula>
    </cfRule>
    <cfRule type="containsText" dxfId="4126" priority="2191" operator="containsText" text="No">
      <formula>NOT(ISERROR(SEARCH("No",G1200)))</formula>
    </cfRule>
  </conditionalFormatting>
  <conditionalFormatting sqref="C1202">
    <cfRule type="duplicateValues" dxfId="4125" priority="2187"/>
  </conditionalFormatting>
  <conditionalFormatting sqref="G1225:H1225">
    <cfRule type="containsText" dxfId="4124" priority="2177" operator="containsText" text="Not Eligible">
      <formula>NOT(ISERROR(SEARCH("Not Eligible",G1225)))</formula>
    </cfRule>
    <cfRule type="containsText" dxfId="4123" priority="2178" operator="containsText" text="Yes">
      <formula>NOT(ISERROR(SEARCH("Yes",G1225)))</formula>
    </cfRule>
    <cfRule type="containsText" dxfId="4122" priority="2179" operator="containsText" text="No">
      <formula>NOT(ISERROR(SEARCH("No",G1225)))</formula>
    </cfRule>
    <cfRule type="containsText" dxfId="4121" priority="2180" operator="containsText" text="Not Eligible">
      <formula>NOT(ISERROR(SEARCH("Not Eligible",G1225)))</formula>
    </cfRule>
    <cfRule type="containsText" dxfId="4120" priority="2181" operator="containsText" text="Yes">
      <formula>NOT(ISERROR(SEARCH("Yes",G1225)))</formula>
    </cfRule>
    <cfRule type="containsText" dxfId="4119" priority="2182" operator="containsText" text="No">
      <formula>NOT(ISERROR(SEARCH("No",G1225)))</formula>
    </cfRule>
    <cfRule type="containsText" dxfId="4118" priority="2183" operator="containsText" text="No">
      <formula>NOT(ISERROR(SEARCH("No",G1225)))</formula>
    </cfRule>
    <cfRule type="containsText" dxfId="4117" priority="2184" operator="containsText" text="Yes">
      <formula>NOT(ISERROR(SEARCH("Yes",G1225)))</formula>
    </cfRule>
    <cfRule type="containsText" dxfId="4116" priority="2185" operator="containsText" text="No">
      <formula>NOT(ISERROR(SEARCH("No",G1225)))</formula>
    </cfRule>
  </conditionalFormatting>
  <conditionalFormatting sqref="G1226:H1226">
    <cfRule type="containsText" dxfId="4115" priority="2174" operator="containsText" text="No">
      <formula>NOT(ISERROR(SEARCH("No",G1226)))</formula>
    </cfRule>
    <cfRule type="containsText" dxfId="4114" priority="2175" operator="containsText" text="Yes">
      <formula>NOT(ISERROR(SEARCH("Yes",G1226)))</formula>
    </cfRule>
    <cfRule type="containsText" dxfId="4113" priority="2176" operator="containsText" text="No">
      <formula>NOT(ISERROR(SEARCH("No",G1226)))</formula>
    </cfRule>
  </conditionalFormatting>
  <conditionalFormatting sqref="C1238">
    <cfRule type="duplicateValues" dxfId="4112" priority="2172"/>
  </conditionalFormatting>
  <conditionalFormatting sqref="C1213">
    <cfRule type="duplicateValues" dxfId="4111" priority="2171"/>
  </conditionalFormatting>
  <conditionalFormatting sqref="C1215">
    <cfRule type="duplicateValues" dxfId="4110" priority="2170"/>
  </conditionalFormatting>
  <conditionalFormatting sqref="C1217">
    <cfRule type="duplicateValues" dxfId="4109" priority="2168"/>
  </conditionalFormatting>
  <conditionalFormatting sqref="C1218">
    <cfRule type="duplicateValues" dxfId="4108" priority="2166"/>
  </conditionalFormatting>
  <conditionalFormatting sqref="C1258">
    <cfRule type="duplicateValues" dxfId="4107" priority="2153"/>
  </conditionalFormatting>
  <conditionalFormatting sqref="G1247:H1247">
    <cfRule type="containsText" dxfId="4106" priority="2157" operator="containsText" text="Not Eligible">
      <formula>NOT(ISERROR(SEARCH("Not Eligible",G1247)))</formula>
    </cfRule>
    <cfRule type="containsText" dxfId="4105" priority="2158" operator="containsText" text="Yes">
      <formula>NOT(ISERROR(SEARCH("Yes",G1247)))</formula>
    </cfRule>
    <cfRule type="containsText" dxfId="4104" priority="2159" operator="containsText" text="No">
      <formula>NOT(ISERROR(SEARCH("No",G1247)))</formula>
    </cfRule>
    <cfRule type="containsText" dxfId="4103" priority="2160" operator="containsText" text="Not Eligible">
      <formula>NOT(ISERROR(SEARCH("Not Eligible",G1247)))</formula>
    </cfRule>
    <cfRule type="containsText" dxfId="4102" priority="2161" operator="containsText" text="Yes">
      <formula>NOT(ISERROR(SEARCH("Yes",G1247)))</formula>
    </cfRule>
    <cfRule type="containsText" dxfId="4101" priority="2162" operator="containsText" text="No">
      <formula>NOT(ISERROR(SEARCH("No",G1247)))</formula>
    </cfRule>
    <cfRule type="containsText" dxfId="4100" priority="2163" operator="containsText" text="No">
      <formula>NOT(ISERROR(SEARCH("No",G1247)))</formula>
    </cfRule>
    <cfRule type="containsText" dxfId="4099" priority="2164" operator="containsText" text="Yes">
      <formula>NOT(ISERROR(SEARCH("Yes",G1247)))</formula>
    </cfRule>
    <cfRule type="containsText" dxfId="4098" priority="2165" operator="containsText" text="No">
      <formula>NOT(ISERROR(SEARCH("No",G1247)))</formula>
    </cfRule>
  </conditionalFormatting>
  <conditionalFormatting sqref="G1248:H1248">
    <cfRule type="containsText" dxfId="4097" priority="2154" operator="containsText" text="No">
      <formula>NOT(ISERROR(SEARCH("No",G1248)))</formula>
    </cfRule>
    <cfRule type="containsText" dxfId="4096" priority="2155" operator="containsText" text="Yes">
      <formula>NOT(ISERROR(SEARCH("Yes",G1248)))</formula>
    </cfRule>
    <cfRule type="containsText" dxfId="4095" priority="2156" operator="containsText" text="No">
      <formula>NOT(ISERROR(SEARCH("No",G1248)))</formula>
    </cfRule>
  </conditionalFormatting>
  <conditionalFormatting sqref="C1250:C1251">
    <cfRule type="duplicateValues" dxfId="4094" priority="2152"/>
  </conditionalFormatting>
  <conditionalFormatting sqref="C1265">
    <cfRule type="duplicateValues" dxfId="4093" priority="2150"/>
  </conditionalFormatting>
  <conditionalFormatting sqref="C1142">
    <cfRule type="duplicateValues" dxfId="4092" priority="2147"/>
  </conditionalFormatting>
  <conditionalFormatting sqref="C1187">
    <cfRule type="duplicateValues" dxfId="4091" priority="2146"/>
  </conditionalFormatting>
  <conditionalFormatting sqref="C1189">
    <cfRule type="duplicateValues" dxfId="4090" priority="2145"/>
  </conditionalFormatting>
  <conditionalFormatting sqref="C1190">
    <cfRule type="duplicateValues" dxfId="4089" priority="2144"/>
  </conditionalFormatting>
  <conditionalFormatting sqref="C1198">
    <cfRule type="duplicateValues" dxfId="4088" priority="2143"/>
  </conditionalFormatting>
  <conditionalFormatting sqref="C1204">
    <cfRule type="duplicateValues" dxfId="4087" priority="2142"/>
  </conditionalFormatting>
  <conditionalFormatting sqref="C1205">
    <cfRule type="duplicateValues" dxfId="4086" priority="2141"/>
  </conditionalFormatting>
  <conditionalFormatting sqref="C1206">
    <cfRule type="duplicateValues" dxfId="4085" priority="2140"/>
  </conditionalFormatting>
  <conditionalFormatting sqref="C1208">
    <cfRule type="duplicateValues" dxfId="4084" priority="2139"/>
  </conditionalFormatting>
  <conditionalFormatting sqref="C810">
    <cfRule type="duplicateValues" dxfId="4083" priority="2138"/>
  </conditionalFormatting>
  <conditionalFormatting sqref="C1100">
    <cfRule type="duplicateValues" dxfId="4082" priority="2137"/>
  </conditionalFormatting>
  <conditionalFormatting sqref="C1214">
    <cfRule type="duplicateValues" dxfId="4081" priority="2136"/>
  </conditionalFormatting>
  <conditionalFormatting sqref="C1216">
    <cfRule type="duplicateValues" dxfId="4080" priority="2135"/>
  </conditionalFormatting>
  <conditionalFormatting sqref="C1219">
    <cfRule type="duplicateValues" dxfId="4079" priority="2134"/>
  </conditionalFormatting>
  <conditionalFormatting sqref="C1219">
    <cfRule type="duplicateValues" dxfId="4078" priority="2133"/>
  </conditionalFormatting>
  <conditionalFormatting sqref="C1102">
    <cfRule type="duplicateValues" dxfId="4077" priority="2132"/>
  </conditionalFormatting>
  <conditionalFormatting sqref="C1102">
    <cfRule type="duplicateValues" dxfId="4076" priority="2131"/>
  </conditionalFormatting>
  <conditionalFormatting sqref="C1224">
    <cfRule type="duplicateValues" dxfId="4075" priority="2130"/>
  </conditionalFormatting>
  <conditionalFormatting sqref="C1099">
    <cfRule type="duplicateValues" dxfId="4074" priority="5058"/>
  </conditionalFormatting>
  <conditionalFormatting sqref="C1254">
    <cfRule type="duplicateValues" dxfId="4073" priority="2129"/>
  </conditionalFormatting>
  <conditionalFormatting sqref="C1254">
    <cfRule type="duplicateValues" dxfId="4072" priority="2128"/>
  </conditionalFormatting>
  <conditionalFormatting sqref="C1255">
    <cfRule type="duplicateValues" dxfId="4071" priority="2125"/>
  </conditionalFormatting>
  <conditionalFormatting sqref="C1255">
    <cfRule type="duplicateValues" dxfId="4070" priority="2124"/>
  </conditionalFormatting>
  <conditionalFormatting sqref="C1259:C1260">
    <cfRule type="duplicateValues" dxfId="4069" priority="2123"/>
  </conditionalFormatting>
  <conditionalFormatting sqref="C1259:C1260">
    <cfRule type="duplicateValues" dxfId="4068" priority="2122"/>
  </conditionalFormatting>
  <conditionalFormatting sqref="C1261">
    <cfRule type="duplicateValues" dxfId="4067" priority="2121"/>
  </conditionalFormatting>
  <conditionalFormatting sqref="C1261">
    <cfRule type="duplicateValues" dxfId="4066" priority="2120"/>
  </conditionalFormatting>
  <conditionalFormatting sqref="C1262">
    <cfRule type="duplicateValues" dxfId="4065" priority="2119"/>
  </conditionalFormatting>
  <conditionalFormatting sqref="C1262">
    <cfRule type="duplicateValues" dxfId="4064" priority="2118"/>
  </conditionalFormatting>
  <conditionalFormatting sqref="C1155">
    <cfRule type="duplicateValues" dxfId="4063" priority="2117"/>
  </conditionalFormatting>
  <conditionalFormatting sqref="C1155">
    <cfRule type="duplicateValues" dxfId="4062" priority="2116"/>
  </conditionalFormatting>
  <conditionalFormatting sqref="C1266">
    <cfRule type="duplicateValues" dxfId="4061" priority="2115"/>
  </conditionalFormatting>
  <conditionalFormatting sqref="C1267">
    <cfRule type="duplicateValues" dxfId="4060" priority="2114"/>
  </conditionalFormatting>
  <conditionalFormatting sqref="C1267">
    <cfRule type="duplicateValues" dxfId="4059" priority="2113"/>
  </conditionalFormatting>
  <conditionalFormatting sqref="C1270">
    <cfRule type="duplicateValues" dxfId="4058" priority="2112"/>
  </conditionalFormatting>
  <conditionalFormatting sqref="C1268">
    <cfRule type="duplicateValues" dxfId="4057" priority="2111"/>
  </conditionalFormatting>
  <conditionalFormatting sqref="C1268">
    <cfRule type="duplicateValues" dxfId="4056" priority="2110"/>
  </conditionalFormatting>
  <conditionalFormatting sqref="G1271:H1271">
    <cfRule type="containsText" dxfId="4055" priority="2101" operator="containsText" text="Not Eligible">
      <formula>NOT(ISERROR(SEARCH("Not Eligible",G1271)))</formula>
    </cfRule>
    <cfRule type="containsText" dxfId="4054" priority="2102" operator="containsText" text="Yes">
      <formula>NOT(ISERROR(SEARCH("Yes",G1271)))</formula>
    </cfRule>
    <cfRule type="containsText" dxfId="4053" priority="2103" operator="containsText" text="No">
      <formula>NOT(ISERROR(SEARCH("No",G1271)))</formula>
    </cfRule>
    <cfRule type="containsText" dxfId="4052" priority="2104" operator="containsText" text="Not Eligible">
      <formula>NOT(ISERROR(SEARCH("Not Eligible",G1271)))</formula>
    </cfRule>
    <cfRule type="containsText" dxfId="4051" priority="2105" operator="containsText" text="Yes">
      <formula>NOT(ISERROR(SEARCH("Yes",G1271)))</formula>
    </cfRule>
    <cfRule type="containsText" dxfId="4050" priority="2106" operator="containsText" text="No">
      <formula>NOT(ISERROR(SEARCH("No",G1271)))</formula>
    </cfRule>
    <cfRule type="containsText" dxfId="4049" priority="2107" operator="containsText" text="No">
      <formula>NOT(ISERROR(SEARCH("No",G1271)))</formula>
    </cfRule>
    <cfRule type="containsText" dxfId="4048" priority="2108" operator="containsText" text="Yes">
      <formula>NOT(ISERROR(SEARCH("Yes",G1271)))</formula>
    </cfRule>
    <cfRule type="containsText" dxfId="4047" priority="2109" operator="containsText" text="No">
      <formula>NOT(ISERROR(SEARCH("No",G1271)))</formula>
    </cfRule>
  </conditionalFormatting>
  <conditionalFormatting sqref="G1272:H1272">
    <cfRule type="containsText" dxfId="4046" priority="2098" operator="containsText" text="No">
      <formula>NOT(ISERROR(SEARCH("No",G1272)))</formula>
    </cfRule>
    <cfRule type="containsText" dxfId="4045" priority="2099" operator="containsText" text="Yes">
      <formula>NOT(ISERROR(SEARCH("Yes",G1272)))</formula>
    </cfRule>
    <cfRule type="containsText" dxfId="4044" priority="2100" operator="containsText" text="No">
      <formula>NOT(ISERROR(SEARCH("No",G1272)))</formula>
    </cfRule>
  </conditionalFormatting>
  <conditionalFormatting sqref="C1274">
    <cfRule type="duplicateValues" dxfId="4043" priority="2096"/>
  </conditionalFormatting>
  <conditionalFormatting sqref="G1295:H1295">
    <cfRule type="containsText" dxfId="4042" priority="2087" operator="containsText" text="Not Eligible">
      <formula>NOT(ISERROR(SEARCH("Not Eligible",G1295)))</formula>
    </cfRule>
    <cfRule type="containsText" dxfId="4041" priority="2088" operator="containsText" text="Yes">
      <formula>NOT(ISERROR(SEARCH("Yes",G1295)))</formula>
    </cfRule>
    <cfRule type="containsText" dxfId="4040" priority="2089" operator="containsText" text="No">
      <formula>NOT(ISERROR(SEARCH("No",G1295)))</formula>
    </cfRule>
    <cfRule type="containsText" dxfId="4039" priority="2090" operator="containsText" text="Not Eligible">
      <formula>NOT(ISERROR(SEARCH("Not Eligible",G1295)))</formula>
    </cfRule>
    <cfRule type="containsText" dxfId="4038" priority="2091" operator="containsText" text="Yes">
      <formula>NOT(ISERROR(SEARCH("Yes",G1295)))</formula>
    </cfRule>
    <cfRule type="containsText" dxfId="4037" priority="2092" operator="containsText" text="No">
      <formula>NOT(ISERROR(SEARCH("No",G1295)))</formula>
    </cfRule>
    <cfRule type="containsText" dxfId="4036" priority="2093" operator="containsText" text="No">
      <formula>NOT(ISERROR(SEARCH("No",G1295)))</formula>
    </cfRule>
    <cfRule type="containsText" dxfId="4035" priority="2094" operator="containsText" text="Yes">
      <formula>NOT(ISERROR(SEARCH("Yes",G1295)))</formula>
    </cfRule>
    <cfRule type="containsText" dxfId="4034" priority="2095" operator="containsText" text="No">
      <formula>NOT(ISERROR(SEARCH("No",G1295)))</formula>
    </cfRule>
  </conditionalFormatting>
  <conditionalFormatting sqref="G1296:H1296">
    <cfRule type="containsText" dxfId="4033" priority="2084" operator="containsText" text="No">
      <formula>NOT(ISERROR(SEARCH("No",G1296)))</formula>
    </cfRule>
    <cfRule type="containsText" dxfId="4032" priority="2085" operator="containsText" text="Yes">
      <formula>NOT(ISERROR(SEARCH("Yes",G1296)))</formula>
    </cfRule>
    <cfRule type="containsText" dxfId="4031" priority="2086" operator="containsText" text="No">
      <formula>NOT(ISERROR(SEARCH("No",G1296)))</formula>
    </cfRule>
  </conditionalFormatting>
  <conditionalFormatting sqref="C1287">
    <cfRule type="duplicateValues" dxfId="4030" priority="2080"/>
  </conditionalFormatting>
  <conditionalFormatting sqref="C1289">
    <cfRule type="duplicateValues" dxfId="4029" priority="2079"/>
  </conditionalFormatting>
  <conditionalFormatting sqref="G1320:H1320">
    <cfRule type="containsText" dxfId="4028" priority="2069" operator="containsText" text="Not Eligible">
      <formula>NOT(ISERROR(SEARCH("Not Eligible",G1320)))</formula>
    </cfRule>
    <cfRule type="containsText" dxfId="4027" priority="2070" operator="containsText" text="Yes">
      <formula>NOT(ISERROR(SEARCH("Yes",G1320)))</formula>
    </cfRule>
    <cfRule type="containsText" dxfId="4026" priority="2071" operator="containsText" text="No">
      <formula>NOT(ISERROR(SEARCH("No",G1320)))</formula>
    </cfRule>
    <cfRule type="containsText" dxfId="4025" priority="2072" operator="containsText" text="Not Eligible">
      <formula>NOT(ISERROR(SEARCH("Not Eligible",G1320)))</formula>
    </cfRule>
    <cfRule type="containsText" dxfId="4024" priority="2073" operator="containsText" text="Yes">
      <formula>NOT(ISERROR(SEARCH("Yes",G1320)))</formula>
    </cfRule>
    <cfRule type="containsText" dxfId="4023" priority="2074" operator="containsText" text="No">
      <formula>NOT(ISERROR(SEARCH("No",G1320)))</formula>
    </cfRule>
    <cfRule type="containsText" dxfId="4022" priority="2075" operator="containsText" text="No">
      <formula>NOT(ISERROR(SEARCH("No",G1320)))</formula>
    </cfRule>
    <cfRule type="containsText" dxfId="4021" priority="2076" operator="containsText" text="Yes">
      <formula>NOT(ISERROR(SEARCH("Yes",G1320)))</formula>
    </cfRule>
    <cfRule type="containsText" dxfId="4020" priority="2077" operator="containsText" text="No">
      <formula>NOT(ISERROR(SEARCH("No",G1320)))</formula>
    </cfRule>
  </conditionalFormatting>
  <conditionalFormatting sqref="G1321:H1321">
    <cfRule type="containsText" dxfId="4019" priority="2066" operator="containsText" text="No">
      <formula>NOT(ISERROR(SEARCH("No",G1321)))</formula>
    </cfRule>
    <cfRule type="containsText" dxfId="4018" priority="2067" operator="containsText" text="Yes">
      <formula>NOT(ISERROR(SEARCH("Yes",G1321)))</formula>
    </cfRule>
    <cfRule type="containsText" dxfId="4017" priority="2068" operator="containsText" text="No">
      <formula>NOT(ISERROR(SEARCH("No",G1321)))</formula>
    </cfRule>
  </conditionalFormatting>
  <conditionalFormatting sqref="C1324">
    <cfRule type="duplicateValues" dxfId="4016" priority="2064"/>
  </conditionalFormatting>
  <conditionalFormatting sqref="C1276">
    <cfRule type="duplicateValues" dxfId="4015" priority="2062"/>
  </conditionalFormatting>
  <conditionalFormatting sqref="C1277">
    <cfRule type="duplicateValues" dxfId="4014" priority="2061"/>
  </conditionalFormatting>
  <conditionalFormatting sqref="C1280">
    <cfRule type="duplicateValues" dxfId="4013" priority="2059"/>
  </conditionalFormatting>
  <conditionalFormatting sqref="C1286">
    <cfRule type="duplicateValues" dxfId="4012" priority="2058"/>
  </conditionalFormatting>
  <conditionalFormatting sqref="C1288">
    <cfRule type="duplicateValues" dxfId="4011" priority="2057"/>
  </conditionalFormatting>
  <conditionalFormatting sqref="C1291">
    <cfRule type="duplicateValues" dxfId="4010" priority="2056"/>
  </conditionalFormatting>
  <conditionalFormatting sqref="C1291">
    <cfRule type="duplicateValues" dxfId="4009" priority="2055"/>
  </conditionalFormatting>
  <conditionalFormatting sqref="C1335">
    <cfRule type="duplicateValues" dxfId="4008" priority="2045"/>
  </conditionalFormatting>
  <conditionalFormatting sqref="C1335">
    <cfRule type="duplicateValues" dxfId="4007" priority="2044"/>
  </conditionalFormatting>
  <conditionalFormatting sqref="C1339">
    <cfRule type="duplicateValues" dxfId="4006" priority="2043"/>
  </conditionalFormatting>
  <conditionalFormatting sqref="C1343">
    <cfRule type="duplicateValues" dxfId="4005" priority="2040"/>
  </conditionalFormatting>
  <conditionalFormatting sqref="C1341">
    <cfRule type="duplicateValues" dxfId="4004" priority="2039"/>
  </conditionalFormatting>
  <conditionalFormatting sqref="C1341">
    <cfRule type="duplicateValues" dxfId="4003" priority="2038"/>
  </conditionalFormatting>
  <conditionalFormatting sqref="C1279">
    <cfRule type="duplicateValues" dxfId="4002" priority="2036"/>
  </conditionalFormatting>
  <conditionalFormatting sqref="C1279">
    <cfRule type="duplicateValues" dxfId="4001" priority="2035"/>
  </conditionalFormatting>
  <conditionalFormatting sqref="C1282">
    <cfRule type="duplicateValues" dxfId="4000" priority="2034"/>
  </conditionalFormatting>
  <conditionalFormatting sqref="C1282">
    <cfRule type="duplicateValues" dxfId="3999" priority="2033"/>
  </conditionalFormatting>
  <conditionalFormatting sqref="C1284">
    <cfRule type="duplicateValues" dxfId="3998" priority="2030"/>
  </conditionalFormatting>
  <conditionalFormatting sqref="C1284">
    <cfRule type="duplicateValues" dxfId="3997" priority="2029"/>
  </conditionalFormatting>
  <conditionalFormatting sqref="C1285">
    <cfRule type="duplicateValues" dxfId="3996" priority="2028"/>
  </conditionalFormatting>
  <conditionalFormatting sqref="C1285">
    <cfRule type="duplicateValues" dxfId="3995" priority="2027"/>
  </conditionalFormatting>
  <conditionalFormatting sqref="C1294">
    <cfRule type="duplicateValues" dxfId="3994" priority="2026"/>
  </conditionalFormatting>
  <conditionalFormatting sqref="C1294">
    <cfRule type="duplicateValues" dxfId="3993" priority="2025"/>
  </conditionalFormatting>
  <conditionalFormatting sqref="C1323">
    <cfRule type="duplicateValues" dxfId="3992" priority="2022"/>
  </conditionalFormatting>
  <conditionalFormatting sqref="C1323">
    <cfRule type="duplicateValues" dxfId="3991" priority="2021"/>
  </conditionalFormatting>
  <conditionalFormatting sqref="C1327">
    <cfRule type="duplicateValues" dxfId="3990" priority="2020"/>
  </conditionalFormatting>
  <conditionalFormatting sqref="C1327">
    <cfRule type="duplicateValues" dxfId="3989" priority="2019"/>
  </conditionalFormatting>
  <conditionalFormatting sqref="C1328:C1329">
    <cfRule type="duplicateValues" dxfId="3988" priority="2018"/>
  </conditionalFormatting>
  <conditionalFormatting sqref="C1328:C1329">
    <cfRule type="duplicateValues" dxfId="3987" priority="2017"/>
  </conditionalFormatting>
  <conditionalFormatting sqref="C1330:C1331">
    <cfRule type="duplicateValues" dxfId="3986" priority="2016"/>
  </conditionalFormatting>
  <conditionalFormatting sqref="C1330:C1331">
    <cfRule type="duplicateValues" dxfId="3985" priority="2015"/>
  </conditionalFormatting>
  <conditionalFormatting sqref="C1332">
    <cfRule type="duplicateValues" dxfId="3984" priority="2014"/>
  </conditionalFormatting>
  <conditionalFormatting sqref="C1332">
    <cfRule type="duplicateValues" dxfId="3983" priority="2013"/>
  </conditionalFormatting>
  <conditionalFormatting sqref="C1333">
    <cfRule type="duplicateValues" dxfId="3982" priority="2012"/>
  </conditionalFormatting>
  <conditionalFormatting sqref="C1333">
    <cfRule type="duplicateValues" dxfId="3981" priority="2011"/>
  </conditionalFormatting>
  <conditionalFormatting sqref="C1196">
    <cfRule type="duplicateValues" dxfId="3980" priority="2010"/>
  </conditionalFormatting>
  <conditionalFormatting sqref="C1196">
    <cfRule type="duplicateValues" dxfId="3979" priority="2009"/>
  </conditionalFormatting>
  <conditionalFormatting sqref="C1334">
    <cfRule type="duplicateValues" dxfId="3978" priority="2008"/>
  </conditionalFormatting>
  <conditionalFormatting sqref="C1334">
    <cfRule type="duplicateValues" dxfId="3977" priority="2007"/>
  </conditionalFormatting>
  <conditionalFormatting sqref="C1173">
    <cfRule type="duplicateValues" dxfId="3976" priority="2006"/>
  </conditionalFormatting>
  <conditionalFormatting sqref="C1173">
    <cfRule type="duplicateValues" dxfId="3975" priority="2005"/>
  </conditionalFormatting>
  <conditionalFormatting sqref="C1337:C1338">
    <cfRule type="duplicateValues" dxfId="3974" priority="2004"/>
  </conditionalFormatting>
  <conditionalFormatting sqref="C1337:C1338">
    <cfRule type="duplicateValues" dxfId="3973" priority="2003"/>
  </conditionalFormatting>
  <conditionalFormatting sqref="C1151">
    <cfRule type="duplicateValues" dxfId="3972" priority="2002"/>
  </conditionalFormatting>
  <conditionalFormatting sqref="C1151">
    <cfRule type="duplicateValues" dxfId="3971" priority="2001"/>
  </conditionalFormatting>
  <conditionalFormatting sqref="G1344:H1344">
    <cfRule type="containsText" dxfId="3970" priority="1992" operator="containsText" text="Not Eligible">
      <formula>NOT(ISERROR(SEARCH("Not Eligible",G1344)))</formula>
    </cfRule>
    <cfRule type="containsText" dxfId="3969" priority="1993" operator="containsText" text="Yes">
      <formula>NOT(ISERROR(SEARCH("Yes",G1344)))</formula>
    </cfRule>
    <cfRule type="containsText" dxfId="3968" priority="1994" operator="containsText" text="No">
      <formula>NOT(ISERROR(SEARCH("No",G1344)))</formula>
    </cfRule>
    <cfRule type="containsText" dxfId="3967" priority="1995" operator="containsText" text="Not Eligible">
      <formula>NOT(ISERROR(SEARCH("Not Eligible",G1344)))</formula>
    </cfRule>
    <cfRule type="containsText" dxfId="3966" priority="1996" operator="containsText" text="Yes">
      <formula>NOT(ISERROR(SEARCH("Yes",G1344)))</formula>
    </cfRule>
    <cfRule type="containsText" dxfId="3965" priority="1997" operator="containsText" text="No">
      <formula>NOT(ISERROR(SEARCH("No",G1344)))</formula>
    </cfRule>
    <cfRule type="containsText" dxfId="3964" priority="1998" operator="containsText" text="No">
      <formula>NOT(ISERROR(SEARCH("No",G1344)))</formula>
    </cfRule>
    <cfRule type="containsText" dxfId="3963" priority="1999" operator="containsText" text="Yes">
      <formula>NOT(ISERROR(SEARCH("Yes",G1344)))</formula>
    </cfRule>
    <cfRule type="containsText" dxfId="3962" priority="2000" operator="containsText" text="No">
      <formula>NOT(ISERROR(SEARCH("No",G1344)))</formula>
    </cfRule>
  </conditionalFormatting>
  <conditionalFormatting sqref="G1345:H1345">
    <cfRule type="containsText" dxfId="3961" priority="1989" operator="containsText" text="No">
      <formula>NOT(ISERROR(SEARCH("No",G1345)))</formula>
    </cfRule>
    <cfRule type="containsText" dxfId="3960" priority="1990" operator="containsText" text="Yes">
      <formula>NOT(ISERROR(SEARCH("Yes",G1345)))</formula>
    </cfRule>
    <cfRule type="containsText" dxfId="3959" priority="1991" operator="containsText" text="No">
      <formula>NOT(ISERROR(SEARCH("No",G1345)))</formula>
    </cfRule>
  </conditionalFormatting>
  <conditionalFormatting sqref="C1347">
    <cfRule type="duplicateValues" dxfId="3958" priority="1988"/>
  </conditionalFormatting>
  <conditionalFormatting sqref="G1368:H1368">
    <cfRule type="containsText" dxfId="3957" priority="1979" operator="containsText" text="Not Eligible">
      <formula>NOT(ISERROR(SEARCH("Not Eligible",G1368)))</formula>
    </cfRule>
    <cfRule type="containsText" dxfId="3956" priority="1980" operator="containsText" text="Yes">
      <formula>NOT(ISERROR(SEARCH("Yes",G1368)))</formula>
    </cfRule>
    <cfRule type="containsText" dxfId="3955" priority="1981" operator="containsText" text="No">
      <formula>NOT(ISERROR(SEARCH("No",G1368)))</formula>
    </cfRule>
    <cfRule type="containsText" dxfId="3954" priority="1982" operator="containsText" text="Not Eligible">
      <formula>NOT(ISERROR(SEARCH("Not Eligible",G1368)))</formula>
    </cfRule>
    <cfRule type="containsText" dxfId="3953" priority="1983" operator="containsText" text="Yes">
      <formula>NOT(ISERROR(SEARCH("Yes",G1368)))</formula>
    </cfRule>
    <cfRule type="containsText" dxfId="3952" priority="1984" operator="containsText" text="No">
      <formula>NOT(ISERROR(SEARCH("No",G1368)))</formula>
    </cfRule>
    <cfRule type="containsText" dxfId="3951" priority="1985" operator="containsText" text="No">
      <formula>NOT(ISERROR(SEARCH("No",G1368)))</formula>
    </cfRule>
    <cfRule type="containsText" dxfId="3950" priority="1986" operator="containsText" text="Yes">
      <formula>NOT(ISERROR(SEARCH("Yes",G1368)))</formula>
    </cfRule>
    <cfRule type="containsText" dxfId="3949" priority="1987" operator="containsText" text="No">
      <formula>NOT(ISERROR(SEARCH("No",G1368)))</formula>
    </cfRule>
  </conditionalFormatting>
  <conditionalFormatting sqref="C1373">
    <cfRule type="duplicateValues" dxfId="3948" priority="1975"/>
  </conditionalFormatting>
  <conditionalFormatting sqref="C1363">
    <cfRule type="duplicateValues" dxfId="3947" priority="1972"/>
  </conditionalFormatting>
  <conditionalFormatting sqref="G1392:H1392">
    <cfRule type="containsText" dxfId="3946" priority="1963" operator="containsText" text="Not Eligible">
      <formula>NOT(ISERROR(SEARCH("Not Eligible",G1392)))</formula>
    </cfRule>
    <cfRule type="containsText" dxfId="3945" priority="1964" operator="containsText" text="Yes">
      <formula>NOT(ISERROR(SEARCH("Yes",G1392)))</formula>
    </cfRule>
    <cfRule type="containsText" dxfId="3944" priority="1965" operator="containsText" text="No">
      <formula>NOT(ISERROR(SEARCH("No",G1392)))</formula>
    </cfRule>
    <cfRule type="containsText" dxfId="3943" priority="1966" operator="containsText" text="Not Eligible">
      <formula>NOT(ISERROR(SEARCH("Not Eligible",G1392)))</formula>
    </cfRule>
    <cfRule type="containsText" dxfId="3942" priority="1967" operator="containsText" text="Yes">
      <formula>NOT(ISERROR(SEARCH("Yes",G1392)))</formula>
    </cfRule>
    <cfRule type="containsText" dxfId="3941" priority="1968" operator="containsText" text="No">
      <formula>NOT(ISERROR(SEARCH("No",G1392)))</formula>
    </cfRule>
    <cfRule type="containsText" dxfId="3940" priority="1969" operator="containsText" text="No">
      <formula>NOT(ISERROR(SEARCH("No",G1392)))</formula>
    </cfRule>
    <cfRule type="containsText" dxfId="3939" priority="1970" operator="containsText" text="Yes">
      <formula>NOT(ISERROR(SEARCH("Yes",G1392)))</formula>
    </cfRule>
    <cfRule type="containsText" dxfId="3938" priority="1971" operator="containsText" text="No">
      <formula>NOT(ISERROR(SEARCH("No",G1392)))</formula>
    </cfRule>
  </conditionalFormatting>
  <conditionalFormatting sqref="G1393:H1393">
    <cfRule type="containsText" dxfId="3937" priority="1960" operator="containsText" text="No">
      <formula>NOT(ISERROR(SEARCH("No",G1393)))</formula>
    </cfRule>
    <cfRule type="containsText" dxfId="3936" priority="1961" operator="containsText" text="Yes">
      <formula>NOT(ISERROR(SEARCH("Yes",G1393)))</formula>
    </cfRule>
    <cfRule type="containsText" dxfId="3935" priority="1962" operator="containsText" text="No">
      <formula>NOT(ISERROR(SEARCH("No",G1393)))</formula>
    </cfRule>
  </conditionalFormatting>
  <conditionalFormatting sqref="C1396">
    <cfRule type="duplicateValues" dxfId="3934" priority="1959"/>
  </conditionalFormatting>
  <conditionalFormatting sqref="C1350">
    <cfRule type="duplicateValues" dxfId="3933" priority="1958"/>
  </conditionalFormatting>
  <conditionalFormatting sqref="C1351">
    <cfRule type="duplicateValues" dxfId="3932" priority="1957"/>
  </conditionalFormatting>
  <conditionalFormatting sqref="C1354">
    <cfRule type="duplicateValues" dxfId="3931" priority="1956"/>
  </conditionalFormatting>
  <conditionalFormatting sqref="C1365">
    <cfRule type="duplicateValues" dxfId="3930" priority="1953"/>
  </conditionalFormatting>
  <conditionalFormatting sqref="C1365">
    <cfRule type="duplicateValues" dxfId="3929" priority="1952"/>
  </conditionalFormatting>
  <conditionalFormatting sqref="C1408">
    <cfRule type="duplicateValues" dxfId="3928" priority="1951"/>
  </conditionalFormatting>
  <conditionalFormatting sqref="C1408">
    <cfRule type="duplicateValues" dxfId="3927" priority="1950"/>
  </conditionalFormatting>
  <conditionalFormatting sqref="C1416">
    <cfRule type="duplicateValues" dxfId="3926" priority="1948"/>
  </conditionalFormatting>
  <conditionalFormatting sqref="C1353">
    <cfRule type="duplicateValues" dxfId="3925" priority="1944"/>
  </conditionalFormatting>
  <conditionalFormatting sqref="C1353">
    <cfRule type="duplicateValues" dxfId="3924" priority="1943"/>
  </conditionalFormatting>
  <conditionalFormatting sqref="C1356">
    <cfRule type="duplicateValues" dxfId="3923" priority="1942"/>
  </conditionalFormatting>
  <conditionalFormatting sqref="C1356">
    <cfRule type="duplicateValues" dxfId="3922" priority="1941"/>
  </conditionalFormatting>
  <conditionalFormatting sqref="C1357">
    <cfRule type="duplicateValues" dxfId="3921" priority="1940"/>
  </conditionalFormatting>
  <conditionalFormatting sqref="C1357">
    <cfRule type="duplicateValues" dxfId="3920" priority="1939"/>
  </conditionalFormatting>
  <conditionalFormatting sqref="C1358">
    <cfRule type="duplicateValues" dxfId="3919" priority="1938"/>
  </conditionalFormatting>
  <conditionalFormatting sqref="C1358">
    <cfRule type="duplicateValues" dxfId="3918" priority="1937"/>
  </conditionalFormatting>
  <conditionalFormatting sqref="C1359">
    <cfRule type="duplicateValues" dxfId="3917" priority="1936"/>
  </conditionalFormatting>
  <conditionalFormatting sqref="C1359">
    <cfRule type="duplicateValues" dxfId="3916" priority="1935"/>
  </conditionalFormatting>
  <conditionalFormatting sqref="C1395">
    <cfRule type="duplicateValues" dxfId="3915" priority="1932"/>
  </conditionalFormatting>
  <conditionalFormatting sqref="C1395">
    <cfRule type="duplicateValues" dxfId="3914" priority="1931"/>
  </conditionalFormatting>
  <conditionalFormatting sqref="C1403">
    <cfRule type="duplicateValues" dxfId="3913" priority="1926"/>
  </conditionalFormatting>
  <conditionalFormatting sqref="C1403">
    <cfRule type="duplicateValues" dxfId="3912" priority="1925"/>
  </conditionalFormatting>
  <conditionalFormatting sqref="C1406">
    <cfRule type="duplicateValues" dxfId="3911" priority="1922"/>
  </conditionalFormatting>
  <conditionalFormatting sqref="C1406">
    <cfRule type="duplicateValues" dxfId="3910" priority="1921"/>
  </conditionalFormatting>
  <conditionalFormatting sqref="C1407">
    <cfRule type="duplicateValues" dxfId="3909" priority="1920"/>
  </conditionalFormatting>
  <conditionalFormatting sqref="C1407">
    <cfRule type="duplicateValues" dxfId="3908" priority="1919"/>
  </conditionalFormatting>
  <conditionalFormatting sqref="C1410">
    <cfRule type="duplicateValues" dxfId="3907" priority="1918"/>
  </conditionalFormatting>
  <conditionalFormatting sqref="C1410">
    <cfRule type="duplicateValues" dxfId="3906" priority="1917"/>
  </conditionalFormatting>
  <conditionalFormatting sqref="C1220">
    <cfRule type="duplicateValues" dxfId="3905" priority="1914"/>
  </conditionalFormatting>
  <conditionalFormatting sqref="C1220">
    <cfRule type="duplicateValues" dxfId="3904" priority="1913"/>
  </conditionalFormatting>
  <conditionalFormatting sqref="C1362">
    <cfRule type="duplicateValues" dxfId="3903" priority="1908"/>
  </conditionalFormatting>
  <conditionalFormatting sqref="C1362">
    <cfRule type="duplicateValues" dxfId="3902" priority="1907"/>
  </conditionalFormatting>
  <conditionalFormatting sqref="C1242:C1244 C1246">
    <cfRule type="duplicateValues" dxfId="3901" priority="1906"/>
  </conditionalFormatting>
  <conditionalFormatting sqref="C1242:C1244 C1246">
    <cfRule type="duplicateValues" dxfId="3900" priority="1905"/>
  </conditionalFormatting>
  <conditionalFormatting sqref="C1364">
    <cfRule type="duplicateValues" dxfId="3899" priority="1904"/>
  </conditionalFormatting>
  <conditionalFormatting sqref="C1364">
    <cfRule type="duplicateValues" dxfId="3898" priority="1903"/>
  </conditionalFormatting>
  <conditionalFormatting sqref="C1352">
    <cfRule type="duplicateValues" dxfId="3897" priority="1900"/>
  </conditionalFormatting>
  <conditionalFormatting sqref="C1352">
    <cfRule type="duplicateValues" dxfId="3896" priority="1899"/>
  </conditionalFormatting>
  <conditionalFormatting sqref="C1394">
    <cfRule type="duplicateValues" dxfId="3895" priority="1896"/>
  </conditionalFormatting>
  <conditionalFormatting sqref="C1394">
    <cfRule type="duplicateValues" dxfId="3894" priority="1895"/>
  </conditionalFormatting>
  <conditionalFormatting sqref="C1401">
    <cfRule type="duplicateValues" dxfId="3893" priority="1894"/>
  </conditionalFormatting>
  <conditionalFormatting sqref="C1401">
    <cfRule type="duplicateValues" dxfId="3892" priority="1893"/>
  </conditionalFormatting>
  <conditionalFormatting sqref="C1402">
    <cfRule type="duplicateValues" dxfId="3891" priority="1892"/>
  </conditionalFormatting>
  <conditionalFormatting sqref="C1402">
    <cfRule type="duplicateValues" dxfId="3890" priority="1891"/>
  </conditionalFormatting>
  <conditionalFormatting sqref="C1197">
    <cfRule type="duplicateValues" dxfId="3889" priority="1890"/>
  </conditionalFormatting>
  <conditionalFormatting sqref="C1404:C1405">
    <cfRule type="duplicateValues" dxfId="3888" priority="1889"/>
  </conditionalFormatting>
  <conditionalFormatting sqref="C1404:C1405">
    <cfRule type="duplicateValues" dxfId="3887" priority="1888"/>
  </conditionalFormatting>
  <conditionalFormatting sqref="C1409">
    <cfRule type="duplicateValues" dxfId="3886" priority="1887"/>
  </conditionalFormatting>
  <conditionalFormatting sqref="C1409">
    <cfRule type="duplicateValues" dxfId="3885" priority="1886"/>
  </conditionalFormatting>
  <conditionalFormatting sqref="C1269">
    <cfRule type="duplicateValues" dxfId="3884" priority="1885"/>
  </conditionalFormatting>
  <conditionalFormatting sqref="C1269">
    <cfRule type="duplicateValues" dxfId="3883" priority="1884"/>
  </conditionalFormatting>
  <conditionalFormatting sqref="C1411">
    <cfRule type="duplicateValues" dxfId="3882" priority="1883"/>
  </conditionalFormatting>
  <conditionalFormatting sqref="C1411">
    <cfRule type="duplicateValues" dxfId="3881" priority="1882"/>
  </conditionalFormatting>
  <conditionalFormatting sqref="C1413 C1415">
    <cfRule type="duplicateValues" dxfId="3880" priority="1881"/>
  </conditionalFormatting>
  <conditionalFormatting sqref="C1413 C1415">
    <cfRule type="duplicateValues" dxfId="3879" priority="1880"/>
  </conditionalFormatting>
  <conditionalFormatting sqref="C1300">
    <cfRule type="duplicateValues" dxfId="3878" priority="1879"/>
  </conditionalFormatting>
  <conditionalFormatting sqref="G1417:H1417">
    <cfRule type="containsText" dxfId="3877" priority="1870" operator="containsText" text="Not Eligible">
      <formula>NOT(ISERROR(SEARCH("Not Eligible",G1417)))</formula>
    </cfRule>
    <cfRule type="containsText" dxfId="3876" priority="1871" operator="containsText" text="Yes">
      <formula>NOT(ISERROR(SEARCH("Yes",G1417)))</formula>
    </cfRule>
    <cfRule type="containsText" dxfId="3875" priority="1872" operator="containsText" text="No">
      <formula>NOT(ISERROR(SEARCH("No",G1417)))</formula>
    </cfRule>
    <cfRule type="containsText" dxfId="3874" priority="1873" operator="containsText" text="Not Eligible">
      <formula>NOT(ISERROR(SEARCH("Not Eligible",G1417)))</formula>
    </cfRule>
    <cfRule type="containsText" dxfId="3873" priority="1874" operator="containsText" text="Yes">
      <formula>NOT(ISERROR(SEARCH("Yes",G1417)))</formula>
    </cfRule>
    <cfRule type="containsText" dxfId="3872" priority="1875" operator="containsText" text="No">
      <formula>NOT(ISERROR(SEARCH("No",G1417)))</formula>
    </cfRule>
    <cfRule type="containsText" dxfId="3871" priority="1876" operator="containsText" text="No">
      <formula>NOT(ISERROR(SEARCH("No",G1417)))</formula>
    </cfRule>
    <cfRule type="containsText" dxfId="3870" priority="1877" operator="containsText" text="Yes">
      <formula>NOT(ISERROR(SEARCH("Yes",G1417)))</formula>
    </cfRule>
    <cfRule type="containsText" dxfId="3869" priority="1878" operator="containsText" text="No">
      <formula>NOT(ISERROR(SEARCH("No",G1417)))</formula>
    </cfRule>
  </conditionalFormatting>
  <conditionalFormatting sqref="C1420">
    <cfRule type="duplicateValues" dxfId="3868" priority="1866"/>
  </conditionalFormatting>
  <conditionalFormatting sqref="G1441:H1441">
    <cfRule type="containsText" dxfId="3867" priority="1857" operator="containsText" text="Not Eligible">
      <formula>NOT(ISERROR(SEARCH("Not Eligible",G1441)))</formula>
    </cfRule>
    <cfRule type="containsText" dxfId="3866" priority="1858" operator="containsText" text="Yes">
      <formula>NOT(ISERROR(SEARCH("Yes",G1441)))</formula>
    </cfRule>
    <cfRule type="containsText" dxfId="3865" priority="1859" operator="containsText" text="No">
      <formula>NOT(ISERROR(SEARCH("No",G1441)))</formula>
    </cfRule>
    <cfRule type="containsText" dxfId="3864" priority="1860" operator="containsText" text="Not Eligible">
      <formula>NOT(ISERROR(SEARCH("Not Eligible",G1441)))</formula>
    </cfRule>
    <cfRule type="containsText" dxfId="3863" priority="1861" operator="containsText" text="Yes">
      <formula>NOT(ISERROR(SEARCH("Yes",G1441)))</formula>
    </cfRule>
    <cfRule type="containsText" dxfId="3862" priority="1862" operator="containsText" text="No">
      <formula>NOT(ISERROR(SEARCH("No",G1441)))</formula>
    </cfRule>
    <cfRule type="containsText" dxfId="3861" priority="1863" operator="containsText" text="No">
      <formula>NOT(ISERROR(SEARCH("No",G1441)))</formula>
    </cfRule>
    <cfRule type="containsText" dxfId="3860" priority="1864" operator="containsText" text="Yes">
      <formula>NOT(ISERROR(SEARCH("Yes",G1441)))</formula>
    </cfRule>
    <cfRule type="containsText" dxfId="3859" priority="1865" operator="containsText" text="No">
      <formula>NOT(ISERROR(SEARCH("No",G1441)))</formula>
    </cfRule>
  </conditionalFormatting>
  <conditionalFormatting sqref="C1453">
    <cfRule type="duplicateValues" dxfId="3858" priority="1852"/>
  </conditionalFormatting>
  <conditionalFormatting sqref="C1434">
    <cfRule type="duplicateValues" dxfId="3857" priority="1851"/>
  </conditionalFormatting>
  <conditionalFormatting sqref="G1464:H1464">
    <cfRule type="containsText" dxfId="3856" priority="1842" operator="containsText" text="Not Eligible">
      <formula>NOT(ISERROR(SEARCH("Not Eligible",G1464)))</formula>
    </cfRule>
    <cfRule type="containsText" dxfId="3855" priority="1843" operator="containsText" text="Yes">
      <formula>NOT(ISERROR(SEARCH("Yes",G1464)))</formula>
    </cfRule>
    <cfRule type="containsText" dxfId="3854" priority="1844" operator="containsText" text="No">
      <formula>NOT(ISERROR(SEARCH("No",G1464)))</formula>
    </cfRule>
    <cfRule type="containsText" dxfId="3853" priority="1845" operator="containsText" text="Not Eligible">
      <formula>NOT(ISERROR(SEARCH("Not Eligible",G1464)))</formula>
    </cfRule>
    <cfRule type="containsText" dxfId="3852" priority="1846" operator="containsText" text="Yes">
      <formula>NOT(ISERROR(SEARCH("Yes",G1464)))</formula>
    </cfRule>
    <cfRule type="containsText" dxfId="3851" priority="1847" operator="containsText" text="No">
      <formula>NOT(ISERROR(SEARCH("No",G1464)))</formula>
    </cfRule>
    <cfRule type="containsText" dxfId="3850" priority="1848" operator="containsText" text="No">
      <formula>NOT(ISERROR(SEARCH("No",G1464)))</formula>
    </cfRule>
    <cfRule type="containsText" dxfId="3849" priority="1849" operator="containsText" text="Yes">
      <formula>NOT(ISERROR(SEARCH("Yes",G1464)))</formula>
    </cfRule>
    <cfRule type="containsText" dxfId="3848" priority="1850" operator="containsText" text="No">
      <formula>NOT(ISERROR(SEARCH("No",G1464)))</formula>
    </cfRule>
  </conditionalFormatting>
  <conditionalFormatting sqref="G1465:H1465">
    <cfRule type="containsText" dxfId="3847" priority="1839" operator="containsText" text="No">
      <formula>NOT(ISERROR(SEARCH("No",G1465)))</formula>
    </cfRule>
    <cfRule type="containsText" dxfId="3846" priority="1840" operator="containsText" text="Yes">
      <formula>NOT(ISERROR(SEARCH("Yes",G1465)))</formula>
    </cfRule>
    <cfRule type="containsText" dxfId="3845" priority="1841" operator="containsText" text="No">
      <formula>NOT(ISERROR(SEARCH("No",G1465)))</formula>
    </cfRule>
  </conditionalFormatting>
  <conditionalFormatting sqref="C1422">
    <cfRule type="duplicateValues" dxfId="3844" priority="1837"/>
  </conditionalFormatting>
  <conditionalFormatting sqref="C1423">
    <cfRule type="duplicateValues" dxfId="3843" priority="1836"/>
  </conditionalFormatting>
  <conditionalFormatting sqref="C1437">
    <cfRule type="duplicateValues" dxfId="3842" priority="1834"/>
  </conditionalFormatting>
  <conditionalFormatting sqref="C1437">
    <cfRule type="duplicateValues" dxfId="3841" priority="1833"/>
  </conditionalFormatting>
  <conditionalFormatting sqref="C1482">
    <cfRule type="duplicateValues" dxfId="3840" priority="1830"/>
  </conditionalFormatting>
  <conditionalFormatting sqref="C1488">
    <cfRule type="duplicateValues" dxfId="3839" priority="1829"/>
  </conditionalFormatting>
  <conditionalFormatting sqref="C1428">
    <cfRule type="duplicateValues" dxfId="3838" priority="1826"/>
  </conditionalFormatting>
  <conditionalFormatting sqref="C1428">
    <cfRule type="duplicateValues" dxfId="3837" priority="1825"/>
  </conditionalFormatting>
  <conditionalFormatting sqref="C1429:C1430">
    <cfRule type="duplicateValues" dxfId="3836" priority="1824"/>
  </conditionalFormatting>
  <conditionalFormatting sqref="C1429:C1430">
    <cfRule type="duplicateValues" dxfId="3835" priority="1823"/>
  </conditionalFormatting>
  <conditionalFormatting sqref="C1431">
    <cfRule type="duplicateValues" dxfId="3834" priority="1822"/>
  </conditionalFormatting>
  <conditionalFormatting sqref="C1431">
    <cfRule type="duplicateValues" dxfId="3833" priority="1821"/>
  </conditionalFormatting>
  <conditionalFormatting sqref="C1432">
    <cfRule type="duplicateValues" dxfId="3832" priority="1820"/>
  </conditionalFormatting>
  <conditionalFormatting sqref="C1432">
    <cfRule type="duplicateValues" dxfId="3831" priority="1819"/>
  </conditionalFormatting>
  <conditionalFormatting sqref="C1480">
    <cfRule type="duplicateValues" dxfId="3830" priority="1810"/>
  </conditionalFormatting>
  <conditionalFormatting sqref="C1480">
    <cfRule type="duplicateValues" dxfId="3829" priority="1809"/>
  </conditionalFormatting>
  <conditionalFormatting sqref="C1433">
    <cfRule type="duplicateValues" dxfId="3828" priority="1806"/>
  </conditionalFormatting>
  <conditionalFormatting sqref="C1433">
    <cfRule type="duplicateValues" dxfId="3827" priority="1805"/>
  </conditionalFormatting>
  <conditionalFormatting sqref="C1440">
    <cfRule type="duplicateValues" dxfId="3826" priority="1802"/>
  </conditionalFormatting>
  <conditionalFormatting sqref="C1440">
    <cfRule type="duplicateValues" dxfId="3825" priority="1801"/>
  </conditionalFormatting>
  <conditionalFormatting sqref="C1424">
    <cfRule type="duplicateValues" dxfId="3824" priority="1800"/>
  </conditionalFormatting>
  <conditionalFormatting sqref="C1424">
    <cfRule type="duplicateValues" dxfId="3823" priority="1799"/>
  </conditionalFormatting>
  <conditionalFormatting sqref="C1472">
    <cfRule type="duplicateValues" dxfId="3822" priority="1794"/>
  </conditionalFormatting>
  <conditionalFormatting sqref="C1472">
    <cfRule type="duplicateValues" dxfId="3821" priority="1793"/>
  </conditionalFormatting>
  <conditionalFormatting sqref="C1475">
    <cfRule type="duplicateValues" dxfId="3820" priority="1792"/>
  </conditionalFormatting>
  <conditionalFormatting sqref="C1475">
    <cfRule type="duplicateValues" dxfId="3819" priority="1791"/>
  </conditionalFormatting>
  <conditionalFormatting sqref="C1479">
    <cfRule type="duplicateValues" dxfId="3818" priority="1790"/>
  </conditionalFormatting>
  <conditionalFormatting sqref="C1479">
    <cfRule type="duplicateValues" dxfId="3817" priority="1789"/>
  </conditionalFormatting>
  <conditionalFormatting sqref="C1481">
    <cfRule type="duplicateValues" dxfId="3816" priority="1788"/>
  </conditionalFormatting>
  <conditionalFormatting sqref="C1481">
    <cfRule type="duplicateValues" dxfId="3815" priority="1787"/>
  </conditionalFormatting>
  <conditionalFormatting sqref="C1292:C1293">
    <cfRule type="duplicateValues" dxfId="3814" priority="1784"/>
  </conditionalFormatting>
  <conditionalFormatting sqref="C1292:C1293">
    <cfRule type="duplicateValues" dxfId="3813" priority="1783"/>
  </conditionalFormatting>
  <conditionalFormatting sqref="C1245">
    <cfRule type="duplicateValues" dxfId="3812" priority="1782"/>
  </conditionalFormatting>
  <conditionalFormatting sqref="C1245">
    <cfRule type="duplicateValues" dxfId="3811" priority="1781"/>
  </conditionalFormatting>
  <conditionalFormatting sqref="C1305">
    <cfRule type="duplicateValues" dxfId="3810" priority="1780"/>
  </conditionalFormatting>
  <conditionalFormatting sqref="C1305">
    <cfRule type="duplicateValues" dxfId="3809" priority="1779"/>
  </conditionalFormatting>
  <conditionalFormatting sqref="C1309">
    <cfRule type="duplicateValues" dxfId="3808" priority="1778"/>
  </conditionalFormatting>
  <conditionalFormatting sqref="C1309">
    <cfRule type="duplicateValues" dxfId="3807" priority="1777"/>
  </conditionalFormatting>
  <conditionalFormatting sqref="C1221:C1223">
    <cfRule type="duplicateValues" dxfId="3806" priority="1776"/>
  </conditionalFormatting>
  <conditionalFormatting sqref="C1221:C1223">
    <cfRule type="duplicateValues" dxfId="3805" priority="1775"/>
  </conditionalFormatting>
  <conditionalFormatting sqref="C1425:C1426">
    <cfRule type="duplicateValues" dxfId="3804" priority="1774"/>
  </conditionalFormatting>
  <conditionalFormatting sqref="C1425:C1426">
    <cfRule type="duplicateValues" dxfId="3803" priority="1773"/>
  </conditionalFormatting>
  <conditionalFormatting sqref="C1310">
    <cfRule type="duplicateValues" dxfId="3802" priority="1772"/>
  </conditionalFormatting>
  <conditionalFormatting sqref="C1310">
    <cfRule type="duplicateValues" dxfId="3801" priority="1771"/>
  </conditionalFormatting>
  <conditionalFormatting sqref="C1466:C1467">
    <cfRule type="duplicateValues" dxfId="3800" priority="1770"/>
  </conditionalFormatting>
  <conditionalFormatting sqref="C1466:C1467">
    <cfRule type="duplicateValues" dxfId="3799" priority="1769"/>
  </conditionalFormatting>
  <conditionalFormatting sqref="C1468">
    <cfRule type="duplicateValues" dxfId="3798" priority="1768"/>
  </conditionalFormatting>
  <conditionalFormatting sqref="C1319">
    <cfRule type="duplicateValues" dxfId="3797" priority="1767"/>
  </conditionalFormatting>
  <conditionalFormatting sqref="C1319">
    <cfRule type="duplicateValues" dxfId="3796" priority="1766"/>
  </conditionalFormatting>
  <conditionalFormatting sqref="C1470">
    <cfRule type="duplicateValues" dxfId="3795" priority="1765"/>
  </conditionalFormatting>
  <conditionalFormatting sqref="C1470">
    <cfRule type="duplicateValues" dxfId="3794" priority="1764"/>
  </conditionalFormatting>
  <conditionalFormatting sqref="C1471">
    <cfRule type="duplicateValues" dxfId="3793" priority="1763"/>
  </conditionalFormatting>
  <conditionalFormatting sqref="C1471">
    <cfRule type="duplicateValues" dxfId="3792" priority="1762"/>
  </conditionalFormatting>
  <conditionalFormatting sqref="C1473">
    <cfRule type="duplicateValues" dxfId="3791" priority="1761"/>
  </conditionalFormatting>
  <conditionalFormatting sqref="C1473">
    <cfRule type="duplicateValues" dxfId="3790" priority="1760"/>
  </conditionalFormatting>
  <conditionalFormatting sqref="C1474">
    <cfRule type="duplicateValues" dxfId="3789" priority="1759"/>
  </conditionalFormatting>
  <conditionalFormatting sqref="C1474">
    <cfRule type="duplicateValues" dxfId="3788" priority="1758"/>
  </conditionalFormatting>
  <conditionalFormatting sqref="C1478">
    <cfRule type="duplicateValues" dxfId="3787" priority="1757"/>
  </conditionalFormatting>
  <conditionalFormatting sqref="C1478">
    <cfRule type="duplicateValues" dxfId="3786" priority="1756"/>
  </conditionalFormatting>
  <conditionalFormatting sqref="G1442:H1442">
    <cfRule type="containsText" dxfId="3785" priority="1753" operator="containsText" text="No">
      <formula>NOT(ISERROR(SEARCH("No",G1442)))</formula>
    </cfRule>
    <cfRule type="containsText" dxfId="3784" priority="1754" operator="containsText" text="Yes">
      <formula>NOT(ISERROR(SEARCH("Yes",G1442)))</formula>
    </cfRule>
    <cfRule type="containsText" dxfId="3783" priority="1755" operator="containsText" text="No">
      <formula>NOT(ISERROR(SEARCH("No",G1442)))</formula>
    </cfRule>
  </conditionalFormatting>
  <conditionalFormatting sqref="G1418:H1418">
    <cfRule type="containsText" dxfId="3782" priority="1750" operator="containsText" text="No">
      <formula>NOT(ISERROR(SEARCH("No",G1418)))</formula>
    </cfRule>
    <cfRule type="containsText" dxfId="3781" priority="1751" operator="containsText" text="Yes">
      <formula>NOT(ISERROR(SEARCH("Yes",G1418)))</formula>
    </cfRule>
    <cfRule type="containsText" dxfId="3780" priority="1752" operator="containsText" text="No">
      <formula>NOT(ISERROR(SEARCH("No",G1418)))</formula>
    </cfRule>
  </conditionalFormatting>
  <conditionalFormatting sqref="G1369:H1369">
    <cfRule type="containsText" dxfId="3779" priority="1747" operator="containsText" text="No">
      <formula>NOT(ISERROR(SEARCH("No",G1369)))</formula>
    </cfRule>
    <cfRule type="containsText" dxfId="3778" priority="1748" operator="containsText" text="Yes">
      <formula>NOT(ISERROR(SEARCH("Yes",G1369)))</formula>
    </cfRule>
    <cfRule type="containsText" dxfId="3777" priority="1749" operator="containsText" text="No">
      <formula>NOT(ISERROR(SEARCH("No",G1369)))</formula>
    </cfRule>
  </conditionalFormatting>
  <conditionalFormatting sqref="C1484:C1486">
    <cfRule type="duplicateValues" dxfId="3776" priority="5071"/>
  </conditionalFormatting>
  <conditionalFormatting sqref="C1484:C1486">
    <cfRule type="duplicateValues" dxfId="3775" priority="5072"/>
  </conditionalFormatting>
  <conditionalFormatting sqref="C1283">
    <cfRule type="duplicateValues" dxfId="3774" priority="1746"/>
  </conditionalFormatting>
  <conditionalFormatting sqref="C1283">
    <cfRule type="duplicateValues" dxfId="3773" priority="1745"/>
  </conditionalFormatting>
  <conditionalFormatting sqref="C1342">
    <cfRule type="duplicateValues" dxfId="3772" priority="1744"/>
  </conditionalFormatting>
  <conditionalFormatting sqref="C1342">
    <cfRule type="duplicateValues" dxfId="3771" priority="1743"/>
  </conditionalFormatting>
  <conditionalFormatting sqref="C1366">
    <cfRule type="duplicateValues" dxfId="3770" priority="1742"/>
  </conditionalFormatting>
  <conditionalFormatting sqref="C1366">
    <cfRule type="duplicateValues" dxfId="3769" priority="1741"/>
  </conditionalFormatting>
  <conditionalFormatting sqref="C1312">
    <cfRule type="duplicateValues" dxfId="3768" priority="1740"/>
  </conditionalFormatting>
  <conditionalFormatting sqref="C1483">
    <cfRule type="duplicateValues" dxfId="3767" priority="1739"/>
  </conditionalFormatting>
  <conditionalFormatting sqref="C1483">
    <cfRule type="duplicateValues" dxfId="3766" priority="1738"/>
  </conditionalFormatting>
  <conditionalFormatting sqref="G1489:H1489">
    <cfRule type="containsText" dxfId="3765" priority="1727" operator="containsText" text="Not Eligible">
      <formula>NOT(ISERROR(SEARCH("Not Eligible",G1489)))</formula>
    </cfRule>
    <cfRule type="containsText" dxfId="3764" priority="1728" operator="containsText" text="Yes">
      <formula>NOT(ISERROR(SEARCH("Yes",G1489)))</formula>
    </cfRule>
    <cfRule type="containsText" dxfId="3763" priority="1729" operator="containsText" text="No">
      <formula>NOT(ISERROR(SEARCH("No",G1489)))</formula>
    </cfRule>
    <cfRule type="containsText" dxfId="3762" priority="1730" operator="containsText" text="Not Eligible">
      <formula>NOT(ISERROR(SEARCH("Not Eligible",G1489)))</formula>
    </cfRule>
    <cfRule type="containsText" dxfId="3761" priority="1731" operator="containsText" text="Yes">
      <formula>NOT(ISERROR(SEARCH("Yes",G1489)))</formula>
    </cfRule>
    <cfRule type="containsText" dxfId="3760" priority="1732" operator="containsText" text="No">
      <formula>NOT(ISERROR(SEARCH("No",G1489)))</formula>
    </cfRule>
    <cfRule type="containsText" dxfId="3759" priority="1733" operator="containsText" text="No">
      <formula>NOT(ISERROR(SEARCH("No",G1489)))</formula>
    </cfRule>
    <cfRule type="containsText" dxfId="3758" priority="1734" operator="containsText" text="Yes">
      <formula>NOT(ISERROR(SEARCH("Yes",G1489)))</formula>
    </cfRule>
    <cfRule type="containsText" dxfId="3757" priority="1735" operator="containsText" text="No">
      <formula>NOT(ISERROR(SEARCH("No",G1489)))</formula>
    </cfRule>
  </conditionalFormatting>
  <conditionalFormatting sqref="C1492">
    <cfRule type="duplicateValues" dxfId="3756" priority="1726"/>
  </conditionalFormatting>
  <conditionalFormatting sqref="G1514:H1514">
    <cfRule type="containsText" dxfId="3755" priority="1717" operator="containsText" text="Not Eligible">
      <formula>NOT(ISERROR(SEARCH("Not Eligible",G1514)))</formula>
    </cfRule>
    <cfRule type="containsText" dxfId="3754" priority="1718" operator="containsText" text="Yes">
      <formula>NOT(ISERROR(SEARCH("Yes",G1514)))</formula>
    </cfRule>
    <cfRule type="containsText" dxfId="3753" priority="1719" operator="containsText" text="No">
      <formula>NOT(ISERROR(SEARCH("No",G1514)))</formula>
    </cfRule>
    <cfRule type="containsText" dxfId="3752" priority="1720" operator="containsText" text="Not Eligible">
      <formula>NOT(ISERROR(SEARCH("Not Eligible",G1514)))</formula>
    </cfRule>
    <cfRule type="containsText" dxfId="3751" priority="1721" operator="containsText" text="Yes">
      <formula>NOT(ISERROR(SEARCH("Yes",G1514)))</formula>
    </cfRule>
    <cfRule type="containsText" dxfId="3750" priority="1722" operator="containsText" text="No">
      <formula>NOT(ISERROR(SEARCH("No",G1514)))</formula>
    </cfRule>
    <cfRule type="containsText" dxfId="3749" priority="1723" operator="containsText" text="No">
      <formula>NOT(ISERROR(SEARCH("No",G1514)))</formula>
    </cfRule>
    <cfRule type="containsText" dxfId="3748" priority="1724" operator="containsText" text="Yes">
      <formula>NOT(ISERROR(SEARCH("Yes",G1514)))</formula>
    </cfRule>
    <cfRule type="containsText" dxfId="3747" priority="1725" operator="containsText" text="No">
      <formula>NOT(ISERROR(SEARCH("No",G1514)))</formula>
    </cfRule>
  </conditionalFormatting>
  <conditionalFormatting sqref="C1506">
    <cfRule type="duplicateValues" dxfId="3746" priority="1714"/>
  </conditionalFormatting>
  <conditionalFormatting sqref="G1537:H1537">
    <cfRule type="containsText" dxfId="3745" priority="1705" operator="containsText" text="Not Eligible">
      <formula>NOT(ISERROR(SEARCH("Not Eligible",G1537)))</formula>
    </cfRule>
    <cfRule type="containsText" dxfId="3744" priority="1706" operator="containsText" text="Yes">
      <formula>NOT(ISERROR(SEARCH("Yes",G1537)))</formula>
    </cfRule>
    <cfRule type="containsText" dxfId="3743" priority="1707" operator="containsText" text="No">
      <formula>NOT(ISERROR(SEARCH("No",G1537)))</formula>
    </cfRule>
    <cfRule type="containsText" dxfId="3742" priority="1708" operator="containsText" text="Not Eligible">
      <formula>NOT(ISERROR(SEARCH("Not Eligible",G1537)))</formula>
    </cfRule>
    <cfRule type="containsText" dxfId="3741" priority="1709" operator="containsText" text="Yes">
      <formula>NOT(ISERROR(SEARCH("Yes",G1537)))</formula>
    </cfRule>
    <cfRule type="containsText" dxfId="3740" priority="1710" operator="containsText" text="No">
      <formula>NOT(ISERROR(SEARCH("No",G1537)))</formula>
    </cfRule>
    <cfRule type="containsText" dxfId="3739" priority="1711" operator="containsText" text="No">
      <formula>NOT(ISERROR(SEARCH("No",G1537)))</formula>
    </cfRule>
    <cfRule type="containsText" dxfId="3738" priority="1712" operator="containsText" text="Yes">
      <formula>NOT(ISERROR(SEARCH("Yes",G1537)))</formula>
    </cfRule>
    <cfRule type="containsText" dxfId="3737" priority="1713" operator="containsText" text="No">
      <formula>NOT(ISERROR(SEARCH("No",G1537)))</formula>
    </cfRule>
  </conditionalFormatting>
  <conditionalFormatting sqref="G1538:H1538">
    <cfRule type="containsText" dxfId="3736" priority="1702" operator="containsText" text="No">
      <formula>NOT(ISERROR(SEARCH("No",G1538)))</formula>
    </cfRule>
    <cfRule type="containsText" dxfId="3735" priority="1703" operator="containsText" text="Yes">
      <formula>NOT(ISERROR(SEARCH("Yes",G1538)))</formula>
    </cfRule>
    <cfRule type="containsText" dxfId="3734" priority="1704" operator="containsText" text="No">
      <formula>NOT(ISERROR(SEARCH("No",G1538)))</formula>
    </cfRule>
  </conditionalFormatting>
  <conditionalFormatting sqref="C1494">
    <cfRule type="duplicateValues" dxfId="3733" priority="1701"/>
  </conditionalFormatting>
  <conditionalFormatting sqref="C1509">
    <cfRule type="duplicateValues" dxfId="3732" priority="1699"/>
  </conditionalFormatting>
  <conditionalFormatting sqref="C1509">
    <cfRule type="duplicateValues" dxfId="3731" priority="1698"/>
  </conditionalFormatting>
  <conditionalFormatting sqref="C1553">
    <cfRule type="duplicateValues" dxfId="3730" priority="1697"/>
  </conditionalFormatting>
  <conditionalFormatting sqref="C1503">
    <cfRule type="duplicateValues" dxfId="3729" priority="1689"/>
  </conditionalFormatting>
  <conditionalFormatting sqref="C1503">
    <cfRule type="duplicateValues" dxfId="3728" priority="1688"/>
  </conditionalFormatting>
  <conditionalFormatting sqref="C1552">
    <cfRule type="duplicateValues" dxfId="3727" priority="1687"/>
  </conditionalFormatting>
  <conditionalFormatting sqref="C1552">
    <cfRule type="duplicateValues" dxfId="3726" priority="1686"/>
  </conditionalFormatting>
  <conditionalFormatting sqref="C1505">
    <cfRule type="duplicateValues" dxfId="3725" priority="1683"/>
  </conditionalFormatting>
  <conditionalFormatting sqref="C1505">
    <cfRule type="duplicateValues" dxfId="3724" priority="1682"/>
  </conditionalFormatting>
  <conditionalFormatting sqref="C1545">
    <cfRule type="duplicateValues" dxfId="3723" priority="1675"/>
  </conditionalFormatting>
  <conditionalFormatting sqref="C1545">
    <cfRule type="duplicateValues" dxfId="3722" priority="1674"/>
  </conditionalFormatting>
  <conditionalFormatting sqref="C1539">
    <cfRule type="duplicateValues" dxfId="3721" priority="1665"/>
  </conditionalFormatting>
  <conditionalFormatting sqref="C1539">
    <cfRule type="duplicateValues" dxfId="3720" priority="1664"/>
  </conditionalFormatting>
  <conditionalFormatting sqref="C1543">
    <cfRule type="duplicateValues" dxfId="3719" priority="1662"/>
  </conditionalFormatting>
  <conditionalFormatting sqref="C1543">
    <cfRule type="duplicateValues" dxfId="3718" priority="1661"/>
  </conditionalFormatting>
  <conditionalFormatting sqref="C1544">
    <cfRule type="duplicateValues" dxfId="3717" priority="1660"/>
  </conditionalFormatting>
  <conditionalFormatting sqref="C1544">
    <cfRule type="duplicateValues" dxfId="3716" priority="1659"/>
  </conditionalFormatting>
  <conditionalFormatting sqref="C1546">
    <cfRule type="duplicateValues" dxfId="3715" priority="1658"/>
  </conditionalFormatting>
  <conditionalFormatting sqref="C1546">
    <cfRule type="duplicateValues" dxfId="3714" priority="1657"/>
  </conditionalFormatting>
  <conditionalFormatting sqref="C1547">
    <cfRule type="duplicateValues" dxfId="3713" priority="1656"/>
  </conditionalFormatting>
  <conditionalFormatting sqref="C1547">
    <cfRule type="duplicateValues" dxfId="3712" priority="1655"/>
  </conditionalFormatting>
  <conditionalFormatting sqref="C1550">
    <cfRule type="duplicateValues" dxfId="3711" priority="1654"/>
  </conditionalFormatting>
  <conditionalFormatting sqref="C1550">
    <cfRule type="duplicateValues" dxfId="3710" priority="1653"/>
  </conditionalFormatting>
  <conditionalFormatting sqref="G1515:H1515">
    <cfRule type="containsText" dxfId="3709" priority="1650" operator="containsText" text="No">
      <formula>NOT(ISERROR(SEARCH("No",G1515)))</formula>
    </cfRule>
    <cfRule type="containsText" dxfId="3708" priority="1651" operator="containsText" text="Yes">
      <formula>NOT(ISERROR(SEARCH("Yes",G1515)))</formula>
    </cfRule>
    <cfRule type="containsText" dxfId="3707" priority="1652" operator="containsText" text="No">
      <formula>NOT(ISERROR(SEARCH("No",G1515)))</formula>
    </cfRule>
  </conditionalFormatting>
  <conditionalFormatting sqref="G1490:H1490">
    <cfRule type="containsText" dxfId="3706" priority="1647" operator="containsText" text="No">
      <formula>NOT(ISERROR(SEARCH("No",G1490)))</formula>
    </cfRule>
    <cfRule type="containsText" dxfId="3705" priority="1648" operator="containsText" text="Yes">
      <formula>NOT(ISERROR(SEARCH("Yes",G1490)))</formula>
    </cfRule>
    <cfRule type="containsText" dxfId="3704" priority="1649" operator="containsText" text="No">
      <formula>NOT(ISERROR(SEARCH("No",G1490)))</formula>
    </cfRule>
  </conditionalFormatting>
  <conditionalFormatting sqref="C1555 C1557:C1558">
    <cfRule type="duplicateValues" dxfId="3703" priority="1736"/>
  </conditionalFormatting>
  <conditionalFormatting sqref="C1555 C1557:C1558">
    <cfRule type="duplicateValues" dxfId="3702" priority="1737"/>
  </conditionalFormatting>
  <conditionalFormatting sqref="C1554">
    <cfRule type="duplicateValues" dxfId="3701" priority="1646"/>
  </conditionalFormatting>
  <conditionalFormatting sqref="C1554">
    <cfRule type="duplicateValues" dxfId="3700" priority="1645"/>
  </conditionalFormatting>
  <conditionalFormatting sqref="C1496">
    <cfRule type="duplicateValues" dxfId="3699" priority="1642"/>
  </conditionalFormatting>
  <conditionalFormatting sqref="C1496">
    <cfRule type="duplicateValues" dxfId="3698" priority="1641"/>
  </conditionalFormatting>
  <conditionalFormatting sqref="C1497:C1499">
    <cfRule type="duplicateValues" dxfId="3697" priority="1640"/>
  </conditionalFormatting>
  <conditionalFormatting sqref="C1497:C1499">
    <cfRule type="duplicateValues" dxfId="3696" priority="1639"/>
  </conditionalFormatting>
  <conditionalFormatting sqref="C1500:C1501">
    <cfRule type="duplicateValues" dxfId="3695" priority="1638"/>
  </conditionalFormatting>
  <conditionalFormatting sqref="C1500:C1501">
    <cfRule type="duplicateValues" dxfId="3694" priority="1637"/>
  </conditionalFormatting>
  <conditionalFormatting sqref="C1502">
    <cfRule type="duplicateValues" dxfId="3693" priority="1636"/>
  </conditionalFormatting>
  <conditionalFormatting sqref="C1502">
    <cfRule type="duplicateValues" dxfId="3692" priority="1635"/>
  </conditionalFormatting>
  <conditionalFormatting sqref="C1504">
    <cfRule type="duplicateValues" dxfId="3691" priority="1634"/>
  </conditionalFormatting>
  <conditionalFormatting sqref="C1504">
    <cfRule type="duplicateValues" dxfId="3690" priority="1633"/>
  </conditionalFormatting>
  <conditionalFormatting sqref="C1513">
    <cfRule type="duplicateValues" dxfId="3689" priority="1632"/>
  </conditionalFormatting>
  <conditionalFormatting sqref="C1513">
    <cfRule type="duplicateValues" dxfId="3688" priority="1631"/>
  </conditionalFormatting>
  <conditionalFormatting sqref="C1540">
    <cfRule type="duplicateValues" dxfId="3687" priority="1630"/>
  </conditionalFormatting>
  <conditionalFormatting sqref="C1540">
    <cfRule type="duplicateValues" dxfId="3686" priority="1629"/>
  </conditionalFormatting>
  <conditionalFormatting sqref="C1541">
    <cfRule type="duplicateValues" dxfId="3685" priority="1628"/>
  </conditionalFormatting>
  <conditionalFormatting sqref="C1541">
    <cfRule type="duplicateValues" dxfId="3684" priority="1627"/>
  </conditionalFormatting>
  <conditionalFormatting sqref="C1542">
    <cfRule type="duplicateValues" dxfId="3683" priority="1626"/>
  </conditionalFormatting>
  <conditionalFormatting sqref="C1542">
    <cfRule type="duplicateValues" dxfId="3682" priority="1625"/>
  </conditionalFormatting>
  <conditionalFormatting sqref="C1318">
    <cfRule type="duplicateValues" dxfId="3681" priority="1624"/>
  </conditionalFormatting>
  <conditionalFormatting sqref="C1318">
    <cfRule type="duplicateValues" dxfId="3680" priority="1623"/>
  </conditionalFormatting>
  <conditionalFormatting sqref="C1548">
    <cfRule type="duplicateValues" dxfId="3679" priority="1622"/>
  </conditionalFormatting>
  <conditionalFormatting sqref="C1548">
    <cfRule type="duplicateValues" dxfId="3678" priority="1621"/>
  </conditionalFormatting>
  <conditionalFormatting sqref="C1278">
    <cfRule type="duplicateValues" dxfId="3677" priority="1620"/>
  </conditionalFormatting>
  <conditionalFormatting sqref="C1381">
    <cfRule type="duplicateValues" dxfId="3676" priority="1619"/>
  </conditionalFormatting>
  <conditionalFormatting sqref="C1381">
    <cfRule type="duplicateValues" dxfId="3675" priority="1618"/>
  </conditionalFormatting>
  <conditionalFormatting sqref="C1414">
    <cfRule type="duplicateValues" dxfId="3674" priority="1617"/>
  </conditionalFormatting>
  <conditionalFormatting sqref="C1414">
    <cfRule type="duplicateValues" dxfId="3673" priority="1616"/>
  </conditionalFormatting>
  <conditionalFormatting sqref="C1367">
    <cfRule type="duplicateValues" dxfId="3672" priority="1615"/>
  </conditionalFormatting>
  <conditionalFormatting sqref="C1367">
    <cfRule type="duplicateValues" dxfId="3671" priority="1614"/>
  </conditionalFormatting>
  <conditionalFormatting sqref="C1551">
    <cfRule type="duplicateValues" dxfId="3670" priority="1613"/>
  </conditionalFormatting>
  <conditionalFormatting sqref="C1551">
    <cfRule type="duplicateValues" dxfId="3669" priority="1612"/>
  </conditionalFormatting>
  <conditionalFormatting sqref="C1384">
    <cfRule type="duplicateValues" dxfId="3668" priority="1611"/>
  </conditionalFormatting>
  <conditionalFormatting sqref="C1384">
    <cfRule type="duplicateValues" dxfId="3667" priority="1610"/>
  </conditionalFormatting>
  <conditionalFormatting sqref="C1438">
    <cfRule type="duplicateValues" dxfId="3666" priority="1609"/>
  </conditionalFormatting>
  <conditionalFormatting sqref="C1438">
    <cfRule type="duplicateValues" dxfId="3665" priority="1608"/>
  </conditionalFormatting>
  <conditionalFormatting sqref="C1386">
    <cfRule type="duplicateValues" dxfId="3664" priority="1607"/>
  </conditionalFormatting>
  <conditionalFormatting sqref="C1386">
    <cfRule type="duplicateValues" dxfId="3663" priority="1606"/>
  </conditionalFormatting>
  <conditionalFormatting sqref="C1556">
    <cfRule type="duplicateValues" dxfId="3662" priority="1605"/>
  </conditionalFormatting>
  <conditionalFormatting sqref="C1556">
    <cfRule type="duplicateValues" dxfId="3661" priority="1604"/>
  </conditionalFormatting>
  <conditionalFormatting sqref="C1560">
    <cfRule type="duplicateValues" dxfId="3660" priority="1603"/>
  </conditionalFormatting>
  <conditionalFormatting sqref="C1560">
    <cfRule type="duplicateValues" dxfId="3659" priority="1602"/>
  </conditionalFormatting>
  <conditionalFormatting sqref="C1507:C1508">
    <cfRule type="duplicateValues" dxfId="3658" priority="5085"/>
  </conditionalFormatting>
  <conditionalFormatting sqref="C1507:C1508">
    <cfRule type="duplicateValues" dxfId="3657" priority="5087"/>
  </conditionalFormatting>
  <conditionalFormatting sqref="C1446">
    <cfRule type="duplicateValues" dxfId="3656" priority="1597"/>
  </conditionalFormatting>
  <conditionalFormatting sqref="C1446">
    <cfRule type="duplicateValues" dxfId="3655" priority="1596"/>
  </conditionalFormatting>
  <conditionalFormatting sqref="C1387:C1388">
    <cfRule type="duplicateValues" dxfId="3654" priority="1595"/>
  </conditionalFormatting>
  <conditionalFormatting sqref="C1387:C1388">
    <cfRule type="duplicateValues" dxfId="3653" priority="1594"/>
  </conditionalFormatting>
  <conditionalFormatting sqref="G1561:H1561">
    <cfRule type="containsText" dxfId="3652" priority="1581" operator="containsText" text="Not Eligible">
      <formula>NOT(ISERROR(SEARCH("Not Eligible",G1561)))</formula>
    </cfRule>
    <cfRule type="containsText" dxfId="3651" priority="1582" operator="containsText" text="Yes">
      <formula>NOT(ISERROR(SEARCH("Yes",G1561)))</formula>
    </cfRule>
    <cfRule type="containsText" dxfId="3650" priority="1583" operator="containsText" text="No">
      <formula>NOT(ISERROR(SEARCH("No",G1561)))</formula>
    </cfRule>
    <cfRule type="containsText" dxfId="3649" priority="1584" operator="containsText" text="Not Eligible">
      <formula>NOT(ISERROR(SEARCH("Not Eligible",G1561)))</formula>
    </cfRule>
    <cfRule type="containsText" dxfId="3648" priority="1585" operator="containsText" text="Yes">
      <formula>NOT(ISERROR(SEARCH("Yes",G1561)))</formula>
    </cfRule>
    <cfRule type="containsText" dxfId="3647" priority="1586" operator="containsText" text="No">
      <formula>NOT(ISERROR(SEARCH("No",G1561)))</formula>
    </cfRule>
    <cfRule type="containsText" dxfId="3646" priority="1587" operator="containsText" text="No">
      <formula>NOT(ISERROR(SEARCH("No",G1561)))</formula>
    </cfRule>
    <cfRule type="containsText" dxfId="3645" priority="1588" operator="containsText" text="Yes">
      <formula>NOT(ISERROR(SEARCH("Yes",G1561)))</formula>
    </cfRule>
    <cfRule type="containsText" dxfId="3644" priority="1589" operator="containsText" text="No">
      <formula>NOT(ISERROR(SEARCH("No",G1561)))</formula>
    </cfRule>
  </conditionalFormatting>
  <conditionalFormatting sqref="C1564">
    <cfRule type="duplicateValues" dxfId="3643" priority="1580"/>
  </conditionalFormatting>
  <conditionalFormatting sqref="G1584:H1584">
    <cfRule type="containsText" dxfId="3642" priority="1571" operator="containsText" text="Not Eligible">
      <formula>NOT(ISERROR(SEARCH("Not Eligible",G1584)))</formula>
    </cfRule>
    <cfRule type="containsText" dxfId="3641" priority="1572" operator="containsText" text="Yes">
      <formula>NOT(ISERROR(SEARCH("Yes",G1584)))</formula>
    </cfRule>
    <cfRule type="containsText" dxfId="3640" priority="1573" operator="containsText" text="No">
      <formula>NOT(ISERROR(SEARCH("No",G1584)))</formula>
    </cfRule>
    <cfRule type="containsText" dxfId="3639" priority="1574" operator="containsText" text="Not Eligible">
      <formula>NOT(ISERROR(SEARCH("Not Eligible",G1584)))</formula>
    </cfRule>
    <cfRule type="containsText" dxfId="3638" priority="1575" operator="containsText" text="Yes">
      <formula>NOT(ISERROR(SEARCH("Yes",G1584)))</formula>
    </cfRule>
    <cfRule type="containsText" dxfId="3637" priority="1576" operator="containsText" text="No">
      <formula>NOT(ISERROR(SEARCH("No",G1584)))</formula>
    </cfRule>
    <cfRule type="containsText" dxfId="3636" priority="1577" operator="containsText" text="No">
      <formula>NOT(ISERROR(SEARCH("No",G1584)))</formula>
    </cfRule>
    <cfRule type="containsText" dxfId="3635" priority="1578" operator="containsText" text="Yes">
      <formula>NOT(ISERROR(SEARCH("Yes",G1584)))</formula>
    </cfRule>
    <cfRule type="containsText" dxfId="3634" priority="1579" operator="containsText" text="No">
      <formula>NOT(ISERROR(SEARCH("No",G1584)))</formula>
    </cfRule>
  </conditionalFormatting>
  <conditionalFormatting sqref="C1588">
    <cfRule type="duplicateValues" dxfId="3633" priority="1570"/>
  </conditionalFormatting>
  <conditionalFormatting sqref="C1596">
    <cfRule type="duplicateValues" dxfId="3632" priority="1569"/>
  </conditionalFormatting>
  <conditionalFormatting sqref="C1579">
    <cfRule type="duplicateValues" dxfId="3631" priority="1568"/>
  </conditionalFormatting>
  <conditionalFormatting sqref="G1606:H1606">
    <cfRule type="containsText" dxfId="3630" priority="1559" operator="containsText" text="Not Eligible">
      <formula>NOT(ISERROR(SEARCH("Not Eligible",G1606)))</formula>
    </cfRule>
    <cfRule type="containsText" dxfId="3629" priority="1560" operator="containsText" text="Yes">
      <formula>NOT(ISERROR(SEARCH("Yes",G1606)))</formula>
    </cfRule>
    <cfRule type="containsText" dxfId="3628" priority="1561" operator="containsText" text="No">
      <formula>NOT(ISERROR(SEARCH("No",G1606)))</formula>
    </cfRule>
    <cfRule type="containsText" dxfId="3627" priority="1562" operator="containsText" text="Not Eligible">
      <formula>NOT(ISERROR(SEARCH("Not Eligible",G1606)))</formula>
    </cfRule>
    <cfRule type="containsText" dxfId="3626" priority="1563" operator="containsText" text="Yes">
      <formula>NOT(ISERROR(SEARCH("Yes",G1606)))</formula>
    </cfRule>
    <cfRule type="containsText" dxfId="3625" priority="1564" operator="containsText" text="No">
      <formula>NOT(ISERROR(SEARCH("No",G1606)))</formula>
    </cfRule>
    <cfRule type="containsText" dxfId="3624" priority="1565" operator="containsText" text="No">
      <formula>NOT(ISERROR(SEARCH("No",G1606)))</formula>
    </cfRule>
    <cfRule type="containsText" dxfId="3623" priority="1566" operator="containsText" text="Yes">
      <formula>NOT(ISERROR(SEARCH("Yes",G1606)))</formula>
    </cfRule>
    <cfRule type="containsText" dxfId="3622" priority="1567" operator="containsText" text="No">
      <formula>NOT(ISERROR(SEARCH("No",G1606)))</formula>
    </cfRule>
  </conditionalFormatting>
  <conditionalFormatting sqref="G1607:H1607">
    <cfRule type="containsText" dxfId="3621" priority="1556" operator="containsText" text="No">
      <formula>NOT(ISERROR(SEARCH("No",G1607)))</formula>
    </cfRule>
    <cfRule type="containsText" dxfId="3620" priority="1557" operator="containsText" text="Yes">
      <formula>NOT(ISERROR(SEARCH("Yes",G1607)))</formula>
    </cfRule>
    <cfRule type="containsText" dxfId="3619" priority="1558" operator="containsText" text="No">
      <formula>NOT(ISERROR(SEARCH("No",G1607)))</formula>
    </cfRule>
  </conditionalFormatting>
  <conditionalFormatting sqref="C1566">
    <cfRule type="duplicateValues" dxfId="3618" priority="1555"/>
  </conditionalFormatting>
  <conditionalFormatting sqref="C1622">
    <cfRule type="duplicateValues" dxfId="3617" priority="1549"/>
  </conditionalFormatting>
  <conditionalFormatting sqref="C1622">
    <cfRule type="duplicateValues" dxfId="3616" priority="1548"/>
  </conditionalFormatting>
  <conditionalFormatting sqref="C1576 C1578">
    <cfRule type="duplicateValues" dxfId="3615" priority="1547"/>
  </conditionalFormatting>
  <conditionalFormatting sqref="C1576 C1578">
    <cfRule type="duplicateValues" dxfId="3614" priority="1546"/>
  </conditionalFormatting>
  <conditionalFormatting sqref="C1614">
    <cfRule type="duplicateValues" dxfId="3613" priority="1545"/>
  </conditionalFormatting>
  <conditionalFormatting sqref="C1614">
    <cfRule type="duplicateValues" dxfId="3612" priority="1544"/>
  </conditionalFormatting>
  <conditionalFormatting sqref="C1611">
    <cfRule type="duplicateValues" dxfId="3611" priority="1541"/>
  </conditionalFormatting>
  <conditionalFormatting sqref="C1611">
    <cfRule type="duplicateValues" dxfId="3610" priority="1540"/>
  </conditionalFormatting>
  <conditionalFormatting sqref="C1616">
    <cfRule type="duplicateValues" dxfId="3609" priority="1535"/>
  </conditionalFormatting>
  <conditionalFormatting sqref="C1616">
    <cfRule type="duplicateValues" dxfId="3608" priority="1534"/>
  </conditionalFormatting>
  <conditionalFormatting sqref="C1620">
    <cfRule type="duplicateValues" dxfId="3607" priority="1533"/>
  </conditionalFormatting>
  <conditionalFormatting sqref="C1620">
    <cfRule type="duplicateValues" dxfId="3606" priority="1532"/>
  </conditionalFormatting>
  <conditionalFormatting sqref="G1585:H1585">
    <cfRule type="containsText" dxfId="3605" priority="1529" operator="containsText" text="No">
      <formula>NOT(ISERROR(SEARCH("No",G1585)))</formula>
    </cfRule>
    <cfRule type="containsText" dxfId="3604" priority="1530" operator="containsText" text="Yes">
      <formula>NOT(ISERROR(SEARCH("Yes",G1585)))</formula>
    </cfRule>
    <cfRule type="containsText" dxfId="3603" priority="1531" operator="containsText" text="No">
      <formula>NOT(ISERROR(SEARCH("No",G1585)))</formula>
    </cfRule>
  </conditionalFormatting>
  <conditionalFormatting sqref="G1562:H1562">
    <cfRule type="containsText" dxfId="3602" priority="1526" operator="containsText" text="No">
      <formula>NOT(ISERROR(SEARCH("No",G1562)))</formula>
    </cfRule>
    <cfRule type="containsText" dxfId="3601" priority="1527" operator="containsText" text="Yes">
      <formula>NOT(ISERROR(SEARCH("Yes",G1562)))</formula>
    </cfRule>
    <cfRule type="containsText" dxfId="3600" priority="1528" operator="containsText" text="No">
      <formula>NOT(ISERROR(SEARCH("No",G1562)))</formula>
    </cfRule>
  </conditionalFormatting>
  <conditionalFormatting sqref="C1567:C1568">
    <cfRule type="duplicateValues" dxfId="3599" priority="1523"/>
  </conditionalFormatting>
  <conditionalFormatting sqref="C1567:C1568">
    <cfRule type="duplicateValues" dxfId="3598" priority="1522"/>
  </conditionalFormatting>
  <conditionalFormatting sqref="C1571:C1572">
    <cfRule type="duplicateValues" dxfId="3597" priority="1517"/>
  </conditionalFormatting>
  <conditionalFormatting sqref="C1571:C1572">
    <cfRule type="duplicateValues" dxfId="3596" priority="1516"/>
  </conditionalFormatting>
  <conditionalFormatting sqref="C1573">
    <cfRule type="duplicateValues" dxfId="3595" priority="1515"/>
  </conditionalFormatting>
  <conditionalFormatting sqref="C1573">
    <cfRule type="duplicateValues" dxfId="3594" priority="1514"/>
  </conditionalFormatting>
  <conditionalFormatting sqref="C1575">
    <cfRule type="duplicateValues" dxfId="3593" priority="1513"/>
  </conditionalFormatting>
  <conditionalFormatting sqref="C1575">
    <cfRule type="duplicateValues" dxfId="3592" priority="1512"/>
  </conditionalFormatting>
  <conditionalFormatting sqref="C1617">
    <cfRule type="duplicateValues" dxfId="3591" priority="1503"/>
  </conditionalFormatting>
  <conditionalFormatting sqref="C1617">
    <cfRule type="duplicateValues" dxfId="3590" priority="1502"/>
  </conditionalFormatting>
  <conditionalFormatting sqref="C1630:C1631">
    <cfRule type="duplicateValues" dxfId="3589" priority="1497"/>
  </conditionalFormatting>
  <conditionalFormatting sqref="C1630:C1631">
    <cfRule type="duplicateValues" dxfId="3588" priority="1496"/>
  </conditionalFormatting>
  <conditionalFormatting sqref="C1625:C1627">
    <cfRule type="duplicateValues" dxfId="3587" priority="5100"/>
  </conditionalFormatting>
  <conditionalFormatting sqref="C1625:C1627">
    <cfRule type="duplicateValues" dxfId="3586" priority="5101"/>
  </conditionalFormatting>
  <conditionalFormatting sqref="C1447">
    <cfRule type="duplicateValues" dxfId="3585" priority="1495"/>
  </conditionalFormatting>
  <conditionalFormatting sqref="C1447">
    <cfRule type="duplicateValues" dxfId="3584" priority="1494"/>
  </conditionalFormatting>
  <conditionalFormatting sqref="G1308">
    <cfRule type="containsText" dxfId="3583" priority="1490" operator="containsText" text="Yes">
      <formula>NOT(ISERROR(SEARCH("Yes",G1308)))</formula>
    </cfRule>
  </conditionalFormatting>
  <conditionalFormatting sqref="G1308:H1308">
    <cfRule type="containsText" dxfId="3582" priority="1491" operator="containsText" text="No">
      <formula>NOT(ISERROR(SEARCH("No",G1308)))</formula>
    </cfRule>
  </conditionalFormatting>
  <conditionalFormatting sqref="H1308">
    <cfRule type="containsText" dxfId="3581" priority="1492" operator="containsText" text="Yes">
      <formula>NOT(ISERROR(SEARCH("Yes",H1308)))</formula>
    </cfRule>
    <cfRule type="containsText" dxfId="3580" priority="1493" operator="containsText" text="No">
      <formula>NOT(ISERROR(SEARCH("No",H1308)))</formula>
    </cfRule>
  </conditionalFormatting>
  <conditionalFormatting sqref="C1390">
    <cfRule type="duplicateValues" dxfId="3579" priority="1489"/>
  </conditionalFormatting>
  <conditionalFormatting sqref="C1390">
    <cfRule type="duplicateValues" dxfId="3578" priority="1488"/>
  </conditionalFormatting>
  <conditionalFormatting sqref="C1454">
    <cfRule type="duplicateValues" dxfId="3577" priority="1487"/>
  </conditionalFormatting>
  <conditionalFormatting sqref="C1454">
    <cfRule type="duplicateValues" dxfId="3576" priority="1486"/>
  </conditionalFormatting>
  <conditionalFormatting sqref="C1580">
    <cfRule type="duplicateValues" dxfId="3575" priority="1485"/>
  </conditionalFormatting>
  <conditionalFormatting sqref="C1580">
    <cfRule type="duplicateValues" dxfId="3574" priority="1484"/>
  </conditionalFormatting>
  <conditionalFormatting sqref="C1582">
    <cfRule type="duplicateValues" dxfId="3573" priority="1483"/>
  </conditionalFormatting>
  <conditionalFormatting sqref="C1582">
    <cfRule type="duplicateValues" dxfId="3572" priority="1482"/>
  </conditionalFormatting>
  <conditionalFormatting sqref="C1583">
    <cfRule type="duplicateValues" dxfId="3571" priority="1481"/>
  </conditionalFormatting>
  <conditionalFormatting sqref="C1583">
    <cfRule type="duplicateValues" dxfId="3570" priority="1480"/>
  </conditionalFormatting>
  <conditionalFormatting sqref="C1609">
    <cfRule type="duplicateValues" dxfId="3569" priority="1475"/>
  </conditionalFormatting>
  <conditionalFormatting sqref="C1609">
    <cfRule type="duplicateValues" dxfId="3568" priority="1474"/>
  </conditionalFormatting>
  <conditionalFormatting sqref="C1610">
    <cfRule type="duplicateValues" dxfId="3567" priority="1473"/>
  </conditionalFormatting>
  <conditionalFormatting sqref="C1610">
    <cfRule type="duplicateValues" dxfId="3566" priority="1472"/>
  </conditionalFormatting>
  <conditionalFormatting sqref="C1360">
    <cfRule type="duplicateValues" dxfId="3565" priority="1471"/>
  </conditionalFormatting>
  <conditionalFormatting sqref="C1360">
    <cfRule type="duplicateValues" dxfId="3564" priority="1470"/>
  </conditionalFormatting>
  <conditionalFormatting sqref="C1581">
    <cfRule type="duplicateValues" dxfId="3563" priority="1469"/>
  </conditionalFormatting>
  <conditionalFormatting sqref="C1581">
    <cfRule type="duplicateValues" dxfId="3562" priority="1468"/>
  </conditionalFormatting>
  <conditionalFormatting sqref="C1510">
    <cfRule type="duplicateValues" dxfId="3561" priority="1467"/>
  </conditionalFormatting>
  <conditionalFormatting sqref="C1510">
    <cfRule type="duplicateValues" dxfId="3560" priority="1466"/>
  </conditionalFormatting>
  <conditionalFormatting sqref="C1612">
    <cfRule type="duplicateValues" dxfId="3559" priority="1465"/>
  </conditionalFormatting>
  <conditionalFormatting sqref="C1612">
    <cfRule type="duplicateValues" dxfId="3558" priority="1464"/>
  </conditionalFormatting>
  <conditionalFormatting sqref="C1615">
    <cfRule type="duplicateValues" dxfId="3557" priority="1463"/>
  </conditionalFormatting>
  <conditionalFormatting sqref="C1615">
    <cfRule type="duplicateValues" dxfId="3556" priority="1462"/>
  </conditionalFormatting>
  <conditionalFormatting sqref="C1618">
    <cfRule type="duplicateValues" dxfId="3555" priority="1461"/>
  </conditionalFormatting>
  <conditionalFormatting sqref="C1618">
    <cfRule type="duplicateValues" dxfId="3554" priority="1460"/>
  </conditionalFormatting>
  <conditionalFormatting sqref="C1621">
    <cfRule type="duplicateValues" dxfId="3553" priority="1459"/>
  </conditionalFormatting>
  <conditionalFormatting sqref="C1621">
    <cfRule type="duplicateValues" dxfId="3552" priority="1458"/>
  </conditionalFormatting>
  <conditionalFormatting sqref="C1623">
    <cfRule type="duplicateValues" dxfId="3551" priority="1457"/>
  </conditionalFormatting>
  <conditionalFormatting sqref="C1623">
    <cfRule type="duplicateValues" dxfId="3550" priority="1456"/>
  </conditionalFormatting>
  <conditionalFormatting sqref="C1624">
    <cfRule type="duplicateValues" dxfId="3549" priority="1455"/>
  </conditionalFormatting>
  <conditionalFormatting sqref="C1624">
    <cfRule type="duplicateValues" dxfId="3548" priority="1454"/>
  </conditionalFormatting>
  <conditionalFormatting sqref="C1628">
    <cfRule type="duplicateValues" dxfId="3547" priority="1453"/>
  </conditionalFormatting>
  <conditionalFormatting sqref="C1628">
    <cfRule type="duplicateValues" dxfId="3546" priority="1452"/>
  </conditionalFormatting>
  <conditionalFormatting sqref="C1463">
    <cfRule type="duplicateValues" dxfId="3545" priority="1447"/>
  </conditionalFormatting>
  <conditionalFormatting sqref="C1463">
    <cfRule type="duplicateValues" dxfId="3544" priority="1446"/>
  </conditionalFormatting>
  <conditionalFormatting sqref="C1462">
    <cfRule type="duplicateValues" dxfId="3543" priority="1445"/>
  </conditionalFormatting>
  <conditionalFormatting sqref="C1462">
    <cfRule type="duplicateValues" dxfId="3542" priority="1444"/>
  </conditionalFormatting>
  <conditionalFormatting sqref="C1445">
    <cfRule type="duplicateValues" dxfId="3541" priority="1443"/>
  </conditionalFormatting>
  <conditionalFormatting sqref="C1445">
    <cfRule type="duplicateValues" dxfId="3540" priority="1442"/>
  </conditionalFormatting>
  <conditionalFormatting sqref="C1487">
    <cfRule type="duplicateValues" dxfId="3539" priority="1441"/>
  </conditionalFormatting>
  <conditionalFormatting sqref="C1487">
    <cfRule type="duplicateValues" dxfId="3538" priority="1440"/>
  </conditionalFormatting>
  <conditionalFormatting sqref="G1632:H1632">
    <cfRule type="containsText" dxfId="3537" priority="1427" operator="containsText" text="Not Eligible">
      <formula>NOT(ISERROR(SEARCH("Not Eligible",G1632)))</formula>
    </cfRule>
    <cfRule type="containsText" dxfId="3536" priority="1428" operator="containsText" text="Yes">
      <formula>NOT(ISERROR(SEARCH("Yes",G1632)))</formula>
    </cfRule>
    <cfRule type="containsText" dxfId="3535" priority="1429" operator="containsText" text="No">
      <formula>NOT(ISERROR(SEARCH("No",G1632)))</formula>
    </cfRule>
    <cfRule type="containsText" dxfId="3534" priority="1430" operator="containsText" text="Not Eligible">
      <formula>NOT(ISERROR(SEARCH("Not Eligible",G1632)))</formula>
    </cfRule>
    <cfRule type="containsText" dxfId="3533" priority="1431" operator="containsText" text="Yes">
      <formula>NOT(ISERROR(SEARCH("Yes",G1632)))</formula>
    </cfRule>
    <cfRule type="containsText" dxfId="3532" priority="1432" operator="containsText" text="No">
      <formula>NOT(ISERROR(SEARCH("No",G1632)))</formula>
    </cfRule>
    <cfRule type="containsText" dxfId="3531" priority="1433" operator="containsText" text="No">
      <formula>NOT(ISERROR(SEARCH("No",G1632)))</formula>
    </cfRule>
    <cfRule type="containsText" dxfId="3530" priority="1434" operator="containsText" text="Yes">
      <formula>NOT(ISERROR(SEARCH("Yes",G1632)))</formula>
    </cfRule>
    <cfRule type="containsText" dxfId="3529" priority="1435" operator="containsText" text="No">
      <formula>NOT(ISERROR(SEARCH("No",G1632)))</formula>
    </cfRule>
  </conditionalFormatting>
  <conditionalFormatting sqref="C1635">
    <cfRule type="duplicateValues" dxfId="3528" priority="1426"/>
  </conditionalFormatting>
  <conditionalFormatting sqref="G1656:H1656">
    <cfRule type="containsText" dxfId="3527" priority="1417" operator="containsText" text="Not Eligible">
      <formula>NOT(ISERROR(SEARCH("Not Eligible",G1656)))</formula>
    </cfRule>
    <cfRule type="containsText" dxfId="3526" priority="1418" operator="containsText" text="Yes">
      <formula>NOT(ISERROR(SEARCH("Yes",G1656)))</formula>
    </cfRule>
    <cfRule type="containsText" dxfId="3525" priority="1419" operator="containsText" text="No">
      <formula>NOT(ISERROR(SEARCH("No",G1656)))</formula>
    </cfRule>
    <cfRule type="containsText" dxfId="3524" priority="1420" operator="containsText" text="Not Eligible">
      <formula>NOT(ISERROR(SEARCH("Not Eligible",G1656)))</formula>
    </cfRule>
    <cfRule type="containsText" dxfId="3523" priority="1421" operator="containsText" text="Yes">
      <formula>NOT(ISERROR(SEARCH("Yes",G1656)))</formula>
    </cfRule>
    <cfRule type="containsText" dxfId="3522" priority="1422" operator="containsText" text="No">
      <formula>NOT(ISERROR(SEARCH("No",G1656)))</formula>
    </cfRule>
    <cfRule type="containsText" dxfId="3521" priority="1423" operator="containsText" text="No">
      <formula>NOT(ISERROR(SEARCH("No",G1656)))</formula>
    </cfRule>
    <cfRule type="containsText" dxfId="3520" priority="1424" operator="containsText" text="Yes">
      <formula>NOT(ISERROR(SEARCH("Yes",G1656)))</formula>
    </cfRule>
    <cfRule type="containsText" dxfId="3519" priority="1425" operator="containsText" text="No">
      <formula>NOT(ISERROR(SEARCH("No",G1656)))</formula>
    </cfRule>
  </conditionalFormatting>
  <conditionalFormatting sqref="C1660">
    <cfRule type="duplicateValues" dxfId="3518" priority="1416"/>
  </conditionalFormatting>
  <conditionalFormatting sqref="C1668">
    <cfRule type="duplicateValues" dxfId="3517" priority="1415"/>
  </conditionalFormatting>
  <conditionalFormatting sqref="C1650">
    <cfRule type="duplicateValues" dxfId="3516" priority="1414"/>
  </conditionalFormatting>
  <conditionalFormatting sqref="G1678:H1678">
    <cfRule type="containsText" dxfId="3515" priority="1405" operator="containsText" text="Not Eligible">
      <formula>NOT(ISERROR(SEARCH("Not Eligible",G1678)))</formula>
    </cfRule>
    <cfRule type="containsText" dxfId="3514" priority="1406" operator="containsText" text="Yes">
      <formula>NOT(ISERROR(SEARCH("Yes",G1678)))</formula>
    </cfRule>
    <cfRule type="containsText" dxfId="3513" priority="1407" operator="containsText" text="No">
      <formula>NOT(ISERROR(SEARCH("No",G1678)))</formula>
    </cfRule>
    <cfRule type="containsText" dxfId="3512" priority="1408" operator="containsText" text="Not Eligible">
      <formula>NOT(ISERROR(SEARCH("Not Eligible",G1678)))</formula>
    </cfRule>
    <cfRule type="containsText" dxfId="3511" priority="1409" operator="containsText" text="Yes">
      <formula>NOT(ISERROR(SEARCH("Yes",G1678)))</formula>
    </cfRule>
    <cfRule type="containsText" dxfId="3510" priority="1410" operator="containsText" text="No">
      <formula>NOT(ISERROR(SEARCH("No",G1678)))</formula>
    </cfRule>
    <cfRule type="containsText" dxfId="3509" priority="1411" operator="containsText" text="No">
      <formula>NOT(ISERROR(SEARCH("No",G1678)))</formula>
    </cfRule>
    <cfRule type="containsText" dxfId="3508" priority="1412" operator="containsText" text="Yes">
      <formula>NOT(ISERROR(SEARCH("Yes",G1678)))</formula>
    </cfRule>
    <cfRule type="containsText" dxfId="3507" priority="1413" operator="containsText" text="No">
      <formula>NOT(ISERROR(SEARCH("No",G1678)))</formula>
    </cfRule>
  </conditionalFormatting>
  <conditionalFormatting sqref="G1679:H1679">
    <cfRule type="containsText" dxfId="3506" priority="1402" operator="containsText" text="No">
      <formula>NOT(ISERROR(SEARCH("No",G1679)))</formula>
    </cfRule>
    <cfRule type="containsText" dxfId="3505" priority="1403" operator="containsText" text="Yes">
      <formula>NOT(ISERROR(SEARCH("Yes",G1679)))</formula>
    </cfRule>
    <cfRule type="containsText" dxfId="3504" priority="1404" operator="containsText" text="No">
      <formula>NOT(ISERROR(SEARCH("No",G1679)))</formula>
    </cfRule>
  </conditionalFormatting>
  <conditionalFormatting sqref="C1637">
    <cfRule type="duplicateValues" dxfId="3503" priority="1401"/>
  </conditionalFormatting>
  <conditionalFormatting sqref="C1692">
    <cfRule type="duplicateValues" dxfId="3502" priority="1398"/>
  </conditionalFormatting>
  <conditionalFormatting sqref="C1692">
    <cfRule type="duplicateValues" dxfId="3501" priority="1397"/>
  </conditionalFormatting>
  <conditionalFormatting sqref="C1686">
    <cfRule type="duplicateValues" dxfId="3500" priority="1390"/>
  </conditionalFormatting>
  <conditionalFormatting sqref="C1686">
    <cfRule type="duplicateValues" dxfId="3499" priority="1389"/>
  </conditionalFormatting>
  <conditionalFormatting sqref="C1690">
    <cfRule type="duplicateValues" dxfId="3498" priority="1388"/>
  </conditionalFormatting>
  <conditionalFormatting sqref="C1690">
    <cfRule type="duplicateValues" dxfId="3497" priority="1387"/>
  </conditionalFormatting>
  <conditionalFormatting sqref="G1657:H1657">
    <cfRule type="containsText" dxfId="3496" priority="1384" operator="containsText" text="No">
      <formula>NOT(ISERROR(SEARCH("No",G1657)))</formula>
    </cfRule>
    <cfRule type="containsText" dxfId="3495" priority="1385" operator="containsText" text="Yes">
      <formula>NOT(ISERROR(SEARCH("Yes",G1657)))</formula>
    </cfRule>
    <cfRule type="containsText" dxfId="3494" priority="1386" operator="containsText" text="No">
      <formula>NOT(ISERROR(SEARCH("No",G1657)))</formula>
    </cfRule>
  </conditionalFormatting>
  <conditionalFormatting sqref="G1633:H1633">
    <cfRule type="containsText" dxfId="3493" priority="1381" operator="containsText" text="No">
      <formula>NOT(ISERROR(SEARCH("No",G1633)))</formula>
    </cfRule>
    <cfRule type="containsText" dxfId="3492" priority="1382" operator="containsText" text="Yes">
      <formula>NOT(ISERROR(SEARCH("Yes",G1633)))</formula>
    </cfRule>
    <cfRule type="containsText" dxfId="3491" priority="1383" operator="containsText" text="No">
      <formula>NOT(ISERROR(SEARCH("No",G1633)))</formula>
    </cfRule>
  </conditionalFormatting>
  <conditionalFormatting sqref="C1638">
    <cfRule type="duplicateValues" dxfId="3490" priority="1380"/>
  </conditionalFormatting>
  <conditionalFormatting sqref="C1638">
    <cfRule type="duplicateValues" dxfId="3489" priority="1379"/>
  </conditionalFormatting>
  <conditionalFormatting sqref="C1687">
    <cfRule type="duplicateValues" dxfId="3488" priority="1372"/>
  </conditionalFormatting>
  <conditionalFormatting sqref="C1687">
    <cfRule type="duplicateValues" dxfId="3487" priority="1371"/>
  </conditionalFormatting>
  <conditionalFormatting sqref="C1699">
    <cfRule type="duplicateValues" dxfId="3486" priority="1370"/>
  </conditionalFormatting>
  <conditionalFormatting sqref="C1699">
    <cfRule type="duplicateValues" dxfId="3485" priority="1369"/>
  </conditionalFormatting>
  <conditionalFormatting sqref="C1695:C1696">
    <cfRule type="duplicateValues" dxfId="3484" priority="1436"/>
  </conditionalFormatting>
  <conditionalFormatting sqref="C1695:C1696">
    <cfRule type="duplicateValues" dxfId="3483" priority="1437"/>
  </conditionalFormatting>
  <conditionalFormatting sqref="C1640">
    <cfRule type="duplicateValues" dxfId="3482" priority="1438"/>
  </conditionalFormatting>
  <conditionalFormatting sqref="C1640">
    <cfRule type="duplicateValues" dxfId="3481" priority="1439"/>
  </conditionalFormatting>
  <conditionalFormatting sqref="C1682">
    <cfRule type="duplicateValues" dxfId="3480" priority="1358"/>
  </conditionalFormatting>
  <conditionalFormatting sqref="C1682">
    <cfRule type="duplicateValues" dxfId="3479" priority="1357"/>
  </conditionalFormatting>
  <conditionalFormatting sqref="C1683">
    <cfRule type="duplicateValues" dxfId="3478" priority="1354"/>
  </conditionalFormatting>
  <conditionalFormatting sqref="C1683">
    <cfRule type="duplicateValues" dxfId="3477" priority="1353"/>
  </conditionalFormatting>
  <conditionalFormatting sqref="C1688">
    <cfRule type="duplicateValues" dxfId="3476" priority="1350"/>
  </conditionalFormatting>
  <conditionalFormatting sqref="C1688">
    <cfRule type="duplicateValues" dxfId="3475" priority="1349"/>
  </conditionalFormatting>
  <conditionalFormatting sqref="C1691">
    <cfRule type="duplicateValues" dxfId="3474" priority="1348"/>
  </conditionalFormatting>
  <conditionalFormatting sqref="C1691">
    <cfRule type="duplicateValues" dxfId="3473" priority="1347"/>
  </conditionalFormatting>
  <conditionalFormatting sqref="C1693">
    <cfRule type="duplicateValues" dxfId="3472" priority="1346"/>
  </conditionalFormatting>
  <conditionalFormatting sqref="C1693">
    <cfRule type="duplicateValues" dxfId="3471" priority="1345"/>
  </conditionalFormatting>
  <conditionalFormatting sqref="C1694">
    <cfRule type="duplicateValues" dxfId="3470" priority="1344"/>
  </conditionalFormatting>
  <conditionalFormatting sqref="C1694">
    <cfRule type="duplicateValues" dxfId="3469" priority="1343"/>
  </conditionalFormatting>
  <conditionalFormatting sqref="C1435:C1436">
    <cfRule type="duplicateValues" dxfId="3468" priority="5128"/>
  </conditionalFormatting>
  <conditionalFormatting sqref="C1435:C1436">
    <cfRule type="duplicateValues" dxfId="3467" priority="5130"/>
  </conditionalFormatting>
  <conditionalFormatting sqref="C1641">
    <cfRule type="duplicateValues" dxfId="3466" priority="1340"/>
  </conditionalFormatting>
  <conditionalFormatting sqref="C1641">
    <cfRule type="duplicateValues" dxfId="3465" priority="1339"/>
  </conditionalFormatting>
  <conditionalFormatting sqref="C1642">
    <cfRule type="duplicateValues" dxfId="3464" priority="1336"/>
  </conditionalFormatting>
  <conditionalFormatting sqref="C1642">
    <cfRule type="duplicateValues" dxfId="3463" priority="1335"/>
  </conditionalFormatting>
  <conditionalFormatting sqref="C1643:C1644">
    <cfRule type="duplicateValues" dxfId="3462" priority="1334"/>
  </conditionalFormatting>
  <conditionalFormatting sqref="C1643:C1644">
    <cfRule type="duplicateValues" dxfId="3461" priority="1333"/>
  </conditionalFormatting>
  <conditionalFormatting sqref="C1645">
    <cfRule type="duplicateValues" dxfId="3460" priority="1332"/>
  </conditionalFormatting>
  <conditionalFormatting sqref="C1645">
    <cfRule type="duplicateValues" dxfId="3459" priority="1331"/>
  </conditionalFormatting>
  <conditionalFormatting sqref="C1646">
    <cfRule type="duplicateValues" dxfId="3458" priority="1330"/>
  </conditionalFormatting>
  <conditionalFormatting sqref="C1646">
    <cfRule type="duplicateValues" dxfId="3457" priority="1329"/>
  </conditionalFormatting>
  <conditionalFormatting sqref="C1647">
    <cfRule type="duplicateValues" dxfId="3456" priority="1328"/>
  </conditionalFormatting>
  <conditionalFormatting sqref="C1647">
    <cfRule type="duplicateValues" dxfId="3455" priority="1327"/>
  </conditionalFormatting>
  <conditionalFormatting sqref="C1648">
    <cfRule type="duplicateValues" dxfId="3454" priority="1326"/>
  </conditionalFormatting>
  <conditionalFormatting sqref="C1648">
    <cfRule type="duplicateValues" dxfId="3453" priority="1325"/>
  </conditionalFormatting>
  <conditionalFormatting sqref="C1649">
    <cfRule type="duplicateValues" dxfId="3452" priority="1324"/>
  </conditionalFormatting>
  <conditionalFormatting sqref="C1649">
    <cfRule type="duplicateValues" dxfId="3451" priority="1323"/>
  </conditionalFormatting>
  <conditionalFormatting sqref="C1651:C1652">
    <cfRule type="duplicateValues" dxfId="3450" priority="1322"/>
  </conditionalFormatting>
  <conditionalFormatting sqref="C1651:C1652">
    <cfRule type="duplicateValues" dxfId="3449" priority="1321"/>
  </conditionalFormatting>
  <conditionalFormatting sqref="C1653">
    <cfRule type="duplicateValues" dxfId="3448" priority="1320"/>
  </conditionalFormatting>
  <conditionalFormatting sqref="C1653">
    <cfRule type="duplicateValues" dxfId="3447" priority="1319"/>
  </conditionalFormatting>
  <conditionalFormatting sqref="C1655">
    <cfRule type="duplicateValues" dxfId="3446" priority="1318"/>
  </conditionalFormatting>
  <conditionalFormatting sqref="C1655">
    <cfRule type="duplicateValues" dxfId="3445" priority="1317"/>
  </conditionalFormatting>
  <conditionalFormatting sqref="C1574">
    <cfRule type="duplicateValues" dxfId="3444" priority="1314"/>
  </conditionalFormatting>
  <conditionalFormatting sqref="C1574">
    <cfRule type="duplicateValues" dxfId="3443" priority="1313"/>
  </conditionalFormatting>
  <conditionalFormatting sqref="C1608">
    <cfRule type="duplicateValues" dxfId="3442" priority="1310"/>
  </conditionalFormatting>
  <conditionalFormatting sqref="C1608">
    <cfRule type="duplicateValues" dxfId="3441" priority="1309"/>
  </conditionalFormatting>
  <conditionalFormatting sqref="C1526">
    <cfRule type="duplicateValues" dxfId="3440" priority="1308"/>
  </conditionalFormatting>
  <conditionalFormatting sqref="C1526">
    <cfRule type="duplicateValues" dxfId="3439" priority="1307"/>
  </conditionalFormatting>
  <conditionalFormatting sqref="C1685">
    <cfRule type="duplicateValues" dxfId="3438" priority="1306"/>
  </conditionalFormatting>
  <conditionalFormatting sqref="C1685">
    <cfRule type="duplicateValues" dxfId="3437" priority="1305"/>
  </conditionalFormatting>
  <conditionalFormatting sqref="C1654">
    <cfRule type="duplicateValues" dxfId="3436" priority="1302"/>
  </conditionalFormatting>
  <conditionalFormatting sqref="C1654">
    <cfRule type="duplicateValues" dxfId="3435" priority="1301"/>
  </conditionalFormatting>
  <conditionalFormatting sqref="C1698">
    <cfRule type="duplicateValues" dxfId="3434" priority="1300"/>
  </conditionalFormatting>
  <conditionalFormatting sqref="C1698">
    <cfRule type="duplicateValues" dxfId="3433" priority="1299"/>
  </conditionalFormatting>
  <conditionalFormatting sqref="C1531">
    <cfRule type="duplicateValues" dxfId="3432" priority="1298"/>
  </conditionalFormatting>
  <conditionalFormatting sqref="C1531">
    <cfRule type="duplicateValues" dxfId="3431" priority="1297"/>
  </conditionalFormatting>
  <conditionalFormatting sqref="C1495">
    <cfRule type="duplicateValues" dxfId="3430" priority="1296"/>
  </conditionalFormatting>
  <conditionalFormatting sqref="C1495">
    <cfRule type="duplicateValues" dxfId="3429" priority="1295"/>
  </conditionalFormatting>
  <conditionalFormatting sqref="C1559">
    <cfRule type="duplicateValues" dxfId="3428" priority="1294"/>
  </conditionalFormatting>
  <conditionalFormatting sqref="C1559">
    <cfRule type="duplicateValues" dxfId="3427" priority="1293"/>
  </conditionalFormatting>
  <conditionalFormatting sqref="C1511:C1512">
    <cfRule type="duplicateValues" dxfId="3426" priority="5145"/>
  </conditionalFormatting>
  <conditionalFormatting sqref="C1511:C1512">
    <cfRule type="duplicateValues" dxfId="3425" priority="5146"/>
  </conditionalFormatting>
  <conditionalFormatting sqref="C1577">
    <cfRule type="duplicateValues" dxfId="3424" priority="1292"/>
  </conditionalFormatting>
  <conditionalFormatting sqref="C1577">
    <cfRule type="duplicateValues" dxfId="3423" priority="1291"/>
  </conditionalFormatting>
  <conditionalFormatting sqref="C1586">
    <cfRule type="duplicateValues" dxfId="3422" priority="1290"/>
  </conditionalFormatting>
  <conditionalFormatting sqref="C1586">
    <cfRule type="duplicateValues" dxfId="3421" priority="1289"/>
  </conditionalFormatting>
  <conditionalFormatting sqref="C1569:C1570">
    <cfRule type="duplicateValues" dxfId="3420" priority="5161"/>
  </conditionalFormatting>
  <conditionalFormatting sqref="C1569:C1570">
    <cfRule type="duplicateValues" dxfId="3419" priority="5162"/>
  </conditionalFormatting>
  <conditionalFormatting sqref="C1629">
    <cfRule type="duplicateValues" dxfId="3418" priority="1288"/>
  </conditionalFormatting>
  <conditionalFormatting sqref="C1629">
    <cfRule type="duplicateValues" dxfId="3417" priority="1287"/>
  </conditionalFormatting>
  <conditionalFormatting sqref="G1700:H1700">
    <cfRule type="containsText" dxfId="3416" priority="1274" operator="containsText" text="Not Eligible">
      <formula>NOT(ISERROR(SEARCH("Not Eligible",G1700)))</formula>
    </cfRule>
    <cfRule type="containsText" dxfId="3415" priority="1275" operator="containsText" text="Yes">
      <formula>NOT(ISERROR(SEARCH("Yes",G1700)))</formula>
    </cfRule>
    <cfRule type="containsText" dxfId="3414" priority="1276" operator="containsText" text="No">
      <formula>NOT(ISERROR(SEARCH("No",G1700)))</formula>
    </cfRule>
    <cfRule type="containsText" dxfId="3413" priority="1277" operator="containsText" text="Not Eligible">
      <formula>NOT(ISERROR(SEARCH("Not Eligible",G1700)))</formula>
    </cfRule>
    <cfRule type="containsText" dxfId="3412" priority="1278" operator="containsText" text="Yes">
      <formula>NOT(ISERROR(SEARCH("Yes",G1700)))</formula>
    </cfRule>
    <cfRule type="containsText" dxfId="3411" priority="1279" operator="containsText" text="No">
      <formula>NOT(ISERROR(SEARCH("No",G1700)))</formula>
    </cfRule>
    <cfRule type="containsText" dxfId="3410" priority="1280" operator="containsText" text="No">
      <formula>NOT(ISERROR(SEARCH("No",G1700)))</formula>
    </cfRule>
    <cfRule type="containsText" dxfId="3409" priority="1281" operator="containsText" text="Yes">
      <formula>NOT(ISERROR(SEARCH("Yes",G1700)))</formula>
    </cfRule>
    <cfRule type="containsText" dxfId="3408" priority="1282" operator="containsText" text="No">
      <formula>NOT(ISERROR(SEARCH("No",G1700)))</formula>
    </cfRule>
  </conditionalFormatting>
  <conditionalFormatting sqref="G1723:H1723">
    <cfRule type="containsText" dxfId="3407" priority="1264" operator="containsText" text="Not Eligible">
      <formula>NOT(ISERROR(SEARCH("Not Eligible",G1723)))</formula>
    </cfRule>
    <cfRule type="containsText" dxfId="3406" priority="1265" operator="containsText" text="Yes">
      <formula>NOT(ISERROR(SEARCH("Yes",G1723)))</formula>
    </cfRule>
    <cfRule type="containsText" dxfId="3405" priority="1266" operator="containsText" text="No">
      <formula>NOT(ISERROR(SEARCH("No",G1723)))</formula>
    </cfRule>
    <cfRule type="containsText" dxfId="3404" priority="1267" operator="containsText" text="Not Eligible">
      <formula>NOT(ISERROR(SEARCH("Not Eligible",G1723)))</formula>
    </cfRule>
    <cfRule type="containsText" dxfId="3403" priority="1268" operator="containsText" text="Yes">
      <formula>NOT(ISERROR(SEARCH("Yes",G1723)))</formula>
    </cfRule>
    <cfRule type="containsText" dxfId="3402" priority="1269" operator="containsText" text="No">
      <formula>NOT(ISERROR(SEARCH("No",G1723)))</formula>
    </cfRule>
    <cfRule type="containsText" dxfId="3401" priority="1270" operator="containsText" text="No">
      <formula>NOT(ISERROR(SEARCH("No",G1723)))</formula>
    </cfRule>
    <cfRule type="containsText" dxfId="3400" priority="1271" operator="containsText" text="Yes">
      <formula>NOT(ISERROR(SEARCH("Yes",G1723)))</formula>
    </cfRule>
    <cfRule type="containsText" dxfId="3399" priority="1272" operator="containsText" text="No">
      <formula>NOT(ISERROR(SEARCH("No",G1723)))</formula>
    </cfRule>
  </conditionalFormatting>
  <conditionalFormatting sqref="C1728">
    <cfRule type="duplicateValues" dxfId="3398" priority="1263"/>
  </conditionalFormatting>
  <conditionalFormatting sqref="C1736">
    <cfRule type="duplicateValues" dxfId="3397" priority="1262"/>
  </conditionalFormatting>
  <conditionalFormatting sqref="G1746:H1746">
    <cfRule type="containsText" dxfId="3396" priority="1252" operator="containsText" text="Not Eligible">
      <formula>NOT(ISERROR(SEARCH("Not Eligible",G1746)))</formula>
    </cfRule>
    <cfRule type="containsText" dxfId="3395" priority="1253" operator="containsText" text="Yes">
      <formula>NOT(ISERROR(SEARCH("Yes",G1746)))</formula>
    </cfRule>
    <cfRule type="containsText" dxfId="3394" priority="1254" operator="containsText" text="No">
      <formula>NOT(ISERROR(SEARCH("No",G1746)))</formula>
    </cfRule>
    <cfRule type="containsText" dxfId="3393" priority="1255" operator="containsText" text="Not Eligible">
      <formula>NOT(ISERROR(SEARCH("Not Eligible",G1746)))</formula>
    </cfRule>
    <cfRule type="containsText" dxfId="3392" priority="1256" operator="containsText" text="Yes">
      <formula>NOT(ISERROR(SEARCH("Yes",G1746)))</formula>
    </cfRule>
    <cfRule type="containsText" dxfId="3391" priority="1257" operator="containsText" text="No">
      <formula>NOT(ISERROR(SEARCH("No",G1746)))</formula>
    </cfRule>
    <cfRule type="containsText" dxfId="3390" priority="1258" operator="containsText" text="No">
      <formula>NOT(ISERROR(SEARCH("No",G1746)))</formula>
    </cfRule>
    <cfRule type="containsText" dxfId="3389" priority="1259" operator="containsText" text="Yes">
      <formula>NOT(ISERROR(SEARCH("Yes",G1746)))</formula>
    </cfRule>
    <cfRule type="containsText" dxfId="3388" priority="1260" operator="containsText" text="No">
      <formula>NOT(ISERROR(SEARCH("No",G1746)))</formula>
    </cfRule>
  </conditionalFormatting>
  <conditionalFormatting sqref="G1747:H1747">
    <cfRule type="containsText" dxfId="3387" priority="1249" operator="containsText" text="No">
      <formula>NOT(ISERROR(SEARCH("No",G1747)))</formula>
    </cfRule>
    <cfRule type="containsText" dxfId="3386" priority="1250" operator="containsText" text="Yes">
      <formula>NOT(ISERROR(SEARCH("Yes",G1747)))</formula>
    </cfRule>
    <cfRule type="containsText" dxfId="3385" priority="1251" operator="containsText" text="No">
      <formula>NOT(ISERROR(SEARCH("No",G1747)))</formula>
    </cfRule>
  </conditionalFormatting>
  <conditionalFormatting sqref="C1760">
    <cfRule type="duplicateValues" dxfId="3384" priority="1247"/>
  </conditionalFormatting>
  <conditionalFormatting sqref="C1760">
    <cfRule type="duplicateValues" dxfId="3383" priority="1246"/>
  </conditionalFormatting>
  <conditionalFormatting sqref="C1754">
    <cfRule type="duplicateValues" dxfId="3382" priority="1245"/>
  </conditionalFormatting>
  <conditionalFormatting sqref="C1754">
    <cfRule type="duplicateValues" dxfId="3381" priority="1244"/>
  </conditionalFormatting>
  <conditionalFormatting sqref="C1758">
    <cfRule type="duplicateValues" dxfId="3380" priority="1243"/>
  </conditionalFormatting>
  <conditionalFormatting sqref="C1758">
    <cfRule type="duplicateValues" dxfId="3379" priority="1242"/>
  </conditionalFormatting>
  <conditionalFormatting sqref="G1724:H1724">
    <cfRule type="containsText" dxfId="3378" priority="1239" operator="containsText" text="No">
      <formula>NOT(ISERROR(SEARCH("No",G1724)))</formula>
    </cfRule>
    <cfRule type="containsText" dxfId="3377" priority="1240" operator="containsText" text="Yes">
      <formula>NOT(ISERROR(SEARCH("Yes",G1724)))</formula>
    </cfRule>
    <cfRule type="containsText" dxfId="3376" priority="1241" operator="containsText" text="No">
      <formula>NOT(ISERROR(SEARCH("No",G1724)))</formula>
    </cfRule>
  </conditionalFormatting>
  <conditionalFormatting sqref="G1701:H1701">
    <cfRule type="containsText" dxfId="3375" priority="1236" operator="containsText" text="No">
      <formula>NOT(ISERROR(SEARCH("No",G1701)))</formula>
    </cfRule>
    <cfRule type="containsText" dxfId="3374" priority="1237" operator="containsText" text="Yes">
      <formula>NOT(ISERROR(SEARCH("Yes",G1701)))</formula>
    </cfRule>
    <cfRule type="containsText" dxfId="3373" priority="1238" operator="containsText" text="No">
      <formula>NOT(ISERROR(SEARCH("No",G1701)))</formula>
    </cfRule>
  </conditionalFormatting>
  <conditionalFormatting sqref="C1764">
    <cfRule type="duplicateValues" dxfId="3372" priority="1283"/>
  </conditionalFormatting>
  <conditionalFormatting sqref="C1764">
    <cfRule type="duplicateValues" dxfId="3371" priority="1284"/>
  </conditionalFormatting>
  <conditionalFormatting sqref="C1750">
    <cfRule type="duplicateValues" dxfId="3370" priority="1227"/>
  </conditionalFormatting>
  <conditionalFormatting sqref="C1750">
    <cfRule type="duplicateValues" dxfId="3369" priority="1226"/>
  </conditionalFormatting>
  <conditionalFormatting sqref="C1751">
    <cfRule type="duplicateValues" dxfId="3368" priority="1225"/>
  </conditionalFormatting>
  <conditionalFormatting sqref="C1751">
    <cfRule type="duplicateValues" dxfId="3367" priority="1224"/>
  </conditionalFormatting>
  <conditionalFormatting sqref="C1759">
    <cfRule type="duplicateValues" dxfId="3366" priority="1221"/>
  </conditionalFormatting>
  <conditionalFormatting sqref="C1759">
    <cfRule type="duplicateValues" dxfId="3365" priority="1220"/>
  </conditionalFormatting>
  <conditionalFormatting sqref="C1761">
    <cfRule type="duplicateValues" dxfId="3364" priority="1219"/>
  </conditionalFormatting>
  <conditionalFormatting sqref="C1761">
    <cfRule type="duplicateValues" dxfId="3363" priority="1218"/>
  </conditionalFormatting>
  <conditionalFormatting sqref="C1720">
    <cfRule type="duplicateValues" dxfId="3362" priority="1197"/>
  </conditionalFormatting>
  <conditionalFormatting sqref="C1720">
    <cfRule type="duplicateValues" dxfId="3361" priority="1196"/>
  </conditionalFormatting>
  <conditionalFormatting sqref="C1722">
    <cfRule type="duplicateValues" dxfId="3360" priority="1195"/>
  </conditionalFormatting>
  <conditionalFormatting sqref="C1722">
    <cfRule type="duplicateValues" dxfId="3359" priority="1194"/>
  </conditionalFormatting>
  <conditionalFormatting sqref="C1753">
    <cfRule type="duplicateValues" dxfId="3358" priority="1191"/>
  </conditionalFormatting>
  <conditionalFormatting sqref="C1753">
    <cfRule type="duplicateValues" dxfId="3357" priority="1190"/>
  </conditionalFormatting>
  <conditionalFormatting sqref="C1703">
    <cfRule type="duplicateValues" dxfId="3356" priority="1185"/>
  </conditionalFormatting>
  <conditionalFormatting sqref="C1703">
    <cfRule type="duplicateValues" dxfId="3355" priority="1184"/>
  </conditionalFormatting>
  <conditionalFormatting sqref="C1704">
    <cfRule type="duplicateValues" dxfId="3354" priority="1183"/>
  </conditionalFormatting>
  <conditionalFormatting sqref="C1704">
    <cfRule type="duplicateValues" dxfId="3353" priority="1182"/>
  </conditionalFormatting>
  <conditionalFormatting sqref="C1748">
    <cfRule type="duplicateValues" dxfId="3352" priority="1179"/>
  </conditionalFormatting>
  <conditionalFormatting sqref="C1748">
    <cfRule type="duplicateValues" dxfId="3351" priority="1178"/>
  </conditionalFormatting>
  <conditionalFormatting sqref="C1706">
    <cfRule type="duplicateValues" dxfId="3350" priority="1175"/>
  </conditionalFormatting>
  <conditionalFormatting sqref="C1706">
    <cfRule type="duplicateValues" dxfId="3349" priority="1174"/>
  </conditionalFormatting>
  <conditionalFormatting sqref="C1707">
    <cfRule type="duplicateValues" dxfId="3348" priority="1173"/>
  </conditionalFormatting>
  <conditionalFormatting sqref="C1707">
    <cfRule type="duplicateValues" dxfId="3347" priority="1172"/>
  </conditionalFormatting>
  <conditionalFormatting sqref="C1708">
    <cfRule type="duplicateValues" dxfId="3346" priority="1171"/>
  </conditionalFormatting>
  <conditionalFormatting sqref="C1708">
    <cfRule type="duplicateValues" dxfId="3345" priority="1170"/>
  </conditionalFormatting>
  <conditionalFormatting sqref="C1709">
    <cfRule type="duplicateValues" dxfId="3344" priority="1169"/>
  </conditionalFormatting>
  <conditionalFormatting sqref="C1709">
    <cfRule type="duplicateValues" dxfId="3343" priority="1168"/>
  </conditionalFormatting>
  <conditionalFormatting sqref="C1710">
    <cfRule type="duplicateValues" dxfId="3342" priority="1167"/>
  </conditionalFormatting>
  <conditionalFormatting sqref="C1710">
    <cfRule type="duplicateValues" dxfId="3341" priority="1166"/>
  </conditionalFormatting>
  <conditionalFormatting sqref="C1711:C1712">
    <cfRule type="duplicateValues" dxfId="3340" priority="1165"/>
  </conditionalFormatting>
  <conditionalFormatting sqref="C1711:C1712">
    <cfRule type="duplicateValues" dxfId="3339" priority="1164"/>
  </conditionalFormatting>
  <conditionalFormatting sqref="C1713">
    <cfRule type="duplicateValues" dxfId="3338" priority="1163"/>
  </conditionalFormatting>
  <conditionalFormatting sqref="C1713">
    <cfRule type="duplicateValues" dxfId="3337" priority="1162"/>
  </conditionalFormatting>
  <conditionalFormatting sqref="C1715">
    <cfRule type="duplicateValues" dxfId="3336" priority="1157"/>
  </conditionalFormatting>
  <conditionalFormatting sqref="C1715">
    <cfRule type="duplicateValues" dxfId="3335" priority="1156"/>
  </conditionalFormatting>
  <conditionalFormatting sqref="C1716:C1717">
    <cfRule type="duplicateValues" dxfId="3334" priority="1155"/>
  </conditionalFormatting>
  <conditionalFormatting sqref="C1716:C1717">
    <cfRule type="duplicateValues" dxfId="3333" priority="1154"/>
  </conditionalFormatting>
  <conditionalFormatting sqref="C1718">
    <cfRule type="duplicateValues" dxfId="3332" priority="1153"/>
  </conditionalFormatting>
  <conditionalFormatting sqref="C1718">
    <cfRule type="duplicateValues" dxfId="3331" priority="1152"/>
  </conditionalFormatting>
  <conditionalFormatting sqref="C1719">
    <cfRule type="duplicateValues" dxfId="3330" priority="1149"/>
  </conditionalFormatting>
  <conditionalFormatting sqref="C1719">
    <cfRule type="duplicateValues" dxfId="3329" priority="1148"/>
  </conditionalFormatting>
  <conditionalFormatting sqref="C1755">
    <cfRule type="duplicateValues" dxfId="3328" priority="1147"/>
  </conditionalFormatting>
  <conditionalFormatting sqref="C1755">
    <cfRule type="duplicateValues" dxfId="3327" priority="1146"/>
  </conditionalFormatting>
  <conditionalFormatting sqref="C1756">
    <cfRule type="duplicateValues" dxfId="3326" priority="1145"/>
  </conditionalFormatting>
  <conditionalFormatting sqref="C1756">
    <cfRule type="duplicateValues" dxfId="3325" priority="1144"/>
  </conditionalFormatting>
  <conditionalFormatting sqref="C1714">
    <cfRule type="duplicateValues" dxfId="3324" priority="5175"/>
  </conditionalFormatting>
  <conditionalFormatting sqref="C1714">
    <cfRule type="duplicateValues" dxfId="3323" priority="5176"/>
  </conditionalFormatting>
  <conditionalFormatting sqref="C1762">
    <cfRule type="duplicateValues" dxfId="3322" priority="1143"/>
  </conditionalFormatting>
  <conditionalFormatting sqref="C1762">
    <cfRule type="duplicateValues" dxfId="3321" priority="1142"/>
  </conditionalFormatting>
  <conditionalFormatting sqref="C1763">
    <cfRule type="duplicateValues" dxfId="3320" priority="1141"/>
  </conditionalFormatting>
  <conditionalFormatting sqref="C1763">
    <cfRule type="duplicateValues" dxfId="3319" priority="1140"/>
  </conditionalFormatting>
  <conditionalFormatting sqref="G1769:H1769">
    <cfRule type="containsText" dxfId="3318" priority="1127" operator="containsText" text="Not Eligible">
      <formula>NOT(ISERROR(SEARCH("Not Eligible",G1769)))</formula>
    </cfRule>
    <cfRule type="containsText" dxfId="3317" priority="1128" operator="containsText" text="Yes">
      <formula>NOT(ISERROR(SEARCH("Yes",G1769)))</formula>
    </cfRule>
    <cfRule type="containsText" dxfId="3316" priority="1129" operator="containsText" text="No">
      <formula>NOT(ISERROR(SEARCH("No",G1769)))</formula>
    </cfRule>
    <cfRule type="containsText" dxfId="3315" priority="1130" operator="containsText" text="Not Eligible">
      <formula>NOT(ISERROR(SEARCH("Not Eligible",G1769)))</formula>
    </cfRule>
    <cfRule type="containsText" dxfId="3314" priority="1131" operator="containsText" text="Yes">
      <formula>NOT(ISERROR(SEARCH("Yes",G1769)))</formula>
    </cfRule>
    <cfRule type="containsText" dxfId="3313" priority="1132" operator="containsText" text="No">
      <formula>NOT(ISERROR(SEARCH("No",G1769)))</formula>
    </cfRule>
    <cfRule type="containsText" dxfId="3312" priority="1133" operator="containsText" text="No">
      <formula>NOT(ISERROR(SEARCH("No",G1769)))</formula>
    </cfRule>
    <cfRule type="containsText" dxfId="3311" priority="1134" operator="containsText" text="Yes">
      <formula>NOT(ISERROR(SEARCH("Yes",G1769)))</formula>
    </cfRule>
    <cfRule type="containsText" dxfId="3310" priority="1135" operator="containsText" text="No">
      <formula>NOT(ISERROR(SEARCH("No",G1769)))</formula>
    </cfRule>
  </conditionalFormatting>
  <conditionalFormatting sqref="G1793:H1793">
    <cfRule type="containsText" dxfId="3309" priority="1118" operator="containsText" text="Not Eligible">
      <formula>NOT(ISERROR(SEARCH("Not Eligible",G1793)))</formula>
    </cfRule>
    <cfRule type="containsText" dxfId="3308" priority="1119" operator="containsText" text="Yes">
      <formula>NOT(ISERROR(SEARCH("Yes",G1793)))</formula>
    </cfRule>
    <cfRule type="containsText" dxfId="3307" priority="1120" operator="containsText" text="No">
      <formula>NOT(ISERROR(SEARCH("No",G1793)))</formula>
    </cfRule>
    <cfRule type="containsText" dxfId="3306" priority="1121" operator="containsText" text="Not Eligible">
      <formula>NOT(ISERROR(SEARCH("Not Eligible",G1793)))</formula>
    </cfRule>
    <cfRule type="containsText" dxfId="3305" priority="1122" operator="containsText" text="Yes">
      <formula>NOT(ISERROR(SEARCH("Yes",G1793)))</formula>
    </cfRule>
    <cfRule type="containsText" dxfId="3304" priority="1123" operator="containsText" text="No">
      <formula>NOT(ISERROR(SEARCH("No",G1793)))</formula>
    </cfRule>
    <cfRule type="containsText" dxfId="3303" priority="1124" operator="containsText" text="No">
      <formula>NOT(ISERROR(SEARCH("No",G1793)))</formula>
    </cfRule>
    <cfRule type="containsText" dxfId="3302" priority="1125" operator="containsText" text="Yes">
      <formula>NOT(ISERROR(SEARCH("Yes",G1793)))</formula>
    </cfRule>
    <cfRule type="containsText" dxfId="3301" priority="1126" operator="containsText" text="No">
      <formula>NOT(ISERROR(SEARCH("No",G1793)))</formula>
    </cfRule>
  </conditionalFormatting>
  <conditionalFormatting sqref="C1798">
    <cfRule type="duplicateValues" dxfId="3300" priority="1117"/>
  </conditionalFormatting>
  <conditionalFormatting sqref="C1806">
    <cfRule type="duplicateValues" dxfId="3299" priority="1116"/>
  </conditionalFormatting>
  <conditionalFormatting sqref="G1816:H1816">
    <cfRule type="containsText" dxfId="3298" priority="1107" operator="containsText" text="Not Eligible">
      <formula>NOT(ISERROR(SEARCH("Not Eligible",G1816)))</formula>
    </cfRule>
    <cfRule type="containsText" dxfId="3297" priority="1108" operator="containsText" text="Yes">
      <formula>NOT(ISERROR(SEARCH("Yes",G1816)))</formula>
    </cfRule>
    <cfRule type="containsText" dxfId="3296" priority="1109" operator="containsText" text="No">
      <formula>NOT(ISERROR(SEARCH("No",G1816)))</formula>
    </cfRule>
    <cfRule type="containsText" dxfId="3295" priority="1110" operator="containsText" text="Not Eligible">
      <formula>NOT(ISERROR(SEARCH("Not Eligible",G1816)))</formula>
    </cfRule>
    <cfRule type="containsText" dxfId="3294" priority="1111" operator="containsText" text="Yes">
      <formula>NOT(ISERROR(SEARCH("Yes",G1816)))</formula>
    </cfRule>
    <cfRule type="containsText" dxfId="3293" priority="1112" operator="containsText" text="No">
      <formula>NOT(ISERROR(SEARCH("No",G1816)))</formula>
    </cfRule>
    <cfRule type="containsText" dxfId="3292" priority="1113" operator="containsText" text="No">
      <formula>NOT(ISERROR(SEARCH("No",G1816)))</formula>
    </cfRule>
    <cfRule type="containsText" dxfId="3291" priority="1114" operator="containsText" text="Yes">
      <formula>NOT(ISERROR(SEARCH("Yes",G1816)))</formula>
    </cfRule>
    <cfRule type="containsText" dxfId="3290" priority="1115" operator="containsText" text="No">
      <formula>NOT(ISERROR(SEARCH("No",G1816)))</formula>
    </cfRule>
  </conditionalFormatting>
  <conditionalFormatting sqref="G1817:H1817">
    <cfRule type="containsText" dxfId="3289" priority="1104" operator="containsText" text="No">
      <formula>NOT(ISERROR(SEARCH("No",G1817)))</formula>
    </cfRule>
    <cfRule type="containsText" dxfId="3288" priority="1105" operator="containsText" text="Yes">
      <formula>NOT(ISERROR(SEARCH("Yes",G1817)))</formula>
    </cfRule>
    <cfRule type="containsText" dxfId="3287" priority="1106" operator="containsText" text="No">
      <formula>NOT(ISERROR(SEARCH("No",G1817)))</formula>
    </cfRule>
  </conditionalFormatting>
  <conditionalFormatting sqref="C1830">
    <cfRule type="duplicateValues" dxfId="3286" priority="1103"/>
  </conditionalFormatting>
  <conditionalFormatting sqref="C1830">
    <cfRule type="duplicateValues" dxfId="3285" priority="1102"/>
  </conditionalFormatting>
  <conditionalFormatting sqref="C1824">
    <cfRule type="duplicateValues" dxfId="3284" priority="1101"/>
  </conditionalFormatting>
  <conditionalFormatting sqref="C1824">
    <cfRule type="duplicateValues" dxfId="3283" priority="1100"/>
  </conditionalFormatting>
  <conditionalFormatting sqref="G1794:H1794">
    <cfRule type="containsText" dxfId="3282" priority="1095" operator="containsText" text="No">
      <formula>NOT(ISERROR(SEARCH("No",G1794)))</formula>
    </cfRule>
    <cfRule type="containsText" dxfId="3281" priority="1096" operator="containsText" text="Yes">
      <formula>NOT(ISERROR(SEARCH("Yes",G1794)))</formula>
    </cfRule>
    <cfRule type="containsText" dxfId="3280" priority="1097" operator="containsText" text="No">
      <formula>NOT(ISERROR(SEARCH("No",G1794)))</formula>
    </cfRule>
  </conditionalFormatting>
  <conditionalFormatting sqref="G1770:H1770">
    <cfRule type="containsText" dxfId="3279" priority="1092" operator="containsText" text="No">
      <formula>NOT(ISERROR(SEARCH("No",G1770)))</formula>
    </cfRule>
    <cfRule type="containsText" dxfId="3278" priority="1093" operator="containsText" text="Yes">
      <formula>NOT(ISERROR(SEARCH("Yes",G1770)))</formula>
    </cfRule>
    <cfRule type="containsText" dxfId="3277" priority="1094" operator="containsText" text="No">
      <formula>NOT(ISERROR(SEARCH("No",G1770)))</formula>
    </cfRule>
  </conditionalFormatting>
  <conditionalFormatting sqref="C1821">
    <cfRule type="duplicateValues" dxfId="3276" priority="1087"/>
  </conditionalFormatting>
  <conditionalFormatting sqref="C1821">
    <cfRule type="duplicateValues" dxfId="3275" priority="1086"/>
  </conditionalFormatting>
  <conditionalFormatting sqref="C1829">
    <cfRule type="duplicateValues" dxfId="3274" priority="1085"/>
  </conditionalFormatting>
  <conditionalFormatting sqref="C1829">
    <cfRule type="duplicateValues" dxfId="3273" priority="1084"/>
  </conditionalFormatting>
  <conditionalFormatting sqref="C1823">
    <cfRule type="duplicateValues" dxfId="3272" priority="1075"/>
  </conditionalFormatting>
  <conditionalFormatting sqref="C1823">
    <cfRule type="duplicateValues" dxfId="3271" priority="1074"/>
  </conditionalFormatting>
  <conditionalFormatting sqref="C1790">
    <cfRule type="duplicateValues" dxfId="3270" priority="1073"/>
  </conditionalFormatting>
  <conditionalFormatting sqref="C1790">
    <cfRule type="duplicateValues" dxfId="3269" priority="1072"/>
  </conditionalFormatting>
  <conditionalFormatting sqref="C1771">
    <cfRule type="duplicateValues" dxfId="3268" priority="1069"/>
  </conditionalFormatting>
  <conditionalFormatting sqref="C1771">
    <cfRule type="duplicateValues" dxfId="3267" priority="1068"/>
  </conditionalFormatting>
  <conditionalFormatting sqref="C1818:C1819">
    <cfRule type="duplicateValues" dxfId="3266" priority="1065"/>
  </conditionalFormatting>
  <conditionalFormatting sqref="C1818:C1819">
    <cfRule type="duplicateValues" dxfId="3265" priority="1064"/>
  </conditionalFormatting>
  <conditionalFormatting sqref="C1773">
    <cfRule type="duplicateValues" dxfId="3264" priority="1063"/>
  </conditionalFormatting>
  <conditionalFormatting sqref="C1773">
    <cfRule type="duplicateValues" dxfId="3263" priority="1062"/>
  </conditionalFormatting>
  <conditionalFormatting sqref="C1774">
    <cfRule type="duplicateValues" dxfId="3262" priority="1061"/>
  </conditionalFormatting>
  <conditionalFormatting sqref="C1774">
    <cfRule type="duplicateValues" dxfId="3261" priority="1060"/>
  </conditionalFormatting>
  <conditionalFormatting sqref="C1775">
    <cfRule type="duplicateValues" dxfId="3260" priority="1059"/>
  </conditionalFormatting>
  <conditionalFormatting sqref="C1775">
    <cfRule type="duplicateValues" dxfId="3259" priority="1058"/>
  </conditionalFormatting>
  <conditionalFormatting sqref="C1776">
    <cfRule type="duplicateValues" dxfId="3258" priority="1057"/>
  </conditionalFormatting>
  <conditionalFormatting sqref="C1776">
    <cfRule type="duplicateValues" dxfId="3257" priority="1056"/>
  </conditionalFormatting>
  <conditionalFormatting sqref="C1777">
    <cfRule type="duplicateValues" dxfId="3256" priority="1055"/>
  </conditionalFormatting>
  <conditionalFormatting sqref="C1777">
    <cfRule type="duplicateValues" dxfId="3255" priority="1054"/>
  </conditionalFormatting>
  <conditionalFormatting sqref="C1780">
    <cfRule type="duplicateValues" dxfId="3254" priority="1051"/>
  </conditionalFormatting>
  <conditionalFormatting sqref="C1780">
    <cfRule type="duplicateValues" dxfId="3253" priority="1050"/>
  </conditionalFormatting>
  <conditionalFormatting sqref="C1783:C1784">
    <cfRule type="duplicateValues" dxfId="3252" priority="1047"/>
  </conditionalFormatting>
  <conditionalFormatting sqref="C1783:C1784">
    <cfRule type="duplicateValues" dxfId="3251" priority="1046"/>
  </conditionalFormatting>
  <conditionalFormatting sqref="C1786">
    <cfRule type="duplicateValues" dxfId="3250" priority="1043"/>
  </conditionalFormatting>
  <conditionalFormatting sqref="C1786">
    <cfRule type="duplicateValues" dxfId="3249" priority="1042"/>
  </conditionalFormatting>
  <conditionalFormatting sqref="C1787">
    <cfRule type="duplicateValues" dxfId="3248" priority="1041"/>
  </conditionalFormatting>
  <conditionalFormatting sqref="C1787">
    <cfRule type="duplicateValues" dxfId="3247" priority="1040"/>
  </conditionalFormatting>
  <conditionalFormatting sqref="C1825">
    <cfRule type="duplicateValues" dxfId="3246" priority="1039"/>
  </conditionalFormatting>
  <conditionalFormatting sqref="C1825">
    <cfRule type="duplicateValues" dxfId="3245" priority="1038"/>
  </conditionalFormatting>
  <conditionalFormatting sqref="C1832">
    <cfRule type="duplicateValues" dxfId="3244" priority="1035"/>
  </conditionalFormatting>
  <conditionalFormatting sqref="C1832">
    <cfRule type="duplicateValues" dxfId="3243" priority="1034"/>
  </conditionalFormatting>
  <conditionalFormatting sqref="C1833">
    <cfRule type="duplicateValues" dxfId="3242" priority="1033"/>
  </conditionalFormatting>
  <conditionalFormatting sqref="C1833">
    <cfRule type="duplicateValues" dxfId="3241" priority="1032"/>
  </conditionalFormatting>
  <conditionalFormatting sqref="C1765">
    <cfRule type="duplicateValues" dxfId="3240" priority="1029"/>
  </conditionalFormatting>
  <conditionalFormatting sqref="C1765">
    <cfRule type="duplicateValues" dxfId="3239" priority="1028"/>
  </conditionalFormatting>
  <conditionalFormatting sqref="C1766:C1767">
    <cfRule type="duplicateValues" dxfId="3238" priority="1027"/>
  </conditionalFormatting>
  <conditionalFormatting sqref="C1766:C1767">
    <cfRule type="duplicateValues" dxfId="3237" priority="1026"/>
  </conditionalFormatting>
  <conditionalFormatting sqref="C1768">
    <cfRule type="duplicateValues" dxfId="3236" priority="1025"/>
  </conditionalFormatting>
  <conditionalFormatting sqref="C1768">
    <cfRule type="duplicateValues" dxfId="3235" priority="1024"/>
  </conditionalFormatting>
  <conditionalFormatting sqref="C1772">
    <cfRule type="duplicateValues" dxfId="3234" priority="1021"/>
  </conditionalFormatting>
  <conditionalFormatting sqref="C1772">
    <cfRule type="duplicateValues" dxfId="3233" priority="1020"/>
  </conditionalFormatting>
  <conditionalFormatting sqref="C1659">
    <cfRule type="duplicateValues" dxfId="3232" priority="5189"/>
  </conditionalFormatting>
  <conditionalFormatting sqref="C1659">
    <cfRule type="duplicateValues" dxfId="3231" priority="5190"/>
  </conditionalFormatting>
  <conditionalFormatting sqref="C1721">
    <cfRule type="duplicateValues" dxfId="3230" priority="1019"/>
  </conditionalFormatting>
  <conditionalFormatting sqref="C1721">
    <cfRule type="duplicateValues" dxfId="3229" priority="1018"/>
  </conditionalFormatting>
  <conditionalFormatting sqref="C1779">
    <cfRule type="duplicateValues" dxfId="3228" priority="1017"/>
  </conditionalFormatting>
  <conditionalFormatting sqref="C1779">
    <cfRule type="duplicateValues" dxfId="3227" priority="1016"/>
  </conditionalFormatting>
  <conditionalFormatting sqref="C1781">
    <cfRule type="duplicateValues" dxfId="3226" priority="1015"/>
  </conditionalFormatting>
  <conditionalFormatting sqref="C1725">
    <cfRule type="duplicateValues" dxfId="3225" priority="1013"/>
  </conditionalFormatting>
  <conditionalFormatting sqref="C1725">
    <cfRule type="duplicateValues" dxfId="3224" priority="1014"/>
  </conditionalFormatting>
  <conditionalFormatting sqref="C1785">
    <cfRule type="duplicateValues" dxfId="3223" priority="1012"/>
  </conditionalFormatting>
  <conditionalFormatting sqref="C1785">
    <cfRule type="duplicateValues" dxfId="3222" priority="1011"/>
  </conditionalFormatting>
  <conditionalFormatting sqref="C1689">
    <cfRule type="duplicateValues" dxfId="3221" priority="1010"/>
  </conditionalFormatting>
  <conditionalFormatting sqref="C1689">
    <cfRule type="duplicateValues" dxfId="3220" priority="1009"/>
  </conditionalFormatting>
  <conditionalFormatting sqref="C1705">
    <cfRule type="duplicateValues" dxfId="3219" priority="1008"/>
  </conditionalFormatting>
  <conditionalFormatting sqref="C1705">
    <cfRule type="duplicateValues" dxfId="3218" priority="1007"/>
  </conditionalFormatting>
  <conditionalFormatting sqref="C1788">
    <cfRule type="duplicateValues" dxfId="3217" priority="1006"/>
  </conditionalFormatting>
  <conditionalFormatting sqref="C1788">
    <cfRule type="duplicateValues" dxfId="3216" priority="1005"/>
  </conditionalFormatting>
  <conditionalFormatting sqref="C1789">
    <cfRule type="duplicateValues" dxfId="3215" priority="1004"/>
  </conditionalFormatting>
  <conditionalFormatting sqref="C1789">
    <cfRule type="duplicateValues" dxfId="3214" priority="1003"/>
  </conditionalFormatting>
  <conditionalFormatting sqref="G1839:H1839">
    <cfRule type="containsText" dxfId="3213" priority="992" operator="containsText" text="Not Eligible">
      <formula>NOT(ISERROR(SEARCH("Not Eligible",G1839)))</formula>
    </cfRule>
    <cfRule type="containsText" dxfId="3212" priority="993" operator="containsText" text="Yes">
      <formula>NOT(ISERROR(SEARCH("Yes",G1839)))</formula>
    </cfRule>
    <cfRule type="containsText" dxfId="3211" priority="994" operator="containsText" text="No">
      <formula>NOT(ISERROR(SEARCH("No",G1839)))</formula>
    </cfRule>
    <cfRule type="containsText" dxfId="3210" priority="995" operator="containsText" text="Not Eligible">
      <formula>NOT(ISERROR(SEARCH("Not Eligible",G1839)))</formula>
    </cfRule>
    <cfRule type="containsText" dxfId="3209" priority="996" operator="containsText" text="Yes">
      <formula>NOT(ISERROR(SEARCH("Yes",G1839)))</formula>
    </cfRule>
    <cfRule type="containsText" dxfId="3208" priority="997" operator="containsText" text="No">
      <formula>NOT(ISERROR(SEARCH("No",G1839)))</formula>
    </cfRule>
    <cfRule type="containsText" dxfId="3207" priority="998" operator="containsText" text="No">
      <formula>NOT(ISERROR(SEARCH("No",G1839)))</formula>
    </cfRule>
    <cfRule type="containsText" dxfId="3206" priority="999" operator="containsText" text="Yes">
      <formula>NOT(ISERROR(SEARCH("Yes",G1839)))</formula>
    </cfRule>
    <cfRule type="containsText" dxfId="3205" priority="1000" operator="containsText" text="No">
      <formula>NOT(ISERROR(SEARCH("No",G1839)))</formula>
    </cfRule>
  </conditionalFormatting>
  <conditionalFormatting sqref="G1863:H1863">
    <cfRule type="containsText" dxfId="3204" priority="983" operator="containsText" text="Not Eligible">
      <formula>NOT(ISERROR(SEARCH("Not Eligible",G1863)))</formula>
    </cfRule>
    <cfRule type="containsText" dxfId="3203" priority="984" operator="containsText" text="Yes">
      <formula>NOT(ISERROR(SEARCH("Yes",G1863)))</formula>
    </cfRule>
    <cfRule type="containsText" dxfId="3202" priority="985" operator="containsText" text="No">
      <formula>NOT(ISERROR(SEARCH("No",G1863)))</formula>
    </cfRule>
    <cfRule type="containsText" dxfId="3201" priority="986" operator="containsText" text="Not Eligible">
      <formula>NOT(ISERROR(SEARCH("Not Eligible",G1863)))</formula>
    </cfRule>
    <cfRule type="containsText" dxfId="3200" priority="987" operator="containsText" text="Yes">
      <formula>NOT(ISERROR(SEARCH("Yes",G1863)))</formula>
    </cfRule>
    <cfRule type="containsText" dxfId="3199" priority="988" operator="containsText" text="No">
      <formula>NOT(ISERROR(SEARCH("No",G1863)))</formula>
    </cfRule>
    <cfRule type="containsText" dxfId="3198" priority="989" operator="containsText" text="No">
      <formula>NOT(ISERROR(SEARCH("No",G1863)))</formula>
    </cfRule>
    <cfRule type="containsText" dxfId="3197" priority="990" operator="containsText" text="Yes">
      <formula>NOT(ISERROR(SEARCH("Yes",G1863)))</formula>
    </cfRule>
    <cfRule type="containsText" dxfId="3196" priority="991" operator="containsText" text="No">
      <formula>NOT(ISERROR(SEARCH("No",G1863)))</formula>
    </cfRule>
  </conditionalFormatting>
  <conditionalFormatting sqref="C1868">
    <cfRule type="duplicateValues" dxfId="3195" priority="982"/>
  </conditionalFormatting>
  <conditionalFormatting sqref="C1876">
    <cfRule type="duplicateValues" dxfId="3194" priority="981"/>
  </conditionalFormatting>
  <conditionalFormatting sqref="G1886:H1886">
    <cfRule type="containsText" dxfId="3193" priority="972" operator="containsText" text="Not Eligible">
      <formula>NOT(ISERROR(SEARCH("Not Eligible",G1886)))</formula>
    </cfRule>
    <cfRule type="containsText" dxfId="3192" priority="973" operator="containsText" text="Yes">
      <formula>NOT(ISERROR(SEARCH("Yes",G1886)))</formula>
    </cfRule>
    <cfRule type="containsText" dxfId="3191" priority="974" operator="containsText" text="No">
      <formula>NOT(ISERROR(SEARCH("No",G1886)))</formula>
    </cfRule>
    <cfRule type="containsText" dxfId="3190" priority="975" operator="containsText" text="Not Eligible">
      <formula>NOT(ISERROR(SEARCH("Not Eligible",G1886)))</formula>
    </cfRule>
    <cfRule type="containsText" dxfId="3189" priority="976" operator="containsText" text="Yes">
      <formula>NOT(ISERROR(SEARCH("Yes",G1886)))</formula>
    </cfRule>
    <cfRule type="containsText" dxfId="3188" priority="977" operator="containsText" text="No">
      <formula>NOT(ISERROR(SEARCH("No",G1886)))</formula>
    </cfRule>
    <cfRule type="containsText" dxfId="3187" priority="978" operator="containsText" text="No">
      <formula>NOT(ISERROR(SEARCH("No",G1886)))</formula>
    </cfRule>
    <cfRule type="containsText" dxfId="3186" priority="979" operator="containsText" text="Yes">
      <formula>NOT(ISERROR(SEARCH("Yes",G1886)))</formula>
    </cfRule>
    <cfRule type="containsText" dxfId="3185" priority="980" operator="containsText" text="No">
      <formula>NOT(ISERROR(SEARCH("No",G1886)))</formula>
    </cfRule>
  </conditionalFormatting>
  <conditionalFormatting sqref="G1887:H1887">
    <cfRule type="containsText" dxfId="3184" priority="969" operator="containsText" text="No">
      <formula>NOT(ISERROR(SEARCH("No",G1887)))</formula>
    </cfRule>
    <cfRule type="containsText" dxfId="3183" priority="970" operator="containsText" text="Yes">
      <formula>NOT(ISERROR(SEARCH("Yes",G1887)))</formula>
    </cfRule>
    <cfRule type="containsText" dxfId="3182" priority="971" operator="containsText" text="No">
      <formula>NOT(ISERROR(SEARCH("No",G1887)))</formula>
    </cfRule>
  </conditionalFormatting>
  <conditionalFormatting sqref="C1900">
    <cfRule type="duplicateValues" dxfId="3181" priority="968"/>
  </conditionalFormatting>
  <conditionalFormatting sqref="C1900">
    <cfRule type="duplicateValues" dxfId="3180" priority="967"/>
  </conditionalFormatting>
  <conditionalFormatting sqref="C1894">
    <cfRule type="duplicateValues" dxfId="3179" priority="966"/>
  </conditionalFormatting>
  <conditionalFormatting sqref="C1894">
    <cfRule type="duplicateValues" dxfId="3178" priority="965"/>
  </conditionalFormatting>
  <conditionalFormatting sqref="C1898">
    <cfRule type="duplicateValues" dxfId="3177" priority="964"/>
  </conditionalFormatting>
  <conditionalFormatting sqref="C1898">
    <cfRule type="duplicateValues" dxfId="3176" priority="963"/>
  </conditionalFormatting>
  <conditionalFormatting sqref="G1864:H1864">
    <cfRule type="containsText" dxfId="3175" priority="960" operator="containsText" text="No">
      <formula>NOT(ISERROR(SEARCH("No",G1864)))</formula>
    </cfRule>
    <cfRule type="containsText" dxfId="3174" priority="961" operator="containsText" text="Yes">
      <formula>NOT(ISERROR(SEARCH("Yes",G1864)))</formula>
    </cfRule>
    <cfRule type="containsText" dxfId="3173" priority="962" operator="containsText" text="No">
      <formula>NOT(ISERROR(SEARCH("No",G1864)))</formula>
    </cfRule>
  </conditionalFormatting>
  <conditionalFormatting sqref="G1840:H1840">
    <cfRule type="containsText" dxfId="3172" priority="957" operator="containsText" text="No">
      <formula>NOT(ISERROR(SEARCH("No",G1840)))</formula>
    </cfRule>
    <cfRule type="containsText" dxfId="3171" priority="958" operator="containsText" text="Yes">
      <formula>NOT(ISERROR(SEARCH("Yes",G1840)))</formula>
    </cfRule>
    <cfRule type="containsText" dxfId="3170" priority="959" operator="containsText" text="No">
      <formula>NOT(ISERROR(SEARCH("No",G1840)))</formula>
    </cfRule>
  </conditionalFormatting>
  <conditionalFormatting sqref="C1907">
    <cfRule type="duplicateValues" dxfId="3169" priority="956"/>
  </conditionalFormatting>
  <conditionalFormatting sqref="C1907">
    <cfRule type="duplicateValues" dxfId="3168" priority="955"/>
  </conditionalFormatting>
  <conditionalFormatting sqref="C1904">
    <cfRule type="duplicateValues" dxfId="3167" priority="1001"/>
  </conditionalFormatting>
  <conditionalFormatting sqref="C1904">
    <cfRule type="duplicateValues" dxfId="3166" priority="1002"/>
  </conditionalFormatting>
  <conditionalFormatting sqref="C1899">
    <cfRule type="duplicateValues" dxfId="3165" priority="950"/>
  </conditionalFormatting>
  <conditionalFormatting sqref="C1899">
    <cfRule type="duplicateValues" dxfId="3164" priority="949"/>
  </conditionalFormatting>
  <conditionalFormatting sqref="C1901">
    <cfRule type="duplicateValues" dxfId="3163" priority="948"/>
  </conditionalFormatting>
  <conditionalFormatting sqref="C1901">
    <cfRule type="duplicateValues" dxfId="3162" priority="947"/>
  </conditionalFormatting>
  <conditionalFormatting sqref="C1893">
    <cfRule type="duplicateValues" dxfId="3161" priority="944"/>
  </conditionalFormatting>
  <conditionalFormatting sqref="C1893">
    <cfRule type="duplicateValues" dxfId="3160" priority="943"/>
  </conditionalFormatting>
  <conditionalFormatting sqref="C1906">
    <cfRule type="duplicateValues" dxfId="3159" priority="940"/>
  </conditionalFormatting>
  <conditionalFormatting sqref="C1906">
    <cfRule type="duplicateValues" dxfId="3158" priority="939"/>
  </conditionalFormatting>
  <conditionalFormatting sqref="C1845">
    <cfRule type="duplicateValues" dxfId="3157" priority="932"/>
  </conditionalFormatting>
  <conditionalFormatting sqref="C1845">
    <cfRule type="duplicateValues" dxfId="3156" priority="931"/>
  </conditionalFormatting>
  <conditionalFormatting sqref="C1846">
    <cfRule type="duplicateValues" dxfId="3155" priority="930"/>
  </conditionalFormatting>
  <conditionalFormatting sqref="C1846">
    <cfRule type="duplicateValues" dxfId="3154" priority="929"/>
  </conditionalFormatting>
  <conditionalFormatting sqref="C1851">
    <cfRule type="duplicateValues" dxfId="3153" priority="924"/>
  </conditionalFormatting>
  <conditionalFormatting sqref="C1851">
    <cfRule type="duplicateValues" dxfId="3152" priority="923"/>
  </conditionalFormatting>
  <conditionalFormatting sqref="C1854:C1855">
    <cfRule type="duplicateValues" dxfId="3151" priority="922"/>
  </conditionalFormatting>
  <conditionalFormatting sqref="C1854:C1855">
    <cfRule type="duplicateValues" dxfId="3150" priority="921"/>
  </conditionalFormatting>
  <conditionalFormatting sqref="C1895">
    <cfRule type="duplicateValues" dxfId="3149" priority="916"/>
  </conditionalFormatting>
  <conditionalFormatting sqref="C1895">
    <cfRule type="duplicateValues" dxfId="3148" priority="915"/>
  </conditionalFormatting>
  <conditionalFormatting sqref="C1902">
    <cfRule type="duplicateValues" dxfId="3147" priority="912"/>
  </conditionalFormatting>
  <conditionalFormatting sqref="C1902">
    <cfRule type="duplicateValues" dxfId="3146" priority="911"/>
  </conditionalFormatting>
  <conditionalFormatting sqref="C1903">
    <cfRule type="duplicateValues" dxfId="3145" priority="910"/>
  </conditionalFormatting>
  <conditionalFormatting sqref="C1903">
    <cfRule type="duplicateValues" dxfId="3144" priority="909"/>
  </conditionalFormatting>
  <conditionalFormatting sqref="C1850">
    <cfRule type="duplicateValues" dxfId="3143" priority="904"/>
  </conditionalFormatting>
  <conditionalFormatting sqref="C1850">
    <cfRule type="duplicateValues" dxfId="3142" priority="903"/>
  </conditionalFormatting>
  <conditionalFormatting sqref="C1852">
    <cfRule type="duplicateValues" dxfId="3141" priority="902"/>
  </conditionalFormatting>
  <conditionalFormatting sqref="C1856:C1858">
    <cfRule type="duplicateValues" dxfId="3140" priority="901"/>
  </conditionalFormatting>
  <conditionalFormatting sqref="C1856:C1858">
    <cfRule type="duplicateValues" dxfId="3139" priority="900"/>
  </conditionalFormatting>
  <conditionalFormatting sqref="C1860">
    <cfRule type="duplicateValues" dxfId="3138" priority="897"/>
  </conditionalFormatting>
  <conditionalFormatting sqref="C1860">
    <cfRule type="duplicateValues" dxfId="3137" priority="896"/>
  </conditionalFormatting>
  <conditionalFormatting sqref="C1792">
    <cfRule type="duplicateValues" dxfId="3136" priority="895"/>
  </conditionalFormatting>
  <conditionalFormatting sqref="C1792">
    <cfRule type="duplicateValues" dxfId="3135" priority="894"/>
  </conditionalFormatting>
  <conditionalFormatting sqref="C1820">
    <cfRule type="duplicateValues" dxfId="3134" priority="893"/>
  </conditionalFormatting>
  <conditionalFormatting sqref="C1820">
    <cfRule type="duplicateValues" dxfId="3133" priority="892"/>
  </conditionalFormatting>
  <conditionalFormatting sqref="C1795">
    <cfRule type="duplicateValues" dxfId="3132" priority="891"/>
  </conditionalFormatting>
  <conditionalFormatting sqref="C1795">
    <cfRule type="duplicateValues" dxfId="3131" priority="890"/>
  </conditionalFormatting>
  <conditionalFormatting sqref="C1826">
    <cfRule type="duplicateValues" dxfId="3130" priority="889"/>
  </conditionalFormatting>
  <conditionalFormatting sqref="C1826">
    <cfRule type="duplicateValues" dxfId="3129" priority="888"/>
  </conditionalFormatting>
  <conditionalFormatting sqref="C1827:C1828">
    <cfRule type="duplicateValues" dxfId="3128" priority="887"/>
  </conditionalFormatting>
  <conditionalFormatting sqref="C1827:C1828">
    <cfRule type="duplicateValues" dxfId="3127" priority="886"/>
  </conditionalFormatting>
  <conditionalFormatting sqref="C1831">
    <cfRule type="duplicateValues" dxfId="3126" priority="885"/>
  </conditionalFormatting>
  <conditionalFormatting sqref="C1831">
    <cfRule type="duplicateValues" dxfId="3125" priority="884"/>
  </conditionalFormatting>
  <conditionalFormatting sqref="C1841">
    <cfRule type="duplicateValues" dxfId="3124" priority="881"/>
  </conditionalFormatting>
  <conditionalFormatting sqref="C1841">
    <cfRule type="duplicateValues" dxfId="3123" priority="880"/>
  </conditionalFormatting>
  <conditionalFormatting sqref="C1834">
    <cfRule type="duplicateValues" dxfId="3122" priority="879"/>
  </conditionalFormatting>
  <conditionalFormatting sqref="C1834">
    <cfRule type="duplicateValues" dxfId="3121" priority="878"/>
  </conditionalFormatting>
  <conditionalFormatting sqref="C1835">
    <cfRule type="duplicateValues" dxfId="3120" priority="877"/>
  </conditionalFormatting>
  <conditionalFormatting sqref="C1835">
    <cfRule type="duplicateValues" dxfId="3119" priority="876"/>
  </conditionalFormatting>
  <conditionalFormatting sqref="C1836">
    <cfRule type="duplicateValues" dxfId="3118" priority="875"/>
  </conditionalFormatting>
  <conditionalFormatting sqref="C1836">
    <cfRule type="duplicateValues" dxfId="3117" priority="874"/>
  </conditionalFormatting>
  <conditionalFormatting sqref="C1842">
    <cfRule type="duplicateValues" dxfId="3116" priority="873"/>
  </conditionalFormatting>
  <conditionalFormatting sqref="C1842">
    <cfRule type="duplicateValues" dxfId="3115" priority="872"/>
  </conditionalFormatting>
  <conditionalFormatting sqref="C1838">
    <cfRule type="duplicateValues" dxfId="3114" priority="871"/>
  </conditionalFormatting>
  <conditionalFormatting sqref="C1838">
    <cfRule type="duplicateValues" dxfId="3113" priority="870"/>
  </conditionalFormatting>
  <conditionalFormatting sqref="C1837">
    <cfRule type="duplicateValues" dxfId="3112" priority="869"/>
  </conditionalFormatting>
  <conditionalFormatting sqref="C1837">
    <cfRule type="duplicateValues" dxfId="3111" priority="868"/>
  </conditionalFormatting>
  <conditionalFormatting sqref="C1843:C1844">
    <cfRule type="duplicateValues" dxfId="3110" priority="867"/>
  </conditionalFormatting>
  <conditionalFormatting sqref="C1843:C1844">
    <cfRule type="duplicateValues" dxfId="3109" priority="866"/>
  </conditionalFormatting>
  <conditionalFormatting sqref="C1847">
    <cfRule type="duplicateValues" dxfId="3108" priority="865"/>
  </conditionalFormatting>
  <conditionalFormatting sqref="C1847">
    <cfRule type="duplicateValues" dxfId="3107" priority="864"/>
  </conditionalFormatting>
  <conditionalFormatting sqref="G1908:H1908">
    <cfRule type="containsText" dxfId="3106" priority="853" operator="containsText" text="Not Eligible">
      <formula>NOT(ISERROR(SEARCH("Not Eligible",G1908)))</formula>
    </cfRule>
    <cfRule type="containsText" dxfId="3105" priority="854" operator="containsText" text="Yes">
      <formula>NOT(ISERROR(SEARCH("Yes",G1908)))</formula>
    </cfRule>
    <cfRule type="containsText" dxfId="3104" priority="855" operator="containsText" text="No">
      <formula>NOT(ISERROR(SEARCH("No",G1908)))</formula>
    </cfRule>
    <cfRule type="containsText" dxfId="3103" priority="856" operator="containsText" text="Not Eligible">
      <formula>NOT(ISERROR(SEARCH("Not Eligible",G1908)))</formula>
    </cfRule>
    <cfRule type="containsText" dxfId="3102" priority="857" operator="containsText" text="Yes">
      <formula>NOT(ISERROR(SEARCH("Yes",G1908)))</formula>
    </cfRule>
    <cfRule type="containsText" dxfId="3101" priority="858" operator="containsText" text="No">
      <formula>NOT(ISERROR(SEARCH("No",G1908)))</formula>
    </cfRule>
    <cfRule type="containsText" dxfId="3100" priority="859" operator="containsText" text="No">
      <formula>NOT(ISERROR(SEARCH("No",G1908)))</formula>
    </cfRule>
    <cfRule type="containsText" dxfId="3099" priority="860" operator="containsText" text="Yes">
      <formula>NOT(ISERROR(SEARCH("Yes",G1908)))</formula>
    </cfRule>
    <cfRule type="containsText" dxfId="3098" priority="861" operator="containsText" text="No">
      <formula>NOT(ISERROR(SEARCH("No",G1908)))</formula>
    </cfRule>
  </conditionalFormatting>
  <conditionalFormatting sqref="G1932:H1932">
    <cfRule type="containsText" dxfId="3097" priority="844" operator="containsText" text="Not Eligible">
      <formula>NOT(ISERROR(SEARCH("Not Eligible",G1932)))</formula>
    </cfRule>
    <cfRule type="containsText" dxfId="3096" priority="845" operator="containsText" text="Yes">
      <formula>NOT(ISERROR(SEARCH("Yes",G1932)))</formula>
    </cfRule>
    <cfRule type="containsText" dxfId="3095" priority="846" operator="containsText" text="No">
      <formula>NOT(ISERROR(SEARCH("No",G1932)))</formula>
    </cfRule>
    <cfRule type="containsText" dxfId="3094" priority="847" operator="containsText" text="Not Eligible">
      <formula>NOT(ISERROR(SEARCH("Not Eligible",G1932)))</formula>
    </cfRule>
    <cfRule type="containsText" dxfId="3093" priority="848" operator="containsText" text="Yes">
      <formula>NOT(ISERROR(SEARCH("Yes",G1932)))</formula>
    </cfRule>
    <cfRule type="containsText" dxfId="3092" priority="849" operator="containsText" text="No">
      <formula>NOT(ISERROR(SEARCH("No",G1932)))</formula>
    </cfRule>
    <cfRule type="containsText" dxfId="3091" priority="850" operator="containsText" text="No">
      <formula>NOT(ISERROR(SEARCH("No",G1932)))</formula>
    </cfRule>
    <cfRule type="containsText" dxfId="3090" priority="851" operator="containsText" text="Yes">
      <formula>NOT(ISERROR(SEARCH("Yes",G1932)))</formula>
    </cfRule>
    <cfRule type="containsText" dxfId="3089" priority="852" operator="containsText" text="No">
      <formula>NOT(ISERROR(SEARCH("No",G1932)))</formula>
    </cfRule>
  </conditionalFormatting>
  <conditionalFormatting sqref="C1937">
    <cfRule type="duplicateValues" dxfId="3088" priority="843"/>
  </conditionalFormatting>
  <conditionalFormatting sqref="C1945">
    <cfRule type="duplicateValues" dxfId="3087" priority="842"/>
  </conditionalFormatting>
  <conditionalFormatting sqref="G1955:H1955">
    <cfRule type="containsText" dxfId="3086" priority="833" operator="containsText" text="Not Eligible">
      <formula>NOT(ISERROR(SEARCH("Not Eligible",G1955)))</formula>
    </cfRule>
    <cfRule type="containsText" dxfId="3085" priority="834" operator="containsText" text="Yes">
      <formula>NOT(ISERROR(SEARCH("Yes",G1955)))</formula>
    </cfRule>
    <cfRule type="containsText" dxfId="3084" priority="835" operator="containsText" text="No">
      <formula>NOT(ISERROR(SEARCH("No",G1955)))</formula>
    </cfRule>
    <cfRule type="containsText" dxfId="3083" priority="836" operator="containsText" text="Not Eligible">
      <formula>NOT(ISERROR(SEARCH("Not Eligible",G1955)))</formula>
    </cfRule>
    <cfRule type="containsText" dxfId="3082" priority="837" operator="containsText" text="Yes">
      <formula>NOT(ISERROR(SEARCH("Yes",G1955)))</formula>
    </cfRule>
    <cfRule type="containsText" dxfId="3081" priority="838" operator="containsText" text="No">
      <formula>NOT(ISERROR(SEARCH("No",G1955)))</formula>
    </cfRule>
    <cfRule type="containsText" dxfId="3080" priority="839" operator="containsText" text="No">
      <formula>NOT(ISERROR(SEARCH("No",G1955)))</formula>
    </cfRule>
    <cfRule type="containsText" dxfId="3079" priority="840" operator="containsText" text="Yes">
      <formula>NOT(ISERROR(SEARCH("Yes",G1955)))</formula>
    </cfRule>
    <cfRule type="containsText" dxfId="3078" priority="841" operator="containsText" text="No">
      <formula>NOT(ISERROR(SEARCH("No",G1955)))</formula>
    </cfRule>
  </conditionalFormatting>
  <conditionalFormatting sqref="G1956:H1956">
    <cfRule type="containsText" dxfId="3077" priority="830" operator="containsText" text="No">
      <formula>NOT(ISERROR(SEARCH("No",G1956)))</formula>
    </cfRule>
    <cfRule type="containsText" dxfId="3076" priority="831" operator="containsText" text="Yes">
      <formula>NOT(ISERROR(SEARCH("Yes",G1956)))</formula>
    </cfRule>
    <cfRule type="containsText" dxfId="3075" priority="832" operator="containsText" text="No">
      <formula>NOT(ISERROR(SEARCH("No",G1956)))</formula>
    </cfRule>
  </conditionalFormatting>
  <conditionalFormatting sqref="C1969">
    <cfRule type="duplicateValues" dxfId="3074" priority="829"/>
  </conditionalFormatting>
  <conditionalFormatting sqref="C1969">
    <cfRule type="duplicateValues" dxfId="3073" priority="828"/>
  </conditionalFormatting>
  <conditionalFormatting sqref="C1967">
    <cfRule type="duplicateValues" dxfId="3072" priority="825"/>
  </conditionalFormatting>
  <conditionalFormatting sqref="C1967">
    <cfRule type="duplicateValues" dxfId="3071" priority="824"/>
  </conditionalFormatting>
  <conditionalFormatting sqref="G1933:H1933">
    <cfRule type="containsText" dxfId="3070" priority="821" operator="containsText" text="No">
      <formula>NOT(ISERROR(SEARCH("No",G1933)))</formula>
    </cfRule>
    <cfRule type="containsText" dxfId="3069" priority="822" operator="containsText" text="Yes">
      <formula>NOT(ISERROR(SEARCH("Yes",G1933)))</formula>
    </cfRule>
    <cfRule type="containsText" dxfId="3068" priority="823" operator="containsText" text="No">
      <formula>NOT(ISERROR(SEARCH("No",G1933)))</formula>
    </cfRule>
  </conditionalFormatting>
  <conditionalFormatting sqref="G1909:H1909">
    <cfRule type="containsText" dxfId="3067" priority="818" operator="containsText" text="No">
      <formula>NOT(ISERROR(SEARCH("No",G1909)))</formula>
    </cfRule>
    <cfRule type="containsText" dxfId="3066" priority="819" operator="containsText" text="Yes">
      <formula>NOT(ISERROR(SEARCH("Yes",G1909)))</formula>
    </cfRule>
    <cfRule type="containsText" dxfId="3065" priority="820" operator="containsText" text="No">
      <formula>NOT(ISERROR(SEARCH("No",G1909)))</formula>
    </cfRule>
  </conditionalFormatting>
  <conditionalFormatting sqref="C1976">
    <cfRule type="duplicateValues" dxfId="3064" priority="817"/>
  </conditionalFormatting>
  <conditionalFormatting sqref="C1976">
    <cfRule type="duplicateValues" dxfId="3063" priority="816"/>
  </conditionalFormatting>
  <conditionalFormatting sqref="C1973">
    <cfRule type="duplicateValues" dxfId="3062" priority="862"/>
  </conditionalFormatting>
  <conditionalFormatting sqref="C1973">
    <cfRule type="duplicateValues" dxfId="3061" priority="863"/>
  </conditionalFormatting>
  <conditionalFormatting sqref="C1959">
    <cfRule type="duplicateValues" dxfId="3060" priority="815"/>
  </conditionalFormatting>
  <conditionalFormatting sqref="C1959">
    <cfRule type="duplicateValues" dxfId="3059" priority="814"/>
  </conditionalFormatting>
  <conditionalFormatting sqref="C1960">
    <cfRule type="duplicateValues" dxfId="3058" priority="813"/>
  </conditionalFormatting>
  <conditionalFormatting sqref="C1960">
    <cfRule type="duplicateValues" dxfId="3057" priority="812"/>
  </conditionalFormatting>
  <conditionalFormatting sqref="C1968">
    <cfRule type="duplicateValues" dxfId="3056" priority="811"/>
  </conditionalFormatting>
  <conditionalFormatting sqref="C1968">
    <cfRule type="duplicateValues" dxfId="3055" priority="810"/>
  </conditionalFormatting>
  <conditionalFormatting sqref="C1970">
    <cfRule type="duplicateValues" dxfId="3054" priority="809"/>
  </conditionalFormatting>
  <conditionalFormatting sqref="C1970">
    <cfRule type="duplicateValues" dxfId="3053" priority="808"/>
  </conditionalFormatting>
  <conditionalFormatting sqref="C1931">
    <cfRule type="duplicateValues" dxfId="3052" priority="807"/>
  </conditionalFormatting>
  <conditionalFormatting sqref="C1931">
    <cfRule type="duplicateValues" dxfId="3051" priority="806"/>
  </conditionalFormatting>
  <conditionalFormatting sqref="C1930">
    <cfRule type="duplicateValues" dxfId="3050" priority="803"/>
  </conditionalFormatting>
  <conditionalFormatting sqref="C1930">
    <cfRule type="duplicateValues" dxfId="3049" priority="802"/>
  </conditionalFormatting>
  <conditionalFormatting sqref="C1975">
    <cfRule type="duplicateValues" dxfId="3048" priority="801"/>
  </conditionalFormatting>
  <conditionalFormatting sqref="C1975">
    <cfRule type="duplicateValues" dxfId="3047" priority="800"/>
  </conditionalFormatting>
  <conditionalFormatting sqref="C1914">
    <cfRule type="duplicateValues" dxfId="3046" priority="797"/>
  </conditionalFormatting>
  <conditionalFormatting sqref="C1914">
    <cfRule type="duplicateValues" dxfId="3045" priority="796"/>
  </conditionalFormatting>
  <conditionalFormatting sqref="C1915">
    <cfRule type="duplicateValues" dxfId="3044" priority="795"/>
  </conditionalFormatting>
  <conditionalFormatting sqref="C1915">
    <cfRule type="duplicateValues" dxfId="3043" priority="794"/>
  </conditionalFormatting>
  <conditionalFormatting sqref="C1923:C1924">
    <cfRule type="duplicateValues" dxfId="3042" priority="791"/>
  </conditionalFormatting>
  <conditionalFormatting sqref="C1923:C1924">
    <cfRule type="duplicateValues" dxfId="3041" priority="790"/>
  </conditionalFormatting>
  <conditionalFormatting sqref="C1926">
    <cfRule type="duplicateValues" dxfId="3040" priority="789"/>
  </conditionalFormatting>
  <conditionalFormatting sqref="C1926">
    <cfRule type="duplicateValues" dxfId="3039" priority="788"/>
  </conditionalFormatting>
  <conditionalFormatting sqref="C1927">
    <cfRule type="duplicateValues" dxfId="3038" priority="787"/>
  </conditionalFormatting>
  <conditionalFormatting sqref="C1927">
    <cfRule type="duplicateValues" dxfId="3037" priority="786"/>
  </conditionalFormatting>
  <conditionalFormatting sqref="C1971">
    <cfRule type="duplicateValues" dxfId="3036" priority="781"/>
  </conditionalFormatting>
  <conditionalFormatting sqref="C1971">
    <cfRule type="duplicateValues" dxfId="3035" priority="780"/>
  </conditionalFormatting>
  <conditionalFormatting sqref="C1972">
    <cfRule type="duplicateValues" dxfId="3034" priority="779"/>
  </conditionalFormatting>
  <conditionalFormatting sqref="C1972">
    <cfRule type="duplicateValues" dxfId="3033" priority="778"/>
  </conditionalFormatting>
  <conditionalFormatting sqref="C1919">
    <cfRule type="duplicateValues" dxfId="3032" priority="777"/>
  </conditionalFormatting>
  <conditionalFormatting sqref="C1919">
    <cfRule type="duplicateValues" dxfId="3031" priority="776"/>
  </conditionalFormatting>
  <conditionalFormatting sqref="C1925">
    <cfRule type="duplicateValues" dxfId="3030" priority="774"/>
  </conditionalFormatting>
  <conditionalFormatting sqref="C1925">
    <cfRule type="duplicateValues" dxfId="3029" priority="773"/>
  </conditionalFormatting>
  <conditionalFormatting sqref="C1928">
    <cfRule type="duplicateValues" dxfId="3028" priority="772"/>
  </conditionalFormatting>
  <conditionalFormatting sqref="C1928">
    <cfRule type="duplicateValues" dxfId="3027" priority="771"/>
  </conditionalFormatting>
  <conditionalFormatting sqref="C1929">
    <cfRule type="duplicateValues" dxfId="3026" priority="770"/>
  </conditionalFormatting>
  <conditionalFormatting sqref="C1929">
    <cfRule type="duplicateValues" dxfId="3025" priority="769"/>
  </conditionalFormatting>
  <conditionalFormatting sqref="C1911">
    <cfRule type="duplicateValues" dxfId="3024" priority="766"/>
  </conditionalFormatting>
  <conditionalFormatting sqref="C1911">
    <cfRule type="duplicateValues" dxfId="3023" priority="765"/>
  </conditionalFormatting>
  <conditionalFormatting sqref="C1912:C1913">
    <cfRule type="duplicateValues" dxfId="3022" priority="764"/>
  </conditionalFormatting>
  <conditionalFormatting sqref="C1912:C1913">
    <cfRule type="duplicateValues" dxfId="3021" priority="763"/>
  </conditionalFormatting>
  <conditionalFormatting sqref="C1916:C1917">
    <cfRule type="duplicateValues" dxfId="3020" priority="762"/>
  </conditionalFormatting>
  <conditionalFormatting sqref="C1916:C1917">
    <cfRule type="duplicateValues" dxfId="3019" priority="761"/>
  </conditionalFormatting>
  <conditionalFormatting sqref="C1859">
    <cfRule type="duplicateValues" dxfId="3018" priority="760"/>
  </conditionalFormatting>
  <conditionalFormatting sqref="C1859">
    <cfRule type="duplicateValues" dxfId="3017" priority="759"/>
  </conditionalFormatting>
  <conditionalFormatting sqref="C1861">
    <cfRule type="duplicateValues" dxfId="3016" priority="758"/>
  </conditionalFormatting>
  <conditionalFormatting sqref="C1861">
    <cfRule type="duplicateValues" dxfId="3015" priority="757"/>
  </conditionalFormatting>
  <conditionalFormatting sqref="C1862">
    <cfRule type="duplicateValues" dxfId="3014" priority="756"/>
  </conditionalFormatting>
  <conditionalFormatting sqref="C1862">
    <cfRule type="duplicateValues" dxfId="3013" priority="755"/>
  </conditionalFormatting>
  <conditionalFormatting sqref="C1888">
    <cfRule type="duplicateValues" dxfId="3012" priority="754"/>
  </conditionalFormatting>
  <conditionalFormatting sqref="C1888">
    <cfRule type="duplicateValues" dxfId="3011" priority="753"/>
  </conditionalFormatting>
  <conditionalFormatting sqref="C1889">
    <cfRule type="duplicateValues" dxfId="3010" priority="752"/>
  </conditionalFormatting>
  <conditionalFormatting sqref="C1889">
    <cfRule type="duplicateValues" dxfId="3009" priority="751"/>
  </conditionalFormatting>
  <conditionalFormatting sqref="C1891">
    <cfRule type="duplicateValues" dxfId="3008" priority="746"/>
  </conditionalFormatting>
  <conditionalFormatting sqref="C1891">
    <cfRule type="duplicateValues" dxfId="3007" priority="745"/>
  </conditionalFormatting>
  <conditionalFormatting sqref="C1890">
    <cfRule type="duplicateValues" dxfId="3006" priority="744"/>
  </conditionalFormatting>
  <conditionalFormatting sqref="C1890">
    <cfRule type="duplicateValues" dxfId="3005" priority="743"/>
  </conditionalFormatting>
  <conditionalFormatting sqref="C1892">
    <cfRule type="duplicateValues" dxfId="3004" priority="742"/>
  </conditionalFormatting>
  <conditionalFormatting sqref="C1892">
    <cfRule type="duplicateValues" dxfId="3003" priority="741"/>
  </conditionalFormatting>
  <conditionalFormatting sqref="C1896">
    <cfRule type="duplicateValues" dxfId="3002" priority="740"/>
  </conditionalFormatting>
  <conditionalFormatting sqref="C1896">
    <cfRule type="duplicateValues" dxfId="3001" priority="739"/>
  </conditionalFormatting>
  <conditionalFormatting sqref="C1936">
    <cfRule type="duplicateValues" dxfId="3000" priority="738"/>
  </conditionalFormatting>
  <conditionalFormatting sqref="C1936">
    <cfRule type="duplicateValues" dxfId="2999" priority="737"/>
  </conditionalFormatting>
  <conditionalFormatting sqref="C1910">
    <cfRule type="duplicateValues" dxfId="2998" priority="736"/>
  </conditionalFormatting>
  <conditionalFormatting sqref="C1910">
    <cfRule type="duplicateValues" dxfId="2997" priority="735"/>
  </conditionalFormatting>
  <conditionalFormatting sqref="G1977:H1977">
    <cfRule type="containsText" dxfId="2996" priority="724" operator="containsText" text="Not Eligible">
      <formula>NOT(ISERROR(SEARCH("Not Eligible",G1977)))</formula>
    </cfRule>
    <cfRule type="containsText" dxfId="2995" priority="725" operator="containsText" text="Yes">
      <formula>NOT(ISERROR(SEARCH("Yes",G1977)))</formula>
    </cfRule>
    <cfRule type="containsText" dxfId="2994" priority="726" operator="containsText" text="No">
      <formula>NOT(ISERROR(SEARCH("No",G1977)))</formula>
    </cfRule>
    <cfRule type="containsText" dxfId="2993" priority="727" operator="containsText" text="Not Eligible">
      <formula>NOT(ISERROR(SEARCH("Not Eligible",G1977)))</formula>
    </cfRule>
    <cfRule type="containsText" dxfId="2992" priority="728" operator="containsText" text="Yes">
      <formula>NOT(ISERROR(SEARCH("Yes",G1977)))</formula>
    </cfRule>
    <cfRule type="containsText" dxfId="2991" priority="729" operator="containsText" text="No">
      <formula>NOT(ISERROR(SEARCH("No",G1977)))</formula>
    </cfRule>
    <cfRule type="containsText" dxfId="2990" priority="730" operator="containsText" text="No">
      <formula>NOT(ISERROR(SEARCH("No",G1977)))</formula>
    </cfRule>
    <cfRule type="containsText" dxfId="2989" priority="731" operator="containsText" text="Yes">
      <formula>NOT(ISERROR(SEARCH("Yes",G1977)))</formula>
    </cfRule>
    <cfRule type="containsText" dxfId="2988" priority="732" operator="containsText" text="No">
      <formula>NOT(ISERROR(SEARCH("No",G1977)))</formula>
    </cfRule>
  </conditionalFormatting>
  <conditionalFormatting sqref="G2001:H2001">
    <cfRule type="containsText" dxfId="2987" priority="715" operator="containsText" text="Not Eligible">
      <formula>NOT(ISERROR(SEARCH("Not Eligible",G2001)))</formula>
    </cfRule>
    <cfRule type="containsText" dxfId="2986" priority="716" operator="containsText" text="Yes">
      <formula>NOT(ISERROR(SEARCH("Yes",G2001)))</formula>
    </cfRule>
    <cfRule type="containsText" dxfId="2985" priority="717" operator="containsText" text="No">
      <formula>NOT(ISERROR(SEARCH("No",G2001)))</formula>
    </cfRule>
    <cfRule type="containsText" dxfId="2984" priority="718" operator="containsText" text="Not Eligible">
      <formula>NOT(ISERROR(SEARCH("Not Eligible",G2001)))</formula>
    </cfRule>
    <cfRule type="containsText" dxfId="2983" priority="719" operator="containsText" text="Yes">
      <formula>NOT(ISERROR(SEARCH("Yes",G2001)))</formula>
    </cfRule>
    <cfRule type="containsText" dxfId="2982" priority="720" operator="containsText" text="No">
      <formula>NOT(ISERROR(SEARCH("No",G2001)))</formula>
    </cfRule>
    <cfRule type="containsText" dxfId="2981" priority="721" operator="containsText" text="No">
      <formula>NOT(ISERROR(SEARCH("No",G2001)))</formula>
    </cfRule>
    <cfRule type="containsText" dxfId="2980" priority="722" operator="containsText" text="Yes">
      <formula>NOT(ISERROR(SEARCH("Yes",G2001)))</formula>
    </cfRule>
    <cfRule type="containsText" dxfId="2979" priority="723" operator="containsText" text="No">
      <formula>NOT(ISERROR(SEARCH("No",G2001)))</formula>
    </cfRule>
  </conditionalFormatting>
  <conditionalFormatting sqref="C2006">
    <cfRule type="duplicateValues" dxfId="2978" priority="714"/>
  </conditionalFormatting>
  <conditionalFormatting sqref="C2013">
    <cfRule type="duplicateValues" dxfId="2977" priority="713"/>
  </conditionalFormatting>
  <conditionalFormatting sqref="G2023:H2023">
    <cfRule type="containsText" dxfId="2976" priority="704" operator="containsText" text="Not Eligible">
      <formula>NOT(ISERROR(SEARCH("Not Eligible",G2023)))</formula>
    </cfRule>
    <cfRule type="containsText" dxfId="2975" priority="705" operator="containsText" text="Yes">
      <formula>NOT(ISERROR(SEARCH("Yes",G2023)))</formula>
    </cfRule>
    <cfRule type="containsText" dxfId="2974" priority="706" operator="containsText" text="No">
      <formula>NOT(ISERROR(SEARCH("No",G2023)))</formula>
    </cfRule>
    <cfRule type="containsText" dxfId="2973" priority="707" operator="containsText" text="Not Eligible">
      <formula>NOT(ISERROR(SEARCH("Not Eligible",G2023)))</formula>
    </cfRule>
    <cfRule type="containsText" dxfId="2972" priority="708" operator="containsText" text="Yes">
      <formula>NOT(ISERROR(SEARCH("Yes",G2023)))</formula>
    </cfRule>
    <cfRule type="containsText" dxfId="2971" priority="709" operator="containsText" text="No">
      <formula>NOT(ISERROR(SEARCH("No",G2023)))</formula>
    </cfRule>
    <cfRule type="containsText" dxfId="2970" priority="710" operator="containsText" text="No">
      <formula>NOT(ISERROR(SEARCH("No",G2023)))</formula>
    </cfRule>
    <cfRule type="containsText" dxfId="2969" priority="711" operator="containsText" text="Yes">
      <formula>NOT(ISERROR(SEARCH("Yes",G2023)))</formula>
    </cfRule>
    <cfRule type="containsText" dxfId="2968" priority="712" operator="containsText" text="No">
      <formula>NOT(ISERROR(SEARCH("No",G2023)))</formula>
    </cfRule>
  </conditionalFormatting>
  <conditionalFormatting sqref="G2024:H2024">
    <cfRule type="containsText" dxfId="2967" priority="701" operator="containsText" text="No">
      <formula>NOT(ISERROR(SEARCH("No",G2024)))</formula>
    </cfRule>
    <cfRule type="containsText" dxfId="2966" priority="702" operator="containsText" text="Yes">
      <formula>NOT(ISERROR(SEARCH("Yes",G2024)))</formula>
    </cfRule>
    <cfRule type="containsText" dxfId="2965" priority="703" operator="containsText" text="No">
      <formula>NOT(ISERROR(SEARCH("No",G2024)))</formula>
    </cfRule>
  </conditionalFormatting>
  <conditionalFormatting sqref="C2037">
    <cfRule type="duplicateValues" dxfId="2964" priority="700"/>
  </conditionalFormatting>
  <conditionalFormatting sqref="C2037">
    <cfRule type="duplicateValues" dxfId="2963" priority="699"/>
  </conditionalFormatting>
  <conditionalFormatting sqref="C2035">
    <cfRule type="duplicateValues" dxfId="2962" priority="696"/>
  </conditionalFormatting>
  <conditionalFormatting sqref="C2035">
    <cfRule type="duplicateValues" dxfId="2961" priority="695"/>
  </conditionalFormatting>
  <conditionalFormatting sqref="G2002:H2002">
    <cfRule type="containsText" dxfId="2960" priority="692" operator="containsText" text="No">
      <formula>NOT(ISERROR(SEARCH("No",G2002)))</formula>
    </cfRule>
    <cfRule type="containsText" dxfId="2959" priority="693" operator="containsText" text="Yes">
      <formula>NOT(ISERROR(SEARCH("Yes",G2002)))</formula>
    </cfRule>
    <cfRule type="containsText" dxfId="2958" priority="694" operator="containsText" text="No">
      <formula>NOT(ISERROR(SEARCH("No",G2002)))</formula>
    </cfRule>
  </conditionalFormatting>
  <conditionalFormatting sqref="G1978:H1978">
    <cfRule type="containsText" dxfId="2957" priority="689" operator="containsText" text="No">
      <formula>NOT(ISERROR(SEARCH("No",G1978)))</formula>
    </cfRule>
    <cfRule type="containsText" dxfId="2956" priority="690" operator="containsText" text="Yes">
      <formula>NOT(ISERROR(SEARCH("Yes",G1978)))</formula>
    </cfRule>
    <cfRule type="containsText" dxfId="2955" priority="691" operator="containsText" text="No">
      <formula>NOT(ISERROR(SEARCH("No",G1978)))</formula>
    </cfRule>
  </conditionalFormatting>
  <conditionalFormatting sqref="C2044">
    <cfRule type="duplicateValues" dxfId="2954" priority="688"/>
  </conditionalFormatting>
  <conditionalFormatting sqref="C2044">
    <cfRule type="duplicateValues" dxfId="2953" priority="687"/>
  </conditionalFormatting>
  <conditionalFormatting sqref="C2041">
    <cfRule type="duplicateValues" dxfId="2952" priority="733"/>
  </conditionalFormatting>
  <conditionalFormatting sqref="C2041">
    <cfRule type="duplicateValues" dxfId="2951" priority="734"/>
  </conditionalFormatting>
  <conditionalFormatting sqref="C2036">
    <cfRule type="duplicateValues" dxfId="2950" priority="682"/>
  </conditionalFormatting>
  <conditionalFormatting sqref="C2036">
    <cfRule type="duplicateValues" dxfId="2949" priority="681"/>
  </conditionalFormatting>
  <conditionalFormatting sqref="C2038">
    <cfRule type="duplicateValues" dxfId="2948" priority="680"/>
  </conditionalFormatting>
  <conditionalFormatting sqref="C2038">
    <cfRule type="duplicateValues" dxfId="2947" priority="679"/>
  </conditionalFormatting>
  <conditionalFormatting sqref="C2000">
    <cfRule type="duplicateValues" dxfId="2946" priority="678"/>
  </conditionalFormatting>
  <conditionalFormatting sqref="C2000">
    <cfRule type="duplicateValues" dxfId="2945" priority="677"/>
  </conditionalFormatting>
  <conditionalFormatting sqref="C1999">
    <cfRule type="duplicateValues" dxfId="2944" priority="674"/>
  </conditionalFormatting>
  <conditionalFormatting sqref="C1999">
    <cfRule type="duplicateValues" dxfId="2943" priority="673"/>
  </conditionalFormatting>
  <conditionalFormatting sqref="C2043">
    <cfRule type="duplicateValues" dxfId="2942" priority="672"/>
  </conditionalFormatting>
  <conditionalFormatting sqref="C2043">
    <cfRule type="duplicateValues" dxfId="2941" priority="671"/>
  </conditionalFormatting>
  <conditionalFormatting sqref="C1984">
    <cfRule type="duplicateValues" dxfId="2940" priority="666"/>
  </conditionalFormatting>
  <conditionalFormatting sqref="C1984">
    <cfRule type="duplicateValues" dxfId="2939" priority="665"/>
  </conditionalFormatting>
  <conditionalFormatting sqref="C1989">
    <cfRule type="duplicateValues" dxfId="2938" priority="664"/>
  </conditionalFormatting>
  <conditionalFormatting sqref="C1989">
    <cfRule type="duplicateValues" dxfId="2937" priority="663"/>
  </conditionalFormatting>
  <conditionalFormatting sqref="C1992:C1993">
    <cfRule type="duplicateValues" dxfId="2936" priority="662"/>
  </conditionalFormatting>
  <conditionalFormatting sqref="C1992:C1993">
    <cfRule type="duplicateValues" dxfId="2935" priority="661"/>
  </conditionalFormatting>
  <conditionalFormatting sqref="C1995">
    <cfRule type="duplicateValues" dxfId="2934" priority="660"/>
  </conditionalFormatting>
  <conditionalFormatting sqref="C1995">
    <cfRule type="duplicateValues" dxfId="2933" priority="659"/>
  </conditionalFormatting>
  <conditionalFormatting sqref="C1996">
    <cfRule type="duplicateValues" dxfId="2932" priority="658"/>
  </conditionalFormatting>
  <conditionalFormatting sqref="C1996">
    <cfRule type="duplicateValues" dxfId="2931" priority="657"/>
  </conditionalFormatting>
  <conditionalFormatting sqref="C2032">
    <cfRule type="duplicateValues" dxfId="2930" priority="656"/>
  </conditionalFormatting>
  <conditionalFormatting sqref="C2032">
    <cfRule type="duplicateValues" dxfId="2929" priority="655"/>
  </conditionalFormatting>
  <conditionalFormatting sqref="C2033">
    <cfRule type="duplicateValues" dxfId="2928" priority="654"/>
  </conditionalFormatting>
  <conditionalFormatting sqref="C2033">
    <cfRule type="duplicateValues" dxfId="2927" priority="653"/>
  </conditionalFormatting>
  <conditionalFormatting sqref="C2039">
    <cfRule type="duplicateValues" dxfId="2926" priority="652"/>
  </conditionalFormatting>
  <conditionalFormatting sqref="C2039">
    <cfRule type="duplicateValues" dxfId="2925" priority="651"/>
  </conditionalFormatting>
  <conditionalFormatting sqref="C2040">
    <cfRule type="duplicateValues" dxfId="2924" priority="650"/>
  </conditionalFormatting>
  <conditionalFormatting sqref="C2040">
    <cfRule type="duplicateValues" dxfId="2923" priority="649"/>
  </conditionalFormatting>
  <conditionalFormatting sqref="C1988">
    <cfRule type="duplicateValues" dxfId="2922" priority="648"/>
  </conditionalFormatting>
  <conditionalFormatting sqref="C1988">
    <cfRule type="duplicateValues" dxfId="2921" priority="647"/>
  </conditionalFormatting>
  <conditionalFormatting sqref="C1990">
    <cfRule type="duplicateValues" dxfId="2920" priority="646"/>
  </conditionalFormatting>
  <conditionalFormatting sqref="C1994">
    <cfRule type="duplicateValues" dxfId="2919" priority="645"/>
  </conditionalFormatting>
  <conditionalFormatting sqref="C1994">
    <cfRule type="duplicateValues" dxfId="2918" priority="644"/>
  </conditionalFormatting>
  <conditionalFormatting sqref="C1997">
    <cfRule type="duplicateValues" dxfId="2917" priority="643"/>
  </conditionalFormatting>
  <conditionalFormatting sqref="C1997">
    <cfRule type="duplicateValues" dxfId="2916" priority="642"/>
  </conditionalFormatting>
  <conditionalFormatting sqref="C1998">
    <cfRule type="duplicateValues" dxfId="2915" priority="641"/>
  </conditionalFormatting>
  <conditionalFormatting sqref="C1998">
    <cfRule type="duplicateValues" dxfId="2914" priority="640"/>
  </conditionalFormatting>
  <conditionalFormatting sqref="C1981">
    <cfRule type="duplicateValues" dxfId="2913" priority="637"/>
  </conditionalFormatting>
  <conditionalFormatting sqref="C1981">
    <cfRule type="duplicateValues" dxfId="2912" priority="636"/>
  </conditionalFormatting>
  <conditionalFormatting sqref="C1985">
    <cfRule type="duplicateValues" dxfId="2911" priority="635"/>
  </conditionalFormatting>
  <conditionalFormatting sqref="C1985">
    <cfRule type="duplicateValues" dxfId="2910" priority="634"/>
  </conditionalFormatting>
  <conditionalFormatting sqref="C2005">
    <cfRule type="duplicateValues" dxfId="2909" priority="633"/>
  </conditionalFormatting>
  <conditionalFormatting sqref="C2005">
    <cfRule type="duplicateValues" dxfId="2908" priority="632"/>
  </conditionalFormatting>
  <conditionalFormatting sqref="C1979">
    <cfRule type="duplicateValues" dxfId="2907" priority="631"/>
  </conditionalFormatting>
  <conditionalFormatting sqref="C1979">
    <cfRule type="duplicateValues" dxfId="2906" priority="630"/>
  </conditionalFormatting>
  <conditionalFormatting sqref="C1920">
    <cfRule type="duplicateValues" dxfId="2905" priority="629"/>
  </conditionalFormatting>
  <conditionalFormatting sqref="C1920">
    <cfRule type="duplicateValues" dxfId="2904" priority="628"/>
  </conditionalFormatting>
  <conditionalFormatting sqref="C1942">
    <cfRule type="duplicateValues" dxfId="2903" priority="625"/>
  </conditionalFormatting>
  <conditionalFormatting sqref="C1942">
    <cfRule type="duplicateValues" dxfId="2902" priority="624"/>
  </conditionalFormatting>
  <conditionalFormatting sqref="C1921:C1922">
    <cfRule type="duplicateValues" dxfId="2901" priority="623"/>
  </conditionalFormatting>
  <conditionalFormatting sqref="C1921:C1922">
    <cfRule type="duplicateValues" dxfId="2900" priority="622"/>
  </conditionalFormatting>
  <conditionalFormatting sqref="C2003">
    <cfRule type="duplicateValues" dxfId="2899" priority="621"/>
  </conditionalFormatting>
  <conditionalFormatting sqref="C2003">
    <cfRule type="duplicateValues" dxfId="2898" priority="620"/>
  </conditionalFormatting>
  <conditionalFormatting sqref="C1961:C1962">
    <cfRule type="duplicateValues" dxfId="2897" priority="619"/>
  </conditionalFormatting>
  <conditionalFormatting sqref="C1961:C1962">
    <cfRule type="duplicateValues" dxfId="2896" priority="618"/>
  </conditionalFormatting>
  <conditionalFormatting sqref="C1963">
    <cfRule type="duplicateValues" dxfId="2895" priority="617"/>
  </conditionalFormatting>
  <conditionalFormatting sqref="C1963">
    <cfRule type="duplicateValues" dxfId="2894" priority="616"/>
  </conditionalFormatting>
  <conditionalFormatting sqref="C1964:C1965">
    <cfRule type="duplicateValues" dxfId="2893" priority="615"/>
  </conditionalFormatting>
  <conditionalFormatting sqref="C1964:C1965">
    <cfRule type="duplicateValues" dxfId="2892" priority="614"/>
  </conditionalFormatting>
  <conditionalFormatting sqref="C1980">
    <cfRule type="duplicateValues" dxfId="2891" priority="613"/>
  </conditionalFormatting>
  <conditionalFormatting sqref="C1980">
    <cfRule type="duplicateValues" dxfId="2890" priority="612"/>
  </conditionalFormatting>
  <conditionalFormatting sqref="C2007">
    <cfRule type="duplicateValues" dxfId="2889" priority="611"/>
  </conditionalFormatting>
  <conditionalFormatting sqref="C2007">
    <cfRule type="duplicateValues" dxfId="2888" priority="610"/>
  </conditionalFormatting>
  <conditionalFormatting sqref="C2025">
    <cfRule type="duplicateValues" dxfId="2887" priority="609"/>
  </conditionalFormatting>
  <conditionalFormatting sqref="C2025">
    <cfRule type="duplicateValues" dxfId="2886" priority="608"/>
  </conditionalFormatting>
  <conditionalFormatting sqref="C1982">
    <cfRule type="duplicateValues" dxfId="2885" priority="607"/>
  </conditionalFormatting>
  <conditionalFormatting sqref="C1982">
    <cfRule type="duplicateValues" dxfId="2884" priority="606"/>
  </conditionalFormatting>
  <conditionalFormatting sqref="C1983">
    <cfRule type="duplicateValues" dxfId="2883" priority="605"/>
  </conditionalFormatting>
  <conditionalFormatting sqref="C1983">
    <cfRule type="duplicateValues" dxfId="2882" priority="604"/>
  </conditionalFormatting>
  <conditionalFormatting sqref="C2028:C2029">
    <cfRule type="duplicateValues" dxfId="2881" priority="603"/>
  </conditionalFormatting>
  <conditionalFormatting sqref="C2028:C2029">
    <cfRule type="duplicateValues" dxfId="2880" priority="602"/>
  </conditionalFormatting>
  <conditionalFormatting sqref="C2030:C2031">
    <cfRule type="duplicateValues" dxfId="2879" priority="601"/>
  </conditionalFormatting>
  <conditionalFormatting sqref="C2030:C2031">
    <cfRule type="duplicateValues" dxfId="2878" priority="600"/>
  </conditionalFormatting>
  <conditionalFormatting sqref="C2009">
    <cfRule type="duplicateValues" dxfId="2877" priority="599"/>
  </conditionalFormatting>
  <conditionalFormatting sqref="C2009">
    <cfRule type="duplicateValues" dxfId="2876" priority="598"/>
  </conditionalFormatting>
  <conditionalFormatting sqref="G2045:H2045">
    <cfRule type="containsText" dxfId="2875" priority="587" operator="containsText" text="Not Eligible">
      <formula>NOT(ISERROR(SEARCH("Not Eligible",G2045)))</formula>
    </cfRule>
    <cfRule type="containsText" dxfId="2874" priority="588" operator="containsText" text="Yes">
      <formula>NOT(ISERROR(SEARCH("Yes",G2045)))</formula>
    </cfRule>
    <cfRule type="containsText" dxfId="2873" priority="589" operator="containsText" text="No">
      <formula>NOT(ISERROR(SEARCH("No",G2045)))</formula>
    </cfRule>
    <cfRule type="containsText" dxfId="2872" priority="590" operator="containsText" text="Not Eligible">
      <formula>NOT(ISERROR(SEARCH("Not Eligible",G2045)))</formula>
    </cfRule>
    <cfRule type="containsText" dxfId="2871" priority="591" operator="containsText" text="Yes">
      <formula>NOT(ISERROR(SEARCH("Yes",G2045)))</formula>
    </cfRule>
    <cfRule type="containsText" dxfId="2870" priority="592" operator="containsText" text="No">
      <formula>NOT(ISERROR(SEARCH("No",G2045)))</formula>
    </cfRule>
    <cfRule type="containsText" dxfId="2869" priority="593" operator="containsText" text="No">
      <formula>NOT(ISERROR(SEARCH("No",G2045)))</formula>
    </cfRule>
    <cfRule type="containsText" dxfId="2868" priority="594" operator="containsText" text="Yes">
      <formula>NOT(ISERROR(SEARCH("Yes",G2045)))</formula>
    </cfRule>
    <cfRule type="containsText" dxfId="2867" priority="595" operator="containsText" text="No">
      <formula>NOT(ISERROR(SEARCH("No",G2045)))</formula>
    </cfRule>
  </conditionalFormatting>
  <conditionalFormatting sqref="G2069:H2069">
    <cfRule type="containsText" dxfId="2866" priority="578" operator="containsText" text="Not Eligible">
      <formula>NOT(ISERROR(SEARCH("Not Eligible",G2069)))</formula>
    </cfRule>
    <cfRule type="containsText" dxfId="2865" priority="579" operator="containsText" text="Yes">
      <formula>NOT(ISERROR(SEARCH("Yes",G2069)))</formula>
    </cfRule>
    <cfRule type="containsText" dxfId="2864" priority="580" operator="containsText" text="No">
      <formula>NOT(ISERROR(SEARCH("No",G2069)))</formula>
    </cfRule>
    <cfRule type="containsText" dxfId="2863" priority="581" operator="containsText" text="Not Eligible">
      <formula>NOT(ISERROR(SEARCH("Not Eligible",G2069)))</formula>
    </cfRule>
    <cfRule type="containsText" dxfId="2862" priority="582" operator="containsText" text="Yes">
      <formula>NOT(ISERROR(SEARCH("Yes",G2069)))</formula>
    </cfRule>
    <cfRule type="containsText" dxfId="2861" priority="583" operator="containsText" text="No">
      <formula>NOT(ISERROR(SEARCH("No",G2069)))</formula>
    </cfRule>
    <cfRule type="containsText" dxfId="2860" priority="584" operator="containsText" text="No">
      <formula>NOT(ISERROR(SEARCH("No",G2069)))</formula>
    </cfRule>
    <cfRule type="containsText" dxfId="2859" priority="585" operator="containsText" text="Yes">
      <formula>NOT(ISERROR(SEARCH("Yes",G2069)))</formula>
    </cfRule>
    <cfRule type="containsText" dxfId="2858" priority="586" operator="containsText" text="No">
      <formula>NOT(ISERROR(SEARCH("No",G2069)))</formula>
    </cfRule>
  </conditionalFormatting>
  <conditionalFormatting sqref="C2074">
    <cfRule type="duplicateValues" dxfId="2857" priority="577"/>
  </conditionalFormatting>
  <conditionalFormatting sqref="C2081">
    <cfRule type="duplicateValues" dxfId="2856" priority="576"/>
  </conditionalFormatting>
  <conditionalFormatting sqref="G2091:H2091">
    <cfRule type="containsText" dxfId="2855" priority="567" operator="containsText" text="Not Eligible">
      <formula>NOT(ISERROR(SEARCH("Not Eligible",G2091)))</formula>
    </cfRule>
    <cfRule type="containsText" dxfId="2854" priority="568" operator="containsText" text="Yes">
      <formula>NOT(ISERROR(SEARCH("Yes",G2091)))</formula>
    </cfRule>
    <cfRule type="containsText" dxfId="2853" priority="569" operator="containsText" text="No">
      <formula>NOT(ISERROR(SEARCH("No",G2091)))</formula>
    </cfRule>
    <cfRule type="containsText" dxfId="2852" priority="570" operator="containsText" text="Not Eligible">
      <formula>NOT(ISERROR(SEARCH("Not Eligible",G2091)))</formula>
    </cfRule>
    <cfRule type="containsText" dxfId="2851" priority="571" operator="containsText" text="Yes">
      <formula>NOT(ISERROR(SEARCH("Yes",G2091)))</formula>
    </cfRule>
    <cfRule type="containsText" dxfId="2850" priority="572" operator="containsText" text="No">
      <formula>NOT(ISERROR(SEARCH("No",G2091)))</formula>
    </cfRule>
    <cfRule type="containsText" dxfId="2849" priority="573" operator="containsText" text="No">
      <formula>NOT(ISERROR(SEARCH("No",G2091)))</formula>
    </cfRule>
    <cfRule type="containsText" dxfId="2848" priority="574" operator="containsText" text="Yes">
      <formula>NOT(ISERROR(SEARCH("Yes",G2091)))</formula>
    </cfRule>
    <cfRule type="containsText" dxfId="2847" priority="575" operator="containsText" text="No">
      <formula>NOT(ISERROR(SEARCH("No",G2091)))</formula>
    </cfRule>
  </conditionalFormatting>
  <conditionalFormatting sqref="G2092:H2092">
    <cfRule type="containsText" dxfId="2846" priority="564" operator="containsText" text="No">
      <formula>NOT(ISERROR(SEARCH("No",G2092)))</formula>
    </cfRule>
    <cfRule type="containsText" dxfId="2845" priority="565" operator="containsText" text="Yes">
      <formula>NOT(ISERROR(SEARCH("Yes",G2092)))</formula>
    </cfRule>
    <cfRule type="containsText" dxfId="2844" priority="566" operator="containsText" text="No">
      <formula>NOT(ISERROR(SEARCH("No",G2092)))</formula>
    </cfRule>
  </conditionalFormatting>
  <conditionalFormatting sqref="G2046:H2046">
    <cfRule type="containsText" dxfId="2843" priority="554" operator="containsText" text="No">
      <formula>NOT(ISERROR(SEARCH("No",G2046)))</formula>
    </cfRule>
    <cfRule type="containsText" dxfId="2842" priority="555" operator="containsText" text="Yes">
      <formula>NOT(ISERROR(SEARCH("Yes",G2046)))</formula>
    </cfRule>
    <cfRule type="containsText" dxfId="2841" priority="556" operator="containsText" text="No">
      <formula>NOT(ISERROR(SEARCH("No",G2046)))</formula>
    </cfRule>
  </conditionalFormatting>
  <conditionalFormatting sqref="C2111">
    <cfRule type="duplicateValues" dxfId="2840" priority="553"/>
  </conditionalFormatting>
  <conditionalFormatting sqref="C2111">
    <cfRule type="duplicateValues" dxfId="2839" priority="552"/>
  </conditionalFormatting>
  <conditionalFormatting sqref="C2068">
    <cfRule type="duplicateValues" dxfId="2838" priority="547"/>
  </conditionalFormatting>
  <conditionalFormatting sqref="C2068">
    <cfRule type="duplicateValues" dxfId="2837" priority="546"/>
  </conditionalFormatting>
  <conditionalFormatting sqref="C2067">
    <cfRule type="duplicateValues" dxfId="2836" priority="545"/>
  </conditionalFormatting>
  <conditionalFormatting sqref="C2067">
    <cfRule type="duplicateValues" dxfId="2835" priority="544"/>
  </conditionalFormatting>
  <conditionalFormatting sqref="C2110">
    <cfRule type="duplicateValues" dxfId="2834" priority="543"/>
  </conditionalFormatting>
  <conditionalFormatting sqref="C2110">
    <cfRule type="duplicateValues" dxfId="2833" priority="542"/>
  </conditionalFormatting>
  <conditionalFormatting sqref="C2052">
    <cfRule type="duplicateValues" dxfId="2832" priority="541"/>
  </conditionalFormatting>
  <conditionalFormatting sqref="C2052">
    <cfRule type="duplicateValues" dxfId="2831" priority="540"/>
  </conditionalFormatting>
  <conditionalFormatting sqref="C2057">
    <cfRule type="duplicateValues" dxfId="2830" priority="539"/>
  </conditionalFormatting>
  <conditionalFormatting sqref="C2057">
    <cfRule type="duplicateValues" dxfId="2829" priority="538"/>
  </conditionalFormatting>
  <conditionalFormatting sqref="C2060:C2061">
    <cfRule type="duplicateValues" dxfId="2828" priority="537"/>
  </conditionalFormatting>
  <conditionalFormatting sqref="C2060:C2061">
    <cfRule type="duplicateValues" dxfId="2827" priority="536"/>
  </conditionalFormatting>
  <conditionalFormatting sqref="C2063">
    <cfRule type="duplicateValues" dxfId="2826" priority="535"/>
  </conditionalFormatting>
  <conditionalFormatting sqref="C2063">
    <cfRule type="duplicateValues" dxfId="2825" priority="534"/>
  </conditionalFormatting>
  <conditionalFormatting sqref="C2064">
    <cfRule type="duplicateValues" dxfId="2824" priority="533"/>
  </conditionalFormatting>
  <conditionalFormatting sqref="C2064">
    <cfRule type="duplicateValues" dxfId="2823" priority="532"/>
  </conditionalFormatting>
  <conditionalFormatting sqref="C2099">
    <cfRule type="duplicateValues" dxfId="2822" priority="531"/>
  </conditionalFormatting>
  <conditionalFormatting sqref="C2099">
    <cfRule type="duplicateValues" dxfId="2821" priority="530"/>
  </conditionalFormatting>
  <conditionalFormatting sqref="C2058">
    <cfRule type="duplicateValues" dxfId="2820" priority="521"/>
  </conditionalFormatting>
  <conditionalFormatting sqref="C2062">
    <cfRule type="duplicateValues" dxfId="2819" priority="520"/>
  </conditionalFormatting>
  <conditionalFormatting sqref="C2062">
    <cfRule type="duplicateValues" dxfId="2818" priority="519"/>
  </conditionalFormatting>
  <conditionalFormatting sqref="C2065">
    <cfRule type="duplicateValues" dxfId="2817" priority="518"/>
  </conditionalFormatting>
  <conditionalFormatting sqref="C2065">
    <cfRule type="duplicateValues" dxfId="2816" priority="517"/>
  </conditionalFormatting>
  <conditionalFormatting sqref="C2066">
    <cfRule type="duplicateValues" dxfId="2815" priority="516"/>
  </conditionalFormatting>
  <conditionalFormatting sqref="C2066">
    <cfRule type="duplicateValues" dxfId="2814" priority="515"/>
  </conditionalFormatting>
  <conditionalFormatting sqref="C2049">
    <cfRule type="duplicateValues" dxfId="2813" priority="514"/>
  </conditionalFormatting>
  <conditionalFormatting sqref="C2049">
    <cfRule type="duplicateValues" dxfId="2812" priority="513"/>
  </conditionalFormatting>
  <conditionalFormatting sqref="C2053">
    <cfRule type="duplicateValues" dxfId="2811" priority="512"/>
  </conditionalFormatting>
  <conditionalFormatting sqref="C2053">
    <cfRule type="duplicateValues" dxfId="2810" priority="511"/>
  </conditionalFormatting>
  <conditionalFormatting sqref="C2073">
    <cfRule type="duplicateValues" dxfId="2809" priority="510"/>
  </conditionalFormatting>
  <conditionalFormatting sqref="C2073">
    <cfRule type="duplicateValues" dxfId="2808" priority="509"/>
  </conditionalFormatting>
  <conditionalFormatting sqref="C2071">
    <cfRule type="duplicateValues" dxfId="2807" priority="506"/>
  </conditionalFormatting>
  <conditionalFormatting sqref="C2071">
    <cfRule type="duplicateValues" dxfId="2806" priority="505"/>
  </conditionalFormatting>
  <conditionalFormatting sqref="C2048">
    <cfRule type="duplicateValues" dxfId="2805" priority="504"/>
  </conditionalFormatting>
  <conditionalFormatting sqref="C2048">
    <cfRule type="duplicateValues" dxfId="2804" priority="503"/>
  </conditionalFormatting>
  <conditionalFormatting sqref="C2075">
    <cfRule type="duplicateValues" dxfId="2803" priority="502"/>
  </conditionalFormatting>
  <conditionalFormatting sqref="C2075">
    <cfRule type="duplicateValues" dxfId="2802" priority="501"/>
  </conditionalFormatting>
  <conditionalFormatting sqref="C2050">
    <cfRule type="duplicateValues" dxfId="2801" priority="498"/>
  </conditionalFormatting>
  <conditionalFormatting sqref="C2050">
    <cfRule type="duplicateValues" dxfId="2800" priority="497"/>
  </conditionalFormatting>
  <conditionalFormatting sqref="C2051">
    <cfRule type="duplicateValues" dxfId="2799" priority="496"/>
  </conditionalFormatting>
  <conditionalFormatting sqref="C2051">
    <cfRule type="duplicateValues" dxfId="2798" priority="495"/>
  </conditionalFormatting>
  <conditionalFormatting sqref="C2077">
    <cfRule type="duplicateValues" dxfId="2797" priority="490"/>
  </conditionalFormatting>
  <conditionalFormatting sqref="C2077">
    <cfRule type="duplicateValues" dxfId="2796" priority="489"/>
  </conditionalFormatting>
  <conditionalFormatting sqref="C2047">
    <cfRule type="duplicateValues" dxfId="2795" priority="488"/>
  </conditionalFormatting>
  <conditionalFormatting sqref="C2047">
    <cfRule type="duplicateValues" dxfId="2794" priority="487"/>
  </conditionalFormatting>
  <conditionalFormatting sqref="G2070:H2070">
    <cfRule type="containsText" dxfId="2793" priority="484" operator="containsText" text="No">
      <formula>NOT(ISERROR(SEARCH("No",G2070)))</formula>
    </cfRule>
    <cfRule type="containsText" dxfId="2792" priority="485" operator="containsText" text="Yes">
      <formula>NOT(ISERROR(SEARCH("Yes",G2070)))</formula>
    </cfRule>
    <cfRule type="containsText" dxfId="2791" priority="486" operator="containsText" text="No">
      <formula>NOT(ISERROR(SEARCH("No",G2070)))</formula>
    </cfRule>
  </conditionalFormatting>
  <conditionalFormatting sqref="C2054">
    <cfRule type="duplicateValues" dxfId="2790" priority="483"/>
  </conditionalFormatting>
  <conditionalFormatting sqref="C2054">
    <cfRule type="duplicateValues" dxfId="2789" priority="482"/>
  </conditionalFormatting>
  <conditionalFormatting sqref="C2055:C2056">
    <cfRule type="duplicateValues" dxfId="2788" priority="481"/>
  </conditionalFormatting>
  <conditionalFormatting sqref="C2055:C2056">
    <cfRule type="duplicateValues" dxfId="2787" priority="480"/>
  </conditionalFormatting>
  <conditionalFormatting sqref="G2112:H2112">
    <cfRule type="containsText" dxfId="2786" priority="469" operator="containsText" text="Not Eligible">
      <formula>NOT(ISERROR(SEARCH("Not Eligible",G2112)))</formula>
    </cfRule>
    <cfRule type="containsText" dxfId="2785" priority="470" operator="containsText" text="Yes">
      <formula>NOT(ISERROR(SEARCH("Yes",G2112)))</formula>
    </cfRule>
    <cfRule type="containsText" dxfId="2784" priority="471" operator="containsText" text="No">
      <formula>NOT(ISERROR(SEARCH("No",G2112)))</formula>
    </cfRule>
    <cfRule type="containsText" dxfId="2783" priority="472" operator="containsText" text="Not Eligible">
      <formula>NOT(ISERROR(SEARCH("Not Eligible",G2112)))</formula>
    </cfRule>
    <cfRule type="containsText" dxfId="2782" priority="473" operator="containsText" text="Yes">
      <formula>NOT(ISERROR(SEARCH("Yes",G2112)))</formula>
    </cfRule>
    <cfRule type="containsText" dxfId="2781" priority="474" operator="containsText" text="No">
      <formula>NOT(ISERROR(SEARCH("No",G2112)))</formula>
    </cfRule>
    <cfRule type="containsText" dxfId="2780" priority="475" operator="containsText" text="No">
      <formula>NOT(ISERROR(SEARCH("No",G2112)))</formula>
    </cfRule>
    <cfRule type="containsText" dxfId="2779" priority="476" operator="containsText" text="Yes">
      <formula>NOT(ISERROR(SEARCH("Yes",G2112)))</formula>
    </cfRule>
    <cfRule type="containsText" dxfId="2778" priority="477" operator="containsText" text="No">
      <formula>NOT(ISERROR(SEARCH("No",G2112)))</formula>
    </cfRule>
  </conditionalFormatting>
  <conditionalFormatting sqref="G2135:H2135">
    <cfRule type="containsText" dxfId="2777" priority="460" operator="containsText" text="Not Eligible">
      <formula>NOT(ISERROR(SEARCH("Not Eligible",G2135)))</formula>
    </cfRule>
    <cfRule type="containsText" dxfId="2776" priority="461" operator="containsText" text="Yes">
      <formula>NOT(ISERROR(SEARCH("Yes",G2135)))</formula>
    </cfRule>
    <cfRule type="containsText" dxfId="2775" priority="462" operator="containsText" text="No">
      <formula>NOT(ISERROR(SEARCH("No",G2135)))</formula>
    </cfRule>
    <cfRule type="containsText" dxfId="2774" priority="463" operator="containsText" text="Not Eligible">
      <formula>NOT(ISERROR(SEARCH("Not Eligible",G2135)))</formula>
    </cfRule>
    <cfRule type="containsText" dxfId="2773" priority="464" operator="containsText" text="Yes">
      <formula>NOT(ISERROR(SEARCH("Yes",G2135)))</formula>
    </cfRule>
    <cfRule type="containsText" dxfId="2772" priority="465" operator="containsText" text="No">
      <formula>NOT(ISERROR(SEARCH("No",G2135)))</formula>
    </cfRule>
    <cfRule type="containsText" dxfId="2771" priority="466" operator="containsText" text="No">
      <formula>NOT(ISERROR(SEARCH("No",G2135)))</formula>
    </cfRule>
    <cfRule type="containsText" dxfId="2770" priority="467" operator="containsText" text="Yes">
      <formula>NOT(ISERROR(SEARCH("Yes",G2135)))</formula>
    </cfRule>
    <cfRule type="containsText" dxfId="2769" priority="468" operator="containsText" text="No">
      <formula>NOT(ISERROR(SEARCH("No",G2135)))</formula>
    </cfRule>
  </conditionalFormatting>
  <conditionalFormatting sqref="C2140">
    <cfRule type="duplicateValues" dxfId="2768" priority="459"/>
  </conditionalFormatting>
  <conditionalFormatting sqref="C2147">
    <cfRule type="duplicateValues" dxfId="2767" priority="458"/>
  </conditionalFormatting>
  <conditionalFormatting sqref="G2157:H2157">
    <cfRule type="containsText" dxfId="2766" priority="449" operator="containsText" text="Not Eligible">
      <formula>NOT(ISERROR(SEARCH("Not Eligible",G2157)))</formula>
    </cfRule>
    <cfRule type="containsText" dxfId="2765" priority="450" operator="containsText" text="Yes">
      <formula>NOT(ISERROR(SEARCH("Yes",G2157)))</formula>
    </cfRule>
    <cfRule type="containsText" dxfId="2764" priority="451" operator="containsText" text="No">
      <formula>NOT(ISERROR(SEARCH("No",G2157)))</formula>
    </cfRule>
    <cfRule type="containsText" dxfId="2763" priority="452" operator="containsText" text="Not Eligible">
      <formula>NOT(ISERROR(SEARCH("Not Eligible",G2157)))</formula>
    </cfRule>
    <cfRule type="containsText" dxfId="2762" priority="453" operator="containsText" text="Yes">
      <formula>NOT(ISERROR(SEARCH("Yes",G2157)))</formula>
    </cfRule>
    <cfRule type="containsText" dxfId="2761" priority="454" operator="containsText" text="No">
      <formula>NOT(ISERROR(SEARCH("No",G2157)))</formula>
    </cfRule>
    <cfRule type="containsText" dxfId="2760" priority="455" operator="containsText" text="No">
      <formula>NOT(ISERROR(SEARCH("No",G2157)))</formula>
    </cfRule>
    <cfRule type="containsText" dxfId="2759" priority="456" operator="containsText" text="Yes">
      <formula>NOT(ISERROR(SEARCH("Yes",G2157)))</formula>
    </cfRule>
    <cfRule type="containsText" dxfId="2758" priority="457" operator="containsText" text="No">
      <formula>NOT(ISERROR(SEARCH("No",G2157)))</formula>
    </cfRule>
  </conditionalFormatting>
  <conditionalFormatting sqref="G2158:H2158">
    <cfRule type="containsText" dxfId="2757" priority="446" operator="containsText" text="No">
      <formula>NOT(ISERROR(SEARCH("No",G2158)))</formula>
    </cfRule>
    <cfRule type="containsText" dxfId="2756" priority="447" operator="containsText" text="Yes">
      <formula>NOT(ISERROR(SEARCH("Yes",G2158)))</formula>
    </cfRule>
    <cfRule type="containsText" dxfId="2755" priority="448" operator="containsText" text="No">
      <formula>NOT(ISERROR(SEARCH("No",G2158)))</formula>
    </cfRule>
  </conditionalFormatting>
  <conditionalFormatting sqref="C2171">
    <cfRule type="duplicateValues" dxfId="2754" priority="445"/>
  </conditionalFormatting>
  <conditionalFormatting sqref="C2171">
    <cfRule type="duplicateValues" dxfId="2753" priority="444"/>
  </conditionalFormatting>
  <conditionalFormatting sqref="C2169">
    <cfRule type="duplicateValues" dxfId="2752" priority="443"/>
  </conditionalFormatting>
  <conditionalFormatting sqref="C2169">
    <cfRule type="duplicateValues" dxfId="2751" priority="442"/>
  </conditionalFormatting>
  <conditionalFormatting sqref="G2113:H2113">
    <cfRule type="containsText" dxfId="2750" priority="439" operator="containsText" text="No">
      <formula>NOT(ISERROR(SEARCH("No",G2113)))</formula>
    </cfRule>
    <cfRule type="containsText" dxfId="2749" priority="440" operator="containsText" text="Yes">
      <formula>NOT(ISERROR(SEARCH("Yes",G2113)))</formula>
    </cfRule>
    <cfRule type="containsText" dxfId="2748" priority="441" operator="containsText" text="No">
      <formula>NOT(ISERROR(SEARCH("No",G2113)))</formula>
    </cfRule>
  </conditionalFormatting>
  <conditionalFormatting sqref="C2178">
    <cfRule type="duplicateValues" dxfId="2747" priority="438"/>
  </conditionalFormatting>
  <conditionalFormatting sqref="C2178">
    <cfRule type="duplicateValues" dxfId="2746" priority="437"/>
  </conditionalFormatting>
  <conditionalFormatting sqref="C2175">
    <cfRule type="duplicateValues" dxfId="2745" priority="478"/>
  </conditionalFormatting>
  <conditionalFormatting sqref="C2175">
    <cfRule type="duplicateValues" dxfId="2744" priority="479"/>
  </conditionalFormatting>
  <conditionalFormatting sqref="C2170">
    <cfRule type="duplicateValues" dxfId="2743" priority="436"/>
  </conditionalFormatting>
  <conditionalFormatting sqref="C2170">
    <cfRule type="duplicateValues" dxfId="2742" priority="435"/>
  </conditionalFormatting>
  <conditionalFormatting sqref="C2172">
    <cfRule type="duplicateValues" dxfId="2741" priority="434"/>
  </conditionalFormatting>
  <conditionalFormatting sqref="C2172">
    <cfRule type="duplicateValues" dxfId="2740" priority="433"/>
  </conditionalFormatting>
  <conditionalFormatting sqref="C2134">
    <cfRule type="duplicateValues" dxfId="2739" priority="432"/>
  </conditionalFormatting>
  <conditionalFormatting sqref="C2134">
    <cfRule type="duplicateValues" dxfId="2738" priority="431"/>
  </conditionalFormatting>
  <conditionalFormatting sqref="C2133">
    <cfRule type="duplicateValues" dxfId="2737" priority="430"/>
  </conditionalFormatting>
  <conditionalFormatting sqref="C2133">
    <cfRule type="duplicateValues" dxfId="2736" priority="429"/>
  </conditionalFormatting>
  <conditionalFormatting sqref="C2177">
    <cfRule type="duplicateValues" dxfId="2735" priority="428"/>
  </conditionalFormatting>
  <conditionalFormatting sqref="C2177">
    <cfRule type="duplicateValues" dxfId="2734" priority="427"/>
  </conditionalFormatting>
  <conditionalFormatting sqref="C2123">
    <cfRule type="duplicateValues" dxfId="2733" priority="424"/>
  </conditionalFormatting>
  <conditionalFormatting sqref="C2123">
    <cfRule type="duplicateValues" dxfId="2732" priority="423"/>
  </conditionalFormatting>
  <conditionalFormatting sqref="C2126:C2127">
    <cfRule type="duplicateValues" dxfId="2731" priority="422"/>
  </conditionalFormatting>
  <conditionalFormatting sqref="C2126:C2127">
    <cfRule type="duplicateValues" dxfId="2730" priority="421"/>
  </conditionalFormatting>
  <conditionalFormatting sqref="C2129">
    <cfRule type="duplicateValues" dxfId="2729" priority="420"/>
  </conditionalFormatting>
  <conditionalFormatting sqref="C2129">
    <cfRule type="duplicateValues" dxfId="2728" priority="419"/>
  </conditionalFormatting>
  <conditionalFormatting sqref="C2130">
    <cfRule type="duplicateValues" dxfId="2727" priority="418"/>
  </conditionalFormatting>
  <conditionalFormatting sqref="C2130">
    <cfRule type="duplicateValues" dxfId="2726" priority="417"/>
  </conditionalFormatting>
  <conditionalFormatting sqref="C2166">
    <cfRule type="duplicateValues" dxfId="2725" priority="416"/>
  </conditionalFormatting>
  <conditionalFormatting sqref="C2166">
    <cfRule type="duplicateValues" dxfId="2724" priority="415"/>
  </conditionalFormatting>
  <conditionalFormatting sqref="C2167">
    <cfRule type="duplicateValues" dxfId="2723" priority="414"/>
  </conditionalFormatting>
  <conditionalFormatting sqref="C2167">
    <cfRule type="duplicateValues" dxfId="2722" priority="413"/>
  </conditionalFormatting>
  <conditionalFormatting sqref="C2173">
    <cfRule type="duplicateValues" dxfId="2721" priority="412"/>
  </conditionalFormatting>
  <conditionalFormatting sqref="C2173">
    <cfRule type="duplicateValues" dxfId="2720" priority="411"/>
  </conditionalFormatting>
  <conditionalFormatting sqref="C2174">
    <cfRule type="duplicateValues" dxfId="2719" priority="410"/>
  </conditionalFormatting>
  <conditionalFormatting sqref="C2174">
    <cfRule type="duplicateValues" dxfId="2718" priority="409"/>
  </conditionalFormatting>
  <conditionalFormatting sqref="C2124">
    <cfRule type="duplicateValues" dxfId="2717" priority="408"/>
  </conditionalFormatting>
  <conditionalFormatting sqref="C2128">
    <cfRule type="duplicateValues" dxfId="2716" priority="407"/>
  </conditionalFormatting>
  <conditionalFormatting sqref="C2128">
    <cfRule type="duplicateValues" dxfId="2715" priority="406"/>
  </conditionalFormatting>
  <conditionalFormatting sqref="C2131">
    <cfRule type="duplicateValues" dxfId="2714" priority="405"/>
  </conditionalFormatting>
  <conditionalFormatting sqref="C2131">
    <cfRule type="duplicateValues" dxfId="2713" priority="404"/>
  </conditionalFormatting>
  <conditionalFormatting sqref="C2132">
    <cfRule type="duplicateValues" dxfId="2712" priority="403"/>
  </conditionalFormatting>
  <conditionalFormatting sqref="C2132">
    <cfRule type="duplicateValues" dxfId="2711" priority="402"/>
  </conditionalFormatting>
  <conditionalFormatting sqref="C2139">
    <cfRule type="duplicateValues" dxfId="2710" priority="397"/>
  </conditionalFormatting>
  <conditionalFormatting sqref="C2139">
    <cfRule type="duplicateValues" dxfId="2709" priority="396"/>
  </conditionalFormatting>
  <conditionalFormatting sqref="C2141">
    <cfRule type="duplicateValues" dxfId="2708" priority="391"/>
  </conditionalFormatting>
  <conditionalFormatting sqref="C2141">
    <cfRule type="duplicateValues" dxfId="2707" priority="390"/>
  </conditionalFormatting>
  <conditionalFormatting sqref="C2159">
    <cfRule type="duplicateValues" dxfId="2706" priority="389"/>
  </conditionalFormatting>
  <conditionalFormatting sqref="C2159">
    <cfRule type="duplicateValues" dxfId="2705" priority="388"/>
  </conditionalFormatting>
  <conditionalFormatting sqref="C2163">
    <cfRule type="duplicateValues" dxfId="2704" priority="383"/>
  </conditionalFormatting>
  <conditionalFormatting sqref="C2163">
    <cfRule type="duplicateValues" dxfId="2703" priority="382"/>
  </conditionalFormatting>
  <conditionalFormatting sqref="C2164:C2165">
    <cfRule type="duplicateValues" dxfId="2702" priority="381"/>
  </conditionalFormatting>
  <conditionalFormatting sqref="C2164:C2165">
    <cfRule type="duplicateValues" dxfId="2701" priority="380"/>
  </conditionalFormatting>
  <conditionalFormatting sqref="C2143">
    <cfRule type="duplicateValues" dxfId="2700" priority="379"/>
  </conditionalFormatting>
  <conditionalFormatting sqref="C2143">
    <cfRule type="duplicateValues" dxfId="2699" priority="378"/>
  </conditionalFormatting>
  <conditionalFormatting sqref="G2136:H2136">
    <cfRule type="containsText" dxfId="2698" priority="373" operator="containsText" text="No">
      <formula>NOT(ISERROR(SEARCH("No",G2136)))</formula>
    </cfRule>
    <cfRule type="containsText" dxfId="2697" priority="374" operator="containsText" text="Yes">
      <formula>NOT(ISERROR(SEARCH("Yes",G2136)))</formula>
    </cfRule>
    <cfRule type="containsText" dxfId="2696" priority="375" operator="containsText" text="No">
      <formula>NOT(ISERROR(SEARCH("No",G2136)))</formula>
    </cfRule>
  </conditionalFormatting>
  <conditionalFormatting sqref="C2121:C2122">
    <cfRule type="duplicateValues" dxfId="2695" priority="370"/>
  </conditionalFormatting>
  <conditionalFormatting sqref="C2121:C2122">
    <cfRule type="duplicateValues" dxfId="2694" priority="369"/>
  </conditionalFormatting>
  <conditionalFormatting sqref="C2093">
    <cfRule type="duplicateValues" dxfId="2693" priority="368"/>
  </conditionalFormatting>
  <conditionalFormatting sqref="C2093">
    <cfRule type="duplicateValues" dxfId="2692" priority="367"/>
  </conditionalFormatting>
  <conditionalFormatting sqref="C2094">
    <cfRule type="duplicateValues" dxfId="2691" priority="366"/>
  </conditionalFormatting>
  <conditionalFormatting sqref="C2094">
    <cfRule type="duplicateValues" dxfId="2690" priority="365"/>
  </conditionalFormatting>
  <conditionalFormatting sqref="C2095">
    <cfRule type="duplicateValues" dxfId="2689" priority="364"/>
  </conditionalFormatting>
  <conditionalFormatting sqref="C2095">
    <cfRule type="duplicateValues" dxfId="2688" priority="363"/>
  </conditionalFormatting>
  <conditionalFormatting sqref="C2096">
    <cfRule type="duplicateValues" dxfId="2687" priority="362"/>
  </conditionalFormatting>
  <conditionalFormatting sqref="C2096">
    <cfRule type="duplicateValues" dxfId="2686" priority="361"/>
  </conditionalFormatting>
  <conditionalFormatting sqref="C2097">
    <cfRule type="duplicateValues" dxfId="2685" priority="360"/>
  </conditionalFormatting>
  <conditionalFormatting sqref="C2097">
    <cfRule type="duplicateValues" dxfId="2684" priority="359"/>
  </conditionalFormatting>
  <conditionalFormatting sqref="C2098">
    <cfRule type="duplicateValues" dxfId="2683" priority="358"/>
  </conditionalFormatting>
  <conditionalFormatting sqref="C2098">
    <cfRule type="duplicateValues" dxfId="2682" priority="357"/>
  </conditionalFormatting>
  <conditionalFormatting sqref="C2100">
    <cfRule type="duplicateValues" dxfId="2681" priority="356"/>
  </conditionalFormatting>
  <conditionalFormatting sqref="C2100">
    <cfRule type="duplicateValues" dxfId="2680" priority="355"/>
  </conditionalFormatting>
  <conditionalFormatting sqref="C2101">
    <cfRule type="duplicateValues" dxfId="2679" priority="354"/>
  </conditionalFormatting>
  <conditionalFormatting sqref="C2101">
    <cfRule type="duplicateValues" dxfId="2678" priority="353"/>
  </conditionalFormatting>
  <conditionalFormatting sqref="C2102:C2104">
    <cfRule type="duplicateValues" dxfId="2677" priority="352"/>
  </conditionalFormatting>
  <conditionalFormatting sqref="C2102:C2104">
    <cfRule type="duplicateValues" dxfId="2676" priority="351"/>
  </conditionalFormatting>
  <conditionalFormatting sqref="C2105">
    <cfRule type="duplicateValues" dxfId="2675" priority="348"/>
  </conditionalFormatting>
  <conditionalFormatting sqref="C2105">
    <cfRule type="duplicateValues" dxfId="2674" priority="347"/>
  </conditionalFormatting>
  <conditionalFormatting sqref="C2114">
    <cfRule type="duplicateValues" dxfId="2673" priority="346"/>
  </conditionalFormatting>
  <conditionalFormatting sqref="C2114">
    <cfRule type="duplicateValues" dxfId="2672" priority="345"/>
  </conditionalFormatting>
  <conditionalFormatting sqref="C2106">
    <cfRule type="duplicateValues" dxfId="2671" priority="344"/>
  </conditionalFormatting>
  <conditionalFormatting sqref="C2106">
    <cfRule type="duplicateValues" dxfId="2670" priority="343"/>
  </conditionalFormatting>
  <conditionalFormatting sqref="C2107">
    <cfRule type="duplicateValues" dxfId="2669" priority="342"/>
  </conditionalFormatting>
  <conditionalFormatting sqref="C2107">
    <cfRule type="duplicateValues" dxfId="2668" priority="341"/>
  </conditionalFormatting>
  <conditionalFormatting sqref="C2108">
    <cfRule type="duplicateValues" dxfId="2667" priority="340"/>
  </conditionalFormatting>
  <conditionalFormatting sqref="C2108">
    <cfRule type="duplicateValues" dxfId="2666" priority="339"/>
  </conditionalFormatting>
  <conditionalFormatting sqref="C2115">
    <cfRule type="duplicateValues" dxfId="2665" priority="338"/>
  </conditionalFormatting>
  <conditionalFormatting sqref="C2115">
    <cfRule type="duplicateValues" dxfId="2664" priority="337"/>
  </conditionalFormatting>
  <conditionalFormatting sqref="C2109">
    <cfRule type="duplicateValues" dxfId="2663" priority="336"/>
  </conditionalFormatting>
  <conditionalFormatting sqref="C2109">
    <cfRule type="duplicateValues" dxfId="2662" priority="335"/>
  </conditionalFormatting>
  <conditionalFormatting sqref="C2116">
    <cfRule type="duplicateValues" dxfId="2661" priority="334"/>
  </conditionalFormatting>
  <conditionalFormatting sqref="C2116">
    <cfRule type="duplicateValues" dxfId="2660" priority="333"/>
  </conditionalFormatting>
  <conditionalFormatting sqref="C2117">
    <cfRule type="duplicateValues" dxfId="2659" priority="332"/>
  </conditionalFormatting>
  <conditionalFormatting sqref="C2117">
    <cfRule type="duplicateValues" dxfId="2658" priority="331"/>
  </conditionalFormatting>
  <conditionalFormatting sqref="C2118">
    <cfRule type="duplicateValues" dxfId="2657" priority="330"/>
  </conditionalFormatting>
  <conditionalFormatting sqref="C2118">
    <cfRule type="duplicateValues" dxfId="2656" priority="329"/>
  </conditionalFormatting>
  <conditionalFormatting sqref="C2119">
    <cfRule type="duplicateValues" dxfId="2655" priority="328"/>
  </conditionalFormatting>
  <conditionalFormatting sqref="C2119">
    <cfRule type="duplicateValues" dxfId="2654" priority="327"/>
  </conditionalFormatting>
  <conditionalFormatting sqref="C2120">
    <cfRule type="duplicateValues" dxfId="2653" priority="326"/>
  </conditionalFormatting>
  <conditionalFormatting sqref="C2120">
    <cfRule type="duplicateValues" dxfId="2652" priority="325"/>
  </conditionalFormatting>
  <conditionalFormatting sqref="C2137">
    <cfRule type="duplicateValues" dxfId="2651" priority="324"/>
  </conditionalFormatting>
  <conditionalFormatting sqref="C2137">
    <cfRule type="duplicateValues" dxfId="2650" priority="323"/>
  </conditionalFormatting>
  <conditionalFormatting sqref="G2179:H2179">
    <cfRule type="containsText" dxfId="2649" priority="312" operator="containsText" text="Not Eligible">
      <formula>NOT(ISERROR(SEARCH("Not Eligible",G2179)))</formula>
    </cfRule>
    <cfRule type="containsText" dxfId="2648" priority="313" operator="containsText" text="Yes">
      <formula>NOT(ISERROR(SEARCH("Yes",G2179)))</formula>
    </cfRule>
    <cfRule type="containsText" dxfId="2647" priority="314" operator="containsText" text="No">
      <formula>NOT(ISERROR(SEARCH("No",G2179)))</formula>
    </cfRule>
    <cfRule type="containsText" dxfId="2646" priority="315" operator="containsText" text="Not Eligible">
      <formula>NOT(ISERROR(SEARCH("Not Eligible",G2179)))</formula>
    </cfRule>
    <cfRule type="containsText" dxfId="2645" priority="316" operator="containsText" text="Yes">
      <formula>NOT(ISERROR(SEARCH("Yes",G2179)))</formula>
    </cfRule>
    <cfRule type="containsText" dxfId="2644" priority="317" operator="containsText" text="No">
      <formula>NOT(ISERROR(SEARCH("No",G2179)))</formula>
    </cfRule>
    <cfRule type="containsText" dxfId="2643" priority="318" operator="containsText" text="No">
      <formula>NOT(ISERROR(SEARCH("No",G2179)))</formula>
    </cfRule>
    <cfRule type="containsText" dxfId="2642" priority="319" operator="containsText" text="Yes">
      <formula>NOT(ISERROR(SEARCH("Yes",G2179)))</formula>
    </cfRule>
    <cfRule type="containsText" dxfId="2641" priority="320" operator="containsText" text="No">
      <formula>NOT(ISERROR(SEARCH("No",G2179)))</formula>
    </cfRule>
  </conditionalFormatting>
  <conditionalFormatting sqref="G2202:H2202">
    <cfRule type="containsText" dxfId="2640" priority="303" operator="containsText" text="Not Eligible">
      <formula>NOT(ISERROR(SEARCH("Not Eligible",G2202)))</formula>
    </cfRule>
    <cfRule type="containsText" dxfId="2639" priority="304" operator="containsText" text="Yes">
      <formula>NOT(ISERROR(SEARCH("Yes",G2202)))</formula>
    </cfRule>
    <cfRule type="containsText" dxfId="2638" priority="305" operator="containsText" text="No">
      <formula>NOT(ISERROR(SEARCH("No",G2202)))</formula>
    </cfRule>
    <cfRule type="containsText" dxfId="2637" priority="306" operator="containsText" text="Not Eligible">
      <formula>NOT(ISERROR(SEARCH("Not Eligible",G2202)))</formula>
    </cfRule>
    <cfRule type="containsText" dxfId="2636" priority="307" operator="containsText" text="Yes">
      <formula>NOT(ISERROR(SEARCH("Yes",G2202)))</formula>
    </cfRule>
    <cfRule type="containsText" dxfId="2635" priority="308" operator="containsText" text="No">
      <formula>NOT(ISERROR(SEARCH("No",G2202)))</formula>
    </cfRule>
    <cfRule type="containsText" dxfId="2634" priority="309" operator="containsText" text="No">
      <formula>NOT(ISERROR(SEARCH("No",G2202)))</formula>
    </cfRule>
    <cfRule type="containsText" dxfId="2633" priority="310" operator="containsText" text="Yes">
      <formula>NOT(ISERROR(SEARCH("Yes",G2202)))</formula>
    </cfRule>
    <cfRule type="containsText" dxfId="2632" priority="311" operator="containsText" text="No">
      <formula>NOT(ISERROR(SEARCH("No",G2202)))</formula>
    </cfRule>
  </conditionalFormatting>
  <conditionalFormatting sqref="C2214">
    <cfRule type="duplicateValues" dxfId="2631" priority="301"/>
  </conditionalFormatting>
  <conditionalFormatting sqref="G2224:H2224">
    <cfRule type="containsText" dxfId="2630" priority="292" operator="containsText" text="Not Eligible">
      <formula>NOT(ISERROR(SEARCH("Not Eligible",G2224)))</formula>
    </cfRule>
    <cfRule type="containsText" dxfId="2629" priority="293" operator="containsText" text="Yes">
      <formula>NOT(ISERROR(SEARCH("Yes",G2224)))</formula>
    </cfRule>
    <cfRule type="containsText" dxfId="2628" priority="294" operator="containsText" text="No">
      <formula>NOT(ISERROR(SEARCH("No",G2224)))</formula>
    </cfRule>
    <cfRule type="containsText" dxfId="2627" priority="295" operator="containsText" text="Not Eligible">
      <formula>NOT(ISERROR(SEARCH("Not Eligible",G2224)))</formula>
    </cfRule>
    <cfRule type="containsText" dxfId="2626" priority="296" operator="containsText" text="Yes">
      <formula>NOT(ISERROR(SEARCH("Yes",G2224)))</formula>
    </cfRule>
    <cfRule type="containsText" dxfId="2625" priority="297" operator="containsText" text="No">
      <formula>NOT(ISERROR(SEARCH("No",G2224)))</formula>
    </cfRule>
    <cfRule type="containsText" dxfId="2624" priority="298" operator="containsText" text="No">
      <formula>NOT(ISERROR(SEARCH("No",G2224)))</formula>
    </cfRule>
    <cfRule type="containsText" dxfId="2623" priority="299" operator="containsText" text="Yes">
      <formula>NOT(ISERROR(SEARCH("Yes",G2224)))</formula>
    </cfRule>
    <cfRule type="containsText" dxfId="2622" priority="300" operator="containsText" text="No">
      <formula>NOT(ISERROR(SEARCH("No",G2224)))</formula>
    </cfRule>
  </conditionalFormatting>
  <conditionalFormatting sqref="G2225:H2225">
    <cfRule type="containsText" dxfId="2621" priority="289" operator="containsText" text="No">
      <formula>NOT(ISERROR(SEARCH("No",G2225)))</formula>
    </cfRule>
    <cfRule type="containsText" dxfId="2620" priority="290" operator="containsText" text="Yes">
      <formula>NOT(ISERROR(SEARCH("Yes",G2225)))</formula>
    </cfRule>
    <cfRule type="containsText" dxfId="2619" priority="291" operator="containsText" text="No">
      <formula>NOT(ISERROR(SEARCH("No",G2225)))</formula>
    </cfRule>
  </conditionalFormatting>
  <conditionalFormatting sqref="G2180:H2180">
    <cfRule type="containsText" dxfId="2618" priority="282" operator="containsText" text="No">
      <formula>NOT(ISERROR(SEARCH("No",G2180)))</formula>
    </cfRule>
    <cfRule type="containsText" dxfId="2617" priority="283" operator="containsText" text="Yes">
      <formula>NOT(ISERROR(SEARCH("Yes",G2180)))</formula>
    </cfRule>
    <cfRule type="containsText" dxfId="2616" priority="284" operator="containsText" text="No">
      <formula>NOT(ISERROR(SEARCH("No",G2180)))</formula>
    </cfRule>
  </conditionalFormatting>
  <conditionalFormatting sqref="C2201">
    <cfRule type="duplicateValues" dxfId="2615" priority="275"/>
  </conditionalFormatting>
  <conditionalFormatting sqref="C2201">
    <cfRule type="duplicateValues" dxfId="2614" priority="274"/>
  </conditionalFormatting>
  <conditionalFormatting sqref="C2200">
    <cfRule type="duplicateValues" dxfId="2613" priority="273"/>
  </conditionalFormatting>
  <conditionalFormatting sqref="C2200">
    <cfRule type="duplicateValues" dxfId="2612" priority="272"/>
  </conditionalFormatting>
  <conditionalFormatting sqref="C2190">
    <cfRule type="duplicateValues" dxfId="2611" priority="269"/>
  </conditionalFormatting>
  <conditionalFormatting sqref="C2190">
    <cfRule type="duplicateValues" dxfId="2610" priority="268"/>
  </conditionalFormatting>
  <conditionalFormatting sqref="C2193:C2194">
    <cfRule type="duplicateValues" dxfId="2609" priority="267"/>
  </conditionalFormatting>
  <conditionalFormatting sqref="C2193:C2194">
    <cfRule type="duplicateValues" dxfId="2608" priority="266"/>
  </conditionalFormatting>
  <conditionalFormatting sqref="C2196">
    <cfRule type="duplicateValues" dxfId="2607" priority="265"/>
  </conditionalFormatting>
  <conditionalFormatting sqref="C2196">
    <cfRule type="duplicateValues" dxfId="2606" priority="264"/>
  </conditionalFormatting>
  <conditionalFormatting sqref="C2197">
    <cfRule type="duplicateValues" dxfId="2605" priority="263"/>
  </conditionalFormatting>
  <conditionalFormatting sqref="C2197">
    <cfRule type="duplicateValues" dxfId="2604" priority="262"/>
  </conditionalFormatting>
  <conditionalFormatting sqref="C2233">
    <cfRule type="duplicateValues" dxfId="2603" priority="261"/>
  </conditionalFormatting>
  <conditionalFormatting sqref="C2233">
    <cfRule type="duplicateValues" dxfId="2602" priority="260"/>
  </conditionalFormatting>
  <conditionalFormatting sqref="C2234">
    <cfRule type="duplicateValues" dxfId="2601" priority="259"/>
  </conditionalFormatting>
  <conditionalFormatting sqref="C2234">
    <cfRule type="duplicateValues" dxfId="2600" priority="258"/>
  </conditionalFormatting>
  <conditionalFormatting sqref="C2191">
    <cfRule type="duplicateValues" dxfId="2599" priority="253"/>
  </conditionalFormatting>
  <conditionalFormatting sqref="C2195">
    <cfRule type="duplicateValues" dxfId="2598" priority="252"/>
  </conditionalFormatting>
  <conditionalFormatting sqref="C2195">
    <cfRule type="duplicateValues" dxfId="2597" priority="251"/>
  </conditionalFormatting>
  <conditionalFormatting sqref="C2198">
    <cfRule type="duplicateValues" dxfId="2596" priority="250"/>
  </conditionalFormatting>
  <conditionalFormatting sqref="C2198">
    <cfRule type="duplicateValues" dxfId="2595" priority="249"/>
  </conditionalFormatting>
  <conditionalFormatting sqref="C2199">
    <cfRule type="duplicateValues" dxfId="2594" priority="248"/>
  </conditionalFormatting>
  <conditionalFormatting sqref="C2199">
    <cfRule type="duplicateValues" dxfId="2593" priority="247"/>
  </conditionalFormatting>
  <conditionalFormatting sqref="C2208">
    <cfRule type="duplicateValues" dxfId="2592" priority="244"/>
  </conditionalFormatting>
  <conditionalFormatting sqref="C2208">
    <cfRule type="duplicateValues" dxfId="2591" priority="243"/>
  </conditionalFormatting>
  <conditionalFormatting sqref="C2226">
    <cfRule type="duplicateValues" dxfId="2590" priority="242"/>
  </conditionalFormatting>
  <conditionalFormatting sqref="C2226">
    <cfRule type="duplicateValues" dxfId="2589" priority="241"/>
  </conditionalFormatting>
  <conditionalFormatting sqref="C2229:C2230">
    <cfRule type="duplicateValues" dxfId="2588" priority="240"/>
  </conditionalFormatting>
  <conditionalFormatting sqref="C2229:C2230">
    <cfRule type="duplicateValues" dxfId="2587" priority="239"/>
  </conditionalFormatting>
  <conditionalFormatting sqref="C2231:C2232">
    <cfRule type="duplicateValues" dxfId="2586" priority="238"/>
  </conditionalFormatting>
  <conditionalFormatting sqref="C2231:C2232">
    <cfRule type="duplicateValues" dxfId="2585" priority="237"/>
  </conditionalFormatting>
  <conditionalFormatting sqref="C2210">
    <cfRule type="duplicateValues" dxfId="2584" priority="236"/>
  </conditionalFormatting>
  <conditionalFormatting sqref="C2210">
    <cfRule type="duplicateValues" dxfId="2583" priority="235"/>
  </conditionalFormatting>
  <conditionalFormatting sqref="G2203:H2203">
    <cfRule type="containsText" dxfId="2582" priority="232" operator="containsText" text="No">
      <formula>NOT(ISERROR(SEARCH("No",G2203)))</formula>
    </cfRule>
    <cfRule type="containsText" dxfId="2581" priority="233" operator="containsText" text="Yes">
      <formula>NOT(ISERROR(SEARCH("Yes",G2203)))</formula>
    </cfRule>
    <cfRule type="containsText" dxfId="2580" priority="234" operator="containsText" text="No">
      <formula>NOT(ISERROR(SEARCH("No",G2203)))</formula>
    </cfRule>
  </conditionalFormatting>
  <conditionalFormatting sqref="C2188:C2189">
    <cfRule type="duplicateValues" dxfId="2579" priority="231"/>
  </conditionalFormatting>
  <conditionalFormatting sqref="C2188:C2189">
    <cfRule type="duplicateValues" dxfId="2578" priority="230"/>
  </conditionalFormatting>
  <conditionalFormatting sqref="C2183:C2184">
    <cfRule type="duplicateValues" dxfId="2577" priority="225"/>
  </conditionalFormatting>
  <conditionalFormatting sqref="C2183:C2184">
    <cfRule type="duplicateValues" dxfId="2576" priority="224"/>
  </conditionalFormatting>
  <conditionalFormatting sqref="C2185">
    <cfRule type="duplicateValues" dxfId="2575" priority="221"/>
  </conditionalFormatting>
  <conditionalFormatting sqref="C2185">
    <cfRule type="duplicateValues" dxfId="2574" priority="220"/>
  </conditionalFormatting>
  <conditionalFormatting sqref="C2186">
    <cfRule type="duplicateValues" dxfId="2573" priority="219"/>
  </conditionalFormatting>
  <conditionalFormatting sqref="C2186">
    <cfRule type="duplicateValues" dxfId="2572" priority="218"/>
  </conditionalFormatting>
  <conditionalFormatting sqref="C2187">
    <cfRule type="duplicateValues" dxfId="2571" priority="217"/>
  </conditionalFormatting>
  <conditionalFormatting sqref="C2187">
    <cfRule type="duplicateValues" dxfId="2570" priority="216"/>
  </conditionalFormatting>
  <conditionalFormatting sqref="C2161">
    <cfRule type="duplicateValues" dxfId="2569" priority="213"/>
  </conditionalFormatting>
  <conditionalFormatting sqref="C2161">
    <cfRule type="duplicateValues" dxfId="2568" priority="212"/>
  </conditionalFormatting>
  <conditionalFormatting sqref="C2162">
    <cfRule type="duplicateValues" dxfId="2567" priority="211"/>
  </conditionalFormatting>
  <conditionalFormatting sqref="C2162">
    <cfRule type="duplicateValues" dxfId="2566" priority="210"/>
  </conditionalFormatting>
  <conditionalFormatting sqref="C2207">
    <cfRule type="duplicateValues" dxfId="2565" priority="209"/>
  </conditionalFormatting>
  <conditionalFormatting sqref="C2206">
    <cfRule type="duplicateValues" dxfId="2564" priority="208"/>
  </conditionalFormatting>
  <conditionalFormatting sqref="C2206">
    <cfRule type="duplicateValues" dxfId="2563" priority="207"/>
  </conditionalFormatting>
  <conditionalFormatting sqref="C2204">
    <cfRule type="duplicateValues" dxfId="2562" priority="206"/>
  </conditionalFormatting>
  <conditionalFormatting sqref="C2204">
    <cfRule type="duplicateValues" dxfId="2561" priority="205"/>
  </conditionalFormatting>
  <conditionalFormatting sqref="C2182">
    <cfRule type="duplicateValues" dxfId="2560" priority="204"/>
  </conditionalFormatting>
  <conditionalFormatting sqref="C2182">
    <cfRule type="duplicateValues" dxfId="2559" priority="203"/>
  </conditionalFormatting>
  <conditionalFormatting sqref="C2228">
    <cfRule type="duplicateValues" dxfId="2558" priority="202"/>
  </conditionalFormatting>
  <conditionalFormatting sqref="C2228">
    <cfRule type="duplicateValues" dxfId="2557" priority="201"/>
  </conditionalFormatting>
  <conditionalFormatting sqref="G2236:H2236">
    <cfRule type="containsText" dxfId="2556" priority="181" operator="containsText" text="Not Eligible">
      <formula>NOT(ISERROR(SEARCH("Not Eligible",G2236)))</formula>
    </cfRule>
    <cfRule type="containsText" dxfId="2555" priority="182" operator="containsText" text="Yes">
      <formula>NOT(ISERROR(SEARCH("Yes",G2236)))</formula>
    </cfRule>
    <cfRule type="containsText" dxfId="2554" priority="183" operator="containsText" text="No">
      <formula>NOT(ISERROR(SEARCH("No",G2236)))</formula>
    </cfRule>
    <cfRule type="containsText" dxfId="2553" priority="184" operator="containsText" text="Not Eligible">
      <formula>NOT(ISERROR(SEARCH("Not Eligible",G2236)))</formula>
    </cfRule>
    <cfRule type="containsText" dxfId="2552" priority="185" operator="containsText" text="Yes">
      <formula>NOT(ISERROR(SEARCH("Yes",G2236)))</formula>
    </cfRule>
    <cfRule type="containsText" dxfId="2551" priority="186" operator="containsText" text="No">
      <formula>NOT(ISERROR(SEARCH("No",G2236)))</formula>
    </cfRule>
    <cfRule type="containsText" dxfId="2550" priority="187" operator="containsText" text="No">
      <formula>NOT(ISERROR(SEARCH("No",G2236)))</formula>
    </cfRule>
    <cfRule type="containsText" dxfId="2549" priority="188" operator="containsText" text="Yes">
      <formula>NOT(ISERROR(SEARCH("Yes",G2236)))</formula>
    </cfRule>
    <cfRule type="containsText" dxfId="2548" priority="189" operator="containsText" text="No">
      <formula>NOT(ISERROR(SEARCH("No",G2236)))</formula>
    </cfRule>
  </conditionalFormatting>
  <conditionalFormatting sqref="C2248">
    <cfRule type="duplicateValues" dxfId="2547" priority="180"/>
  </conditionalFormatting>
  <conditionalFormatting sqref="G2258:H2258">
    <cfRule type="containsText" dxfId="2546" priority="171" operator="containsText" text="Not Eligible">
      <formula>NOT(ISERROR(SEARCH("Not Eligible",G2258)))</formula>
    </cfRule>
    <cfRule type="containsText" dxfId="2545" priority="172" operator="containsText" text="Yes">
      <formula>NOT(ISERROR(SEARCH("Yes",G2258)))</formula>
    </cfRule>
    <cfRule type="containsText" dxfId="2544" priority="173" operator="containsText" text="No">
      <formula>NOT(ISERROR(SEARCH("No",G2258)))</formula>
    </cfRule>
    <cfRule type="containsText" dxfId="2543" priority="174" operator="containsText" text="Not Eligible">
      <formula>NOT(ISERROR(SEARCH("Not Eligible",G2258)))</formula>
    </cfRule>
    <cfRule type="containsText" dxfId="2542" priority="175" operator="containsText" text="Yes">
      <formula>NOT(ISERROR(SEARCH("Yes",G2258)))</formula>
    </cfRule>
    <cfRule type="containsText" dxfId="2541" priority="176" operator="containsText" text="No">
      <formula>NOT(ISERROR(SEARCH("No",G2258)))</formula>
    </cfRule>
    <cfRule type="containsText" dxfId="2540" priority="177" operator="containsText" text="No">
      <formula>NOT(ISERROR(SEARCH("No",G2258)))</formula>
    </cfRule>
    <cfRule type="containsText" dxfId="2539" priority="178" operator="containsText" text="Yes">
      <formula>NOT(ISERROR(SEARCH("Yes",G2258)))</formula>
    </cfRule>
    <cfRule type="containsText" dxfId="2538" priority="179" operator="containsText" text="No">
      <formula>NOT(ISERROR(SEARCH("No",G2258)))</formula>
    </cfRule>
  </conditionalFormatting>
  <conditionalFormatting sqref="G2259:H2259">
    <cfRule type="containsText" dxfId="2537" priority="168" operator="containsText" text="No">
      <formula>NOT(ISERROR(SEARCH("No",G2259)))</formula>
    </cfRule>
    <cfRule type="containsText" dxfId="2536" priority="169" operator="containsText" text="Yes">
      <formula>NOT(ISERROR(SEARCH("Yes",G2259)))</formula>
    </cfRule>
    <cfRule type="containsText" dxfId="2535" priority="170" operator="containsText" text="No">
      <formula>NOT(ISERROR(SEARCH("No",G2259)))</formula>
    </cfRule>
  </conditionalFormatting>
  <conditionalFormatting sqref="C2276">
    <cfRule type="duplicateValues" dxfId="2534" priority="190"/>
  </conditionalFormatting>
  <conditionalFormatting sqref="C2276">
    <cfRule type="duplicateValues" dxfId="2533" priority="191"/>
  </conditionalFormatting>
  <conditionalFormatting sqref="C2273">
    <cfRule type="duplicateValues" dxfId="2532" priority="161"/>
  </conditionalFormatting>
  <conditionalFormatting sqref="C2273">
    <cfRule type="duplicateValues" dxfId="2531" priority="160"/>
  </conditionalFormatting>
  <conditionalFormatting sqref="C2278">
    <cfRule type="duplicateValues" dxfId="2530" priority="159"/>
  </conditionalFormatting>
  <conditionalFormatting sqref="C2278">
    <cfRule type="duplicateValues" dxfId="2529" priority="158"/>
  </conditionalFormatting>
  <conditionalFormatting sqref="C2267">
    <cfRule type="duplicateValues" dxfId="2528" priority="157"/>
  </conditionalFormatting>
  <conditionalFormatting sqref="C2267">
    <cfRule type="duplicateValues" dxfId="2527" priority="156"/>
  </conditionalFormatting>
  <conditionalFormatting sqref="C2268">
    <cfRule type="duplicateValues" dxfId="2526" priority="155"/>
  </conditionalFormatting>
  <conditionalFormatting sqref="C2268">
    <cfRule type="duplicateValues" dxfId="2525" priority="154"/>
  </conditionalFormatting>
  <conditionalFormatting sqref="C2274">
    <cfRule type="duplicateValues" dxfId="2524" priority="153"/>
  </conditionalFormatting>
  <conditionalFormatting sqref="C2274">
    <cfRule type="duplicateValues" dxfId="2523" priority="152"/>
  </conditionalFormatting>
  <conditionalFormatting sqref="C2275">
    <cfRule type="duplicateValues" dxfId="2522" priority="151"/>
  </conditionalFormatting>
  <conditionalFormatting sqref="C2275">
    <cfRule type="duplicateValues" dxfId="2521" priority="150"/>
  </conditionalFormatting>
  <conditionalFormatting sqref="C2242">
    <cfRule type="duplicateValues" dxfId="2520" priority="149"/>
  </conditionalFormatting>
  <conditionalFormatting sqref="C2242">
    <cfRule type="duplicateValues" dxfId="2519" priority="148"/>
  </conditionalFormatting>
  <conditionalFormatting sqref="C2263:C2264">
    <cfRule type="duplicateValues" dxfId="2518" priority="145"/>
  </conditionalFormatting>
  <conditionalFormatting sqref="C2263:C2264">
    <cfRule type="duplicateValues" dxfId="2517" priority="144"/>
  </conditionalFormatting>
  <conditionalFormatting sqref="C2265:C2266">
    <cfRule type="duplicateValues" dxfId="2516" priority="143"/>
  </conditionalFormatting>
  <conditionalFormatting sqref="C2265:C2266">
    <cfRule type="duplicateValues" dxfId="2515" priority="142"/>
  </conditionalFormatting>
  <conditionalFormatting sqref="C2244">
    <cfRule type="duplicateValues" dxfId="2514" priority="141"/>
  </conditionalFormatting>
  <conditionalFormatting sqref="C2244">
    <cfRule type="duplicateValues" dxfId="2513" priority="140"/>
  </conditionalFormatting>
  <conditionalFormatting sqref="G2237:H2237">
    <cfRule type="containsText" dxfId="2512" priority="137" operator="containsText" text="No">
      <formula>NOT(ISERROR(SEARCH("No",G2237)))</formula>
    </cfRule>
    <cfRule type="containsText" dxfId="2511" priority="138" operator="containsText" text="Yes">
      <formula>NOT(ISERROR(SEARCH("Yes",G2237)))</formula>
    </cfRule>
    <cfRule type="containsText" dxfId="2510" priority="139" operator="containsText" text="No">
      <formula>NOT(ISERROR(SEARCH("No",G2237)))</formula>
    </cfRule>
  </conditionalFormatting>
  <conditionalFormatting sqref="C2241">
    <cfRule type="duplicateValues" dxfId="2509" priority="136"/>
  </conditionalFormatting>
  <conditionalFormatting sqref="C2240">
    <cfRule type="duplicateValues" dxfId="2508" priority="135"/>
  </conditionalFormatting>
  <conditionalFormatting sqref="C2240">
    <cfRule type="duplicateValues" dxfId="2507" priority="134"/>
  </conditionalFormatting>
  <conditionalFormatting sqref="C2238:D2238">
    <cfRule type="duplicateValues" dxfId="2506" priority="133"/>
  </conditionalFormatting>
  <conditionalFormatting sqref="C2238:D2238">
    <cfRule type="duplicateValues" dxfId="2505" priority="132"/>
  </conditionalFormatting>
  <conditionalFormatting sqref="C2262">
    <cfRule type="duplicateValues" dxfId="2504" priority="131"/>
  </conditionalFormatting>
  <conditionalFormatting sqref="C2262">
    <cfRule type="duplicateValues" dxfId="2503" priority="130"/>
  </conditionalFormatting>
  <conditionalFormatting sqref="G2270:H2270">
    <cfRule type="containsText" dxfId="2502" priority="121" operator="containsText" text="Not Eligible">
      <formula>NOT(ISERROR(SEARCH("Not Eligible",G2270)))</formula>
    </cfRule>
    <cfRule type="containsText" dxfId="2501" priority="122" operator="containsText" text="Yes">
      <formula>NOT(ISERROR(SEARCH("Yes",G2270)))</formula>
    </cfRule>
    <cfRule type="containsText" dxfId="2500" priority="123" operator="containsText" text="No">
      <formula>NOT(ISERROR(SEARCH("No",G2270)))</formula>
    </cfRule>
    <cfRule type="containsText" dxfId="2499" priority="124" operator="containsText" text="Not Eligible">
      <formula>NOT(ISERROR(SEARCH("Not Eligible",G2270)))</formula>
    </cfRule>
    <cfRule type="containsText" dxfId="2498" priority="125" operator="containsText" text="Yes">
      <formula>NOT(ISERROR(SEARCH("Yes",G2270)))</formula>
    </cfRule>
    <cfRule type="containsText" dxfId="2497" priority="126" operator="containsText" text="No">
      <formula>NOT(ISERROR(SEARCH("No",G2270)))</formula>
    </cfRule>
    <cfRule type="containsText" dxfId="2496" priority="127" operator="containsText" text="No">
      <formula>NOT(ISERROR(SEARCH("No",G2270)))</formula>
    </cfRule>
    <cfRule type="containsText" dxfId="2495" priority="128" operator="containsText" text="Yes">
      <formula>NOT(ISERROR(SEARCH("Yes",G2270)))</formula>
    </cfRule>
    <cfRule type="containsText" dxfId="2494" priority="129" operator="containsText" text="No">
      <formula>NOT(ISERROR(SEARCH("No",G2270)))</formula>
    </cfRule>
  </conditionalFormatting>
  <conditionalFormatting sqref="C2260">
    <cfRule type="duplicateValues" dxfId="2493" priority="120"/>
  </conditionalFormatting>
  <conditionalFormatting sqref="C2260">
    <cfRule type="duplicateValues" dxfId="2492" priority="119"/>
  </conditionalFormatting>
  <conditionalFormatting sqref="G2271:H2271">
    <cfRule type="containsText" dxfId="2491" priority="116" operator="containsText" text="No">
      <formula>NOT(ISERROR(SEARCH("No",G2271)))</formula>
    </cfRule>
    <cfRule type="containsText" dxfId="2490" priority="117" operator="containsText" text="Yes">
      <formula>NOT(ISERROR(SEARCH("Yes",G2271)))</formula>
    </cfRule>
    <cfRule type="containsText" dxfId="2489" priority="118" operator="containsText" text="No">
      <formula>NOT(ISERROR(SEARCH("No",G2271)))</formula>
    </cfRule>
  </conditionalFormatting>
  <conditionalFormatting sqref="C2272">
    <cfRule type="duplicateValues" dxfId="2488" priority="2"/>
  </conditionalFormatting>
  <conditionalFormatting sqref="C2272">
    <cfRule type="duplicateValues" dxfId="2487" priority="1"/>
  </conditionalFormatting>
  <dataValidations count="7">
    <dataValidation type="list" allowBlank="1" showInputMessage="1" showErrorMessage="1" sqref="H48 H112 H174 H242 H289 H309 H329 H350 H371 H395 H418 H438 H477 H461 H499 H521 H528 H537 H558 H579 H594 H609 H652 H674 H629 H700 H722 H742 H768 H779 H801 H827 H857 H884 H913 H938 H963 H984 H1010 H1034 H1059 H1082 H1104 H1129 H1153 H1175 H1199 H1225 H1247 H1271 H1295 H1320 H1344 H1368 H1392 H1417 H1441 H1464 H1489 H1514 H1537 H1561 H1584 H1606 H1632 H1656 H1678 H1700 H1723 H1746 H1769 H1793 H1816 H1839 H1863 H1886 H1908 H1932 H1955 H1977 H2001 H2023 H2045 H2069 H2091 H2112 H2135 H2157 H2179 H2202 H2224 H2236 H2258 H2270" xr:uid="{4B4ED226-BC1A-42B2-8DE9-BFD86BF61989}">
      <formula1>"Yes,No,Not Eligible"</formula1>
    </dataValidation>
    <dataValidation type="list" allowBlank="1" showInputMessage="1" showErrorMessage="1" sqref="H177:H178 H115:H116 H540 H502 H464:H465 H480:H481 H441:H442 H421:H422 H398:H399 H52 H353:H354 H332 H312:H313 H292:H293 H261:H264 H251:H252 H248:H249 H245:H246 H374:H375" xr:uid="{35D4F4F7-4AA1-474A-BF31-8A81479A62A5}">
      <formula1>#REF!</formula1>
    </dataValidation>
    <dataValidation allowBlank="1" showInputMessage="1" showErrorMessage="1" sqref="H142:H143 H165:H166" xr:uid="{2C2CC80D-4117-4EC3-BC58-9155F1737D9D}"/>
    <dataValidation type="list" allowBlank="1" showInputMessage="1" showErrorMessage="1" sqref="H10 H366 H50:H51" xr:uid="{33FD5EB6-7A12-431F-9D6F-8484332D0BAA}">
      <formula1>"Yes, No, Rescheduled"</formula1>
    </dataValidation>
    <dataValidation type="list" allowBlank="1" showInputMessage="1" showErrorMessage="1" sqref="F717:F720 F984:F1070 F1072:F1200 F1:F715 F722:F982 F1202:F2033 F2035:F2167 F2169:F2234 F2236:F2268 F2270:F1048576" xr:uid="{40A7846E-B821-4962-942D-694825084FF3}">
      <formula1>"Days, Nights,"</formula1>
    </dataValidation>
    <dataValidation type="list" allowBlank="1" showInputMessage="1" showErrorMessage="1" sqref="E806:E809" xr:uid="{32526E66-9CFC-490B-A6E3-C700EC0B8EE0}">
      <formula1>"Day Shift, Night Shift"</formula1>
    </dataValidation>
    <dataValidation type="list" allowBlank="1" showInputMessage="1" showErrorMessage="1" sqref="G984:G1008 G1010:G1026 H1065 G1028:G1053 G1055:G1071 G1:G982 G1073:G1048576" xr:uid="{29944400-C1F8-4227-8126-232EBC631AFC}">
      <formula1>"Yes, No, Late,"</formula1>
    </dataValidation>
  </dataValidations>
  <hyperlinks>
    <hyperlink ref="D1680" r:id="rId1" xr:uid="{EFC8F1D1-0EE4-4807-BB06-B1EBB194CC42}"/>
  </hyperlinks>
  <pageMargins left="0.7" right="0.7" top="0.75" bottom="0.75" header="0.3" footer="0.3"/>
  <legacyDrawing r:id="rId2"/>
  <tableParts count="5">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D34B-78AD-462F-BF0A-942E482F29DB}">
  <dimension ref="A1:AK67"/>
  <sheetViews>
    <sheetView topLeftCell="A45" workbookViewId="0">
      <selection activeCell="A38" sqref="A38"/>
    </sheetView>
  </sheetViews>
  <sheetFormatPr defaultRowHeight="15"/>
  <cols>
    <col min="1" max="1" width="9.140625" customWidth="1"/>
    <col min="2" max="2" width="14.140625" bestFit="1" customWidth="1"/>
    <col min="3" max="3" width="6.5703125" bestFit="1" customWidth="1"/>
    <col min="5" max="5" width="35.7109375" bestFit="1" customWidth="1"/>
    <col min="6" max="6" width="9.42578125" bestFit="1" customWidth="1"/>
    <col min="7" max="7" width="6.7109375" bestFit="1" customWidth="1"/>
    <col min="8" max="8" width="15.28515625" bestFit="1" customWidth="1"/>
    <col min="9" max="9" width="8.140625" bestFit="1" customWidth="1"/>
    <col min="10" max="10" width="6.28515625" bestFit="1" customWidth="1"/>
    <col min="12" max="12" width="4.7109375" bestFit="1" customWidth="1"/>
    <col min="13" max="13" width="4.42578125" bestFit="1" customWidth="1"/>
    <col min="14" max="14" width="13.5703125" bestFit="1" customWidth="1"/>
    <col min="15" max="15" width="24.7109375" bestFit="1" customWidth="1"/>
    <col min="16" max="16" width="64.140625" customWidth="1"/>
  </cols>
  <sheetData>
    <row r="1" spans="1:37">
      <c r="A1" s="197" t="s">
        <v>459</v>
      </c>
      <c r="B1" s="197" t="s">
        <v>493</v>
      </c>
      <c r="C1" s="197" t="s">
        <v>4123</v>
      </c>
      <c r="D1" s="203" t="s">
        <v>445</v>
      </c>
      <c r="E1" s="956" t="s">
        <v>495</v>
      </c>
      <c r="F1" s="197" t="s">
        <v>496</v>
      </c>
      <c r="G1" s="197" t="s">
        <v>447</v>
      </c>
      <c r="H1" s="197" t="s">
        <v>497</v>
      </c>
      <c r="I1" s="197" t="s">
        <v>193</v>
      </c>
      <c r="J1" s="197" t="s">
        <v>63</v>
      </c>
      <c r="K1" s="197" t="s">
        <v>498</v>
      </c>
      <c r="L1" s="197" t="s">
        <v>499</v>
      </c>
      <c r="M1" s="197" t="s">
        <v>500</v>
      </c>
      <c r="N1" s="197" t="s">
        <v>453</v>
      </c>
      <c r="O1" s="197" t="s">
        <v>501</v>
      </c>
      <c r="P1" s="957" t="s">
        <v>455</v>
      </c>
      <c r="Q1" s="197"/>
      <c r="R1" s="197"/>
      <c r="S1" s="197"/>
      <c r="T1" s="197"/>
      <c r="U1" s="197"/>
      <c r="V1" s="197"/>
      <c r="W1" s="197"/>
      <c r="X1" s="197"/>
      <c r="Y1" s="197"/>
      <c r="Z1" s="197"/>
      <c r="AA1" s="197"/>
      <c r="AB1" s="197"/>
      <c r="AC1" s="197"/>
      <c r="AD1" s="197"/>
      <c r="AE1" s="197"/>
      <c r="AF1" s="197"/>
      <c r="AG1" s="197"/>
      <c r="AH1" s="197"/>
      <c r="AI1" s="197"/>
      <c r="AJ1" s="197"/>
      <c r="AK1" s="197"/>
    </row>
    <row r="2" spans="1:37">
      <c r="A2" s="589">
        <v>46128</v>
      </c>
      <c r="B2" s="589"/>
      <c r="C2" s="589"/>
      <c r="D2" s="589" t="s">
        <v>502</v>
      </c>
      <c r="E2" s="590" t="s">
        <v>3244</v>
      </c>
      <c r="F2" s="590">
        <v>216559414</v>
      </c>
      <c r="G2" s="590">
        <v>3854439875</v>
      </c>
      <c r="H2" s="590" t="s">
        <v>515</v>
      </c>
      <c r="I2" s="590" t="s">
        <v>505</v>
      </c>
      <c r="J2" s="590" t="s">
        <v>66</v>
      </c>
      <c r="K2" s="592" t="s">
        <v>741</v>
      </c>
      <c r="L2" s="590" t="s">
        <v>508</v>
      </c>
      <c r="M2" s="590" t="s">
        <v>508</v>
      </c>
      <c r="N2" s="590" t="s">
        <v>508</v>
      </c>
      <c r="O2" s="590" t="s">
        <v>509</v>
      </c>
      <c r="P2" s="590"/>
    </row>
    <row r="3" spans="1:37">
      <c r="A3" s="589">
        <v>46125</v>
      </c>
      <c r="B3" s="589"/>
      <c r="C3" s="589"/>
      <c r="D3" s="589" t="s">
        <v>502</v>
      </c>
      <c r="E3" s="590" t="s">
        <v>3955</v>
      </c>
      <c r="F3" s="590">
        <v>96619838</v>
      </c>
      <c r="G3" s="590">
        <v>3853370012</v>
      </c>
      <c r="H3" s="590" t="s">
        <v>504</v>
      </c>
      <c r="I3" s="590" t="s">
        <v>505</v>
      </c>
      <c r="J3" s="590" t="s">
        <v>66</v>
      </c>
      <c r="K3" s="592" t="s">
        <v>741</v>
      </c>
      <c r="L3" s="590" t="s">
        <v>508</v>
      </c>
      <c r="M3" s="590" t="s">
        <v>508</v>
      </c>
      <c r="N3" s="590" t="s">
        <v>508</v>
      </c>
      <c r="O3" s="590"/>
      <c r="P3" s="590"/>
      <c r="Q3" s="590"/>
      <c r="R3" s="590"/>
      <c r="S3" s="590"/>
      <c r="T3" s="590"/>
      <c r="U3" s="590"/>
      <c r="V3" s="590"/>
      <c r="W3" s="590"/>
      <c r="X3" s="590"/>
      <c r="Y3" s="590"/>
      <c r="Z3" s="590"/>
      <c r="AA3" s="590"/>
      <c r="AB3" s="590"/>
      <c r="AC3" s="590"/>
      <c r="AD3" s="590"/>
      <c r="AE3" s="590"/>
      <c r="AF3" s="590"/>
      <c r="AG3" s="590"/>
      <c r="AH3" s="590"/>
      <c r="AI3" s="590"/>
      <c r="AJ3" s="590"/>
      <c r="AK3" s="590"/>
    </row>
    <row r="4" spans="1:37">
      <c r="A4" s="589">
        <v>46125</v>
      </c>
      <c r="B4" s="589"/>
      <c r="C4" s="589"/>
      <c r="D4" s="589" t="s">
        <v>502</v>
      </c>
      <c r="E4" s="590" t="s">
        <v>3971</v>
      </c>
      <c r="F4" s="590">
        <v>221840574</v>
      </c>
      <c r="G4" s="590">
        <v>3854050571</v>
      </c>
      <c r="H4" s="590" t="s">
        <v>515</v>
      </c>
      <c r="I4" s="590" t="s">
        <v>505</v>
      </c>
      <c r="J4" s="590" t="s">
        <v>67</v>
      </c>
      <c r="K4" s="592" t="s">
        <v>522</v>
      </c>
      <c r="L4" s="590" t="s">
        <v>507</v>
      </c>
      <c r="M4" s="590" t="s">
        <v>508</v>
      </c>
      <c r="N4" s="590" t="s">
        <v>508</v>
      </c>
      <c r="O4" s="590" t="s">
        <v>509</v>
      </c>
      <c r="P4" s="590"/>
      <c r="Q4" s="590"/>
      <c r="R4" s="590"/>
      <c r="S4" s="590"/>
      <c r="T4" s="590"/>
      <c r="U4" s="590"/>
      <c r="V4" s="590"/>
      <c r="W4" s="590"/>
      <c r="X4" s="590"/>
      <c r="Y4" s="590"/>
      <c r="Z4" s="590"/>
      <c r="AA4" s="590"/>
      <c r="AB4" s="590"/>
      <c r="AC4" s="590"/>
      <c r="AD4" s="590"/>
      <c r="AE4" s="590"/>
      <c r="AF4" s="590"/>
      <c r="AG4" s="590"/>
      <c r="AH4" s="590"/>
      <c r="AI4" s="590"/>
      <c r="AJ4" s="590"/>
      <c r="AK4" s="590"/>
    </row>
    <row r="5" spans="1:37">
      <c r="A5" s="589">
        <v>46122</v>
      </c>
      <c r="B5" s="589"/>
      <c r="C5" s="589"/>
      <c r="D5" s="589" t="s">
        <v>502</v>
      </c>
      <c r="E5" s="590" t="s">
        <v>3969</v>
      </c>
      <c r="F5" s="590">
        <v>199708572</v>
      </c>
      <c r="G5" s="590">
        <v>3854363656</v>
      </c>
      <c r="H5" s="590" t="s">
        <v>515</v>
      </c>
      <c r="I5" s="590" t="s">
        <v>505</v>
      </c>
      <c r="J5" s="590" t="s">
        <v>66</v>
      </c>
      <c r="K5" s="592" t="s">
        <v>741</v>
      </c>
      <c r="L5" s="590" t="s">
        <v>507</v>
      </c>
      <c r="M5" s="590" t="s">
        <v>508</v>
      </c>
      <c r="N5" s="590" t="s">
        <v>508</v>
      </c>
      <c r="O5" s="590" t="s">
        <v>509</v>
      </c>
      <c r="P5" s="590"/>
      <c r="Q5" s="590"/>
      <c r="R5" s="590"/>
      <c r="S5" s="590"/>
      <c r="T5" s="590"/>
      <c r="U5" s="590"/>
      <c r="V5" s="590"/>
      <c r="W5" s="590"/>
      <c r="X5" s="590"/>
      <c r="Y5" s="590"/>
      <c r="Z5" s="590"/>
      <c r="AA5" s="590"/>
      <c r="AB5" s="590"/>
      <c r="AC5" s="590"/>
      <c r="AD5" s="590"/>
      <c r="AE5" s="590"/>
      <c r="AF5" s="590"/>
      <c r="AG5" s="590"/>
      <c r="AH5" s="590"/>
      <c r="AI5" s="590"/>
      <c r="AJ5" s="590"/>
      <c r="AK5" s="590"/>
    </row>
    <row r="6" spans="1:37">
      <c r="A6" s="589">
        <v>46112</v>
      </c>
      <c r="B6" s="589"/>
      <c r="C6" s="589"/>
      <c r="D6" s="589" t="s">
        <v>558</v>
      </c>
      <c r="E6" s="590" t="s">
        <v>3876</v>
      </c>
      <c r="F6" s="590">
        <v>134090007</v>
      </c>
      <c r="G6" s="590" t="s">
        <v>4124</v>
      </c>
      <c r="H6" s="590" t="s">
        <v>515</v>
      </c>
      <c r="I6" s="590" t="s">
        <v>505</v>
      </c>
      <c r="J6" s="590" t="s">
        <v>67</v>
      </c>
      <c r="K6" s="592" t="s">
        <v>522</v>
      </c>
      <c r="L6" s="590" t="s">
        <v>508</v>
      </c>
      <c r="M6" s="590" t="s">
        <v>508</v>
      </c>
      <c r="N6" s="590" t="s">
        <v>508</v>
      </c>
      <c r="O6" s="590" t="s">
        <v>509</v>
      </c>
    </row>
    <row r="7" spans="1:37">
      <c r="A7" s="589">
        <v>46112</v>
      </c>
      <c r="B7" s="589"/>
      <c r="C7" s="589"/>
      <c r="D7" s="589" t="s">
        <v>502</v>
      </c>
      <c r="E7" s="590" t="s">
        <v>3878</v>
      </c>
      <c r="F7" s="590">
        <v>221153634</v>
      </c>
      <c r="G7" s="590">
        <v>8016697856</v>
      </c>
      <c r="H7" s="590" t="s">
        <v>515</v>
      </c>
      <c r="I7" s="590" t="s">
        <v>505</v>
      </c>
      <c r="J7" s="590" t="s">
        <v>67</v>
      </c>
      <c r="K7" s="592" t="s">
        <v>522</v>
      </c>
      <c r="L7" s="590" t="s">
        <v>508</v>
      </c>
      <c r="M7" s="590" t="s">
        <v>508</v>
      </c>
      <c r="N7" s="590" t="s">
        <v>508</v>
      </c>
      <c r="O7" s="590" t="s">
        <v>509</v>
      </c>
      <c r="P7" s="590"/>
      <c r="Q7" s="590"/>
      <c r="R7" s="590"/>
      <c r="S7" s="590"/>
      <c r="T7" s="590"/>
      <c r="U7" s="590"/>
      <c r="V7" s="590"/>
      <c r="W7" s="590"/>
      <c r="X7" s="590"/>
      <c r="Y7" s="590"/>
      <c r="Z7" s="590"/>
      <c r="AA7" s="590"/>
      <c r="AB7" s="590"/>
      <c r="AC7" s="590"/>
      <c r="AD7" s="590"/>
      <c r="AE7" s="590"/>
      <c r="AF7" s="590"/>
      <c r="AG7" s="590"/>
      <c r="AH7" s="590"/>
      <c r="AI7" s="590"/>
      <c r="AJ7" s="590"/>
      <c r="AK7" s="590"/>
    </row>
    <row r="8" spans="1:37">
      <c r="A8" s="589">
        <v>46112</v>
      </c>
      <c r="B8" s="589"/>
      <c r="C8" s="589"/>
      <c r="D8" s="589" t="s">
        <v>502</v>
      </c>
      <c r="E8" s="590" t="s">
        <v>3924</v>
      </c>
      <c r="F8" s="590">
        <v>129270240</v>
      </c>
      <c r="G8" s="590">
        <v>7153106810</v>
      </c>
      <c r="H8" s="590" t="s">
        <v>515</v>
      </c>
      <c r="I8" s="590" t="s">
        <v>505</v>
      </c>
      <c r="J8" s="590" t="s">
        <v>66</v>
      </c>
      <c r="K8" s="592" t="s">
        <v>1260</v>
      </c>
      <c r="L8" s="590" t="s">
        <v>507</v>
      </c>
      <c r="M8" s="590" t="s">
        <v>508</v>
      </c>
      <c r="N8" s="590" t="s">
        <v>508</v>
      </c>
      <c r="O8" s="590"/>
      <c r="P8" s="590"/>
      <c r="Q8" s="590"/>
      <c r="R8" s="590"/>
      <c r="S8" s="590"/>
      <c r="T8" s="590"/>
      <c r="U8" s="590"/>
      <c r="V8" s="590"/>
      <c r="W8" s="590"/>
      <c r="X8" s="590"/>
      <c r="Y8" s="590"/>
      <c r="Z8" s="590"/>
      <c r="AA8" s="590"/>
      <c r="AB8" s="590"/>
      <c r="AC8" s="590"/>
      <c r="AD8" s="590"/>
      <c r="AE8" s="590"/>
      <c r="AF8" s="590"/>
      <c r="AG8" s="590"/>
      <c r="AH8" s="590"/>
      <c r="AI8" s="590"/>
      <c r="AJ8" s="590"/>
      <c r="AK8" s="590"/>
    </row>
    <row r="9" spans="1:37">
      <c r="A9" s="589">
        <v>46111</v>
      </c>
      <c r="B9" s="589"/>
      <c r="C9" s="589"/>
      <c r="D9" s="589" t="s">
        <v>502</v>
      </c>
      <c r="E9" s="590" t="s">
        <v>3919</v>
      </c>
      <c r="F9" s="590">
        <v>146893715</v>
      </c>
      <c r="G9" s="590">
        <v>3854143049</v>
      </c>
      <c r="H9" s="590" t="s">
        <v>515</v>
      </c>
      <c r="I9" s="590" t="s">
        <v>505</v>
      </c>
      <c r="J9" s="590" t="s">
        <v>67</v>
      </c>
      <c r="K9" s="592" t="s">
        <v>522</v>
      </c>
      <c r="L9" s="590" t="s">
        <v>507</v>
      </c>
      <c r="M9" s="590" t="s">
        <v>508</v>
      </c>
      <c r="N9" s="590" t="s">
        <v>508</v>
      </c>
      <c r="O9" s="590" t="s">
        <v>509</v>
      </c>
      <c r="P9" s="590"/>
      <c r="Q9" s="590"/>
      <c r="R9" s="590"/>
      <c r="S9" s="590"/>
      <c r="T9" s="590"/>
      <c r="U9" s="590"/>
      <c r="V9" s="590"/>
      <c r="W9" s="590"/>
      <c r="X9" s="590"/>
      <c r="Y9" s="590"/>
      <c r="Z9" s="590"/>
      <c r="AA9" s="590"/>
      <c r="AB9" s="590"/>
      <c r="AC9" s="590"/>
      <c r="AD9" s="590"/>
      <c r="AE9" s="590"/>
      <c r="AF9" s="590"/>
      <c r="AG9" s="590"/>
      <c r="AH9" s="590"/>
      <c r="AI9" s="590"/>
      <c r="AJ9" s="590"/>
      <c r="AK9" s="590"/>
    </row>
    <row r="10" spans="1:37">
      <c r="A10" s="589">
        <v>46105</v>
      </c>
      <c r="B10" s="589"/>
      <c r="C10" s="589"/>
      <c r="D10" s="589" t="s">
        <v>502</v>
      </c>
      <c r="E10" s="590" t="s">
        <v>3886</v>
      </c>
      <c r="F10" s="590">
        <v>220962745</v>
      </c>
      <c r="G10" s="590" t="s">
        <v>3887</v>
      </c>
      <c r="H10" s="590" t="s">
        <v>515</v>
      </c>
      <c r="I10" s="590" t="s">
        <v>505</v>
      </c>
      <c r="J10" s="590" t="s">
        <v>67</v>
      </c>
      <c r="K10" s="592" t="s">
        <v>522</v>
      </c>
      <c r="L10" s="590" t="s">
        <v>508</v>
      </c>
      <c r="M10" s="590" t="s">
        <v>508</v>
      </c>
      <c r="N10" s="590" t="s">
        <v>508</v>
      </c>
      <c r="O10" s="590" t="s">
        <v>509</v>
      </c>
    </row>
    <row r="11" spans="1:37">
      <c r="A11" s="589">
        <v>46022</v>
      </c>
      <c r="B11" s="589"/>
      <c r="C11" s="589"/>
      <c r="D11" s="589" t="s">
        <v>502</v>
      </c>
      <c r="E11" s="590" t="s">
        <v>4125</v>
      </c>
      <c r="F11" s="590">
        <v>182102784</v>
      </c>
      <c r="G11" s="590">
        <v>8529853652</v>
      </c>
      <c r="H11" s="590" t="s">
        <v>515</v>
      </c>
      <c r="I11" s="590" t="s">
        <v>505</v>
      </c>
      <c r="J11" s="590" t="s">
        <v>67</v>
      </c>
      <c r="K11" s="592" t="s">
        <v>522</v>
      </c>
      <c r="L11" s="590" t="s">
        <v>508</v>
      </c>
      <c r="M11" s="590" t="s">
        <v>508</v>
      </c>
      <c r="N11" s="590" t="s">
        <v>508</v>
      </c>
      <c r="O11" s="590" t="s">
        <v>509</v>
      </c>
    </row>
    <row r="12" spans="1:37">
      <c r="A12" s="589">
        <v>46097</v>
      </c>
      <c r="B12" s="589"/>
      <c r="C12" s="589"/>
      <c r="D12" s="589" t="s">
        <v>502</v>
      </c>
      <c r="E12" s="590" t="s">
        <v>3867</v>
      </c>
      <c r="F12" s="590">
        <v>220528859</v>
      </c>
      <c r="G12" s="590">
        <v>3855036486</v>
      </c>
      <c r="H12" s="590" t="s">
        <v>515</v>
      </c>
      <c r="I12" s="590" t="s">
        <v>505</v>
      </c>
      <c r="J12" s="590" t="s">
        <v>67</v>
      </c>
      <c r="K12" s="592" t="s">
        <v>522</v>
      </c>
      <c r="L12" s="590" t="s">
        <v>507</v>
      </c>
      <c r="M12" s="590" t="s">
        <v>508</v>
      </c>
      <c r="N12" s="590" t="s">
        <v>508</v>
      </c>
      <c r="O12" s="590" t="s">
        <v>509</v>
      </c>
      <c r="P12" s="590"/>
      <c r="Q12" s="590"/>
      <c r="R12" s="590"/>
      <c r="S12" s="590"/>
      <c r="T12" s="590"/>
      <c r="U12" s="590"/>
      <c r="V12" s="590"/>
      <c r="W12" s="590"/>
      <c r="X12" s="590"/>
      <c r="Y12" s="590"/>
      <c r="Z12" s="590"/>
      <c r="AA12" s="590"/>
      <c r="AB12" s="590"/>
      <c r="AC12" s="590"/>
      <c r="AD12" s="590"/>
      <c r="AE12" s="590"/>
      <c r="AF12" s="590"/>
      <c r="AG12" s="590"/>
      <c r="AH12" s="590"/>
      <c r="AI12" s="590"/>
      <c r="AJ12" s="590"/>
      <c r="AK12" s="590"/>
    </row>
    <row r="13" spans="1:37">
      <c r="A13" s="589">
        <v>46091</v>
      </c>
      <c r="B13" s="589"/>
      <c r="C13" s="589"/>
      <c r="D13" s="589" t="s">
        <v>502</v>
      </c>
      <c r="E13" s="590" t="s">
        <v>3841</v>
      </c>
      <c r="F13" s="590">
        <v>219148124</v>
      </c>
      <c r="G13" s="590">
        <v>4359383183</v>
      </c>
      <c r="H13" s="590" t="s">
        <v>504</v>
      </c>
      <c r="I13" s="590" t="s">
        <v>505</v>
      </c>
      <c r="J13" s="590" t="s">
        <v>67</v>
      </c>
      <c r="K13" s="592" t="s">
        <v>522</v>
      </c>
      <c r="L13" s="590" t="s">
        <v>507</v>
      </c>
      <c r="M13" s="590" t="s">
        <v>508</v>
      </c>
      <c r="N13" s="590" t="s">
        <v>508</v>
      </c>
      <c r="O13" s="590"/>
      <c r="P13" s="590"/>
    </row>
    <row r="14" spans="1:37">
      <c r="A14" s="589">
        <v>46090</v>
      </c>
      <c r="B14" s="589"/>
      <c r="C14" s="589"/>
      <c r="D14" s="589" t="s">
        <v>502</v>
      </c>
      <c r="E14" s="590" t="s">
        <v>3819</v>
      </c>
      <c r="F14" s="590">
        <v>194460546</v>
      </c>
      <c r="G14" s="590">
        <v>8019008532</v>
      </c>
      <c r="H14" s="590" t="s">
        <v>515</v>
      </c>
      <c r="I14" s="590" t="s">
        <v>505</v>
      </c>
      <c r="J14" s="590" t="s">
        <v>67</v>
      </c>
      <c r="K14" s="592" t="s">
        <v>522</v>
      </c>
      <c r="L14" s="590" t="s">
        <v>508</v>
      </c>
      <c r="M14" s="590" t="s">
        <v>508</v>
      </c>
      <c r="N14" s="590" t="s">
        <v>508</v>
      </c>
      <c r="O14" s="590" t="s">
        <v>509</v>
      </c>
    </row>
    <row r="15" spans="1:37">
      <c r="A15" s="589">
        <v>46085</v>
      </c>
      <c r="B15" s="589"/>
      <c r="C15" s="589"/>
      <c r="D15" s="589" t="s">
        <v>502</v>
      </c>
      <c r="E15" s="590" t="s">
        <v>3817</v>
      </c>
      <c r="F15" s="590">
        <v>219091840</v>
      </c>
      <c r="G15" s="590">
        <v>3853790835</v>
      </c>
      <c r="H15" s="590" t="s">
        <v>504</v>
      </c>
      <c r="I15" s="590" t="s">
        <v>505</v>
      </c>
      <c r="J15" s="590" t="s">
        <v>67</v>
      </c>
      <c r="K15" s="592" t="s">
        <v>522</v>
      </c>
      <c r="L15" s="590" t="s">
        <v>507</v>
      </c>
      <c r="M15" s="590" t="s">
        <v>508</v>
      </c>
      <c r="N15" s="590" t="s">
        <v>508</v>
      </c>
      <c r="O15" s="590" t="s">
        <v>509</v>
      </c>
    </row>
    <row r="16" spans="1:37">
      <c r="A16" s="589">
        <v>46084</v>
      </c>
      <c r="B16" s="589"/>
      <c r="C16" s="589"/>
      <c r="D16" s="589" t="s">
        <v>502</v>
      </c>
      <c r="E16" s="590" t="s">
        <v>3597</v>
      </c>
      <c r="F16" s="590">
        <v>219012962</v>
      </c>
      <c r="G16" s="590">
        <v>3852965337</v>
      </c>
      <c r="H16" s="590" t="s">
        <v>504</v>
      </c>
      <c r="I16" s="590" t="s">
        <v>505</v>
      </c>
      <c r="J16" s="590" t="s">
        <v>67</v>
      </c>
      <c r="K16" s="592" t="s">
        <v>506</v>
      </c>
      <c r="L16" s="590" t="s">
        <v>507</v>
      </c>
      <c r="M16" s="590" t="s">
        <v>508</v>
      </c>
      <c r="N16" s="590" t="s">
        <v>508</v>
      </c>
      <c r="O16" s="590"/>
    </row>
    <row r="17" spans="1:37">
      <c r="A17" s="589">
        <v>46083</v>
      </c>
      <c r="B17" s="589"/>
      <c r="C17" s="589"/>
      <c r="D17" s="589" t="s">
        <v>502</v>
      </c>
      <c r="E17" s="590" t="s">
        <v>3774</v>
      </c>
      <c r="F17" s="590">
        <v>218763933</v>
      </c>
      <c r="G17" s="590">
        <v>8013016176</v>
      </c>
      <c r="H17" s="590" t="s">
        <v>515</v>
      </c>
      <c r="I17" s="590" t="s">
        <v>505</v>
      </c>
      <c r="J17" s="590" t="s">
        <v>67</v>
      </c>
      <c r="K17" s="592" t="s">
        <v>522</v>
      </c>
      <c r="L17" s="590" t="s">
        <v>507</v>
      </c>
      <c r="M17" s="590" t="s">
        <v>508</v>
      </c>
      <c r="N17" s="590" t="s">
        <v>508</v>
      </c>
      <c r="O17" s="590" t="s">
        <v>509</v>
      </c>
    </row>
    <row r="18" spans="1:37">
      <c r="A18" s="589">
        <v>46080</v>
      </c>
      <c r="B18" s="589"/>
      <c r="C18" s="589"/>
      <c r="D18" s="589" t="s">
        <v>558</v>
      </c>
      <c r="E18" s="590" t="s">
        <v>3652</v>
      </c>
      <c r="F18" s="590">
        <v>198189443</v>
      </c>
      <c r="G18" s="590">
        <v>3852950100</v>
      </c>
      <c r="H18" s="590" t="s">
        <v>504</v>
      </c>
      <c r="I18" s="590" t="s">
        <v>505</v>
      </c>
      <c r="J18" s="590" t="s">
        <v>66</v>
      </c>
      <c r="K18" s="592" t="s">
        <v>741</v>
      </c>
      <c r="L18" s="590" t="s">
        <v>508</v>
      </c>
      <c r="M18" s="590" t="s">
        <v>508</v>
      </c>
      <c r="N18" s="590" t="s">
        <v>508</v>
      </c>
      <c r="O18" s="590" t="s">
        <v>507</v>
      </c>
      <c r="P18" s="590"/>
      <c r="Q18" s="590"/>
      <c r="R18" s="590"/>
      <c r="S18" s="590"/>
      <c r="T18" s="590"/>
      <c r="U18" s="590"/>
      <c r="V18" s="590"/>
      <c r="W18" s="590"/>
      <c r="X18" s="590"/>
      <c r="Y18" s="590"/>
      <c r="Z18" s="590"/>
      <c r="AA18" s="590"/>
      <c r="AB18" s="590"/>
      <c r="AC18" s="590"/>
      <c r="AD18" s="590"/>
      <c r="AE18" s="590"/>
      <c r="AF18" s="590"/>
      <c r="AG18" s="590"/>
      <c r="AH18" s="590"/>
      <c r="AI18" s="590"/>
      <c r="AJ18" s="590"/>
      <c r="AK18" s="590"/>
    </row>
    <row r="19" spans="1:37">
      <c r="A19" s="589">
        <v>46080</v>
      </c>
      <c r="B19" s="589"/>
      <c r="C19" s="589"/>
      <c r="D19" s="589" t="s">
        <v>502</v>
      </c>
      <c r="E19" s="590" t="s">
        <v>3752</v>
      </c>
      <c r="F19" s="590">
        <v>164911604</v>
      </c>
      <c r="G19" s="590">
        <v>8013853512</v>
      </c>
      <c r="H19" s="590" t="s">
        <v>504</v>
      </c>
      <c r="I19" s="590" t="s">
        <v>505</v>
      </c>
      <c r="J19" s="590" t="s">
        <v>67</v>
      </c>
      <c r="K19" s="592" t="s">
        <v>513</v>
      </c>
      <c r="L19" s="590" t="s">
        <v>508</v>
      </c>
      <c r="M19" s="590" t="s">
        <v>508</v>
      </c>
      <c r="N19" s="590" t="s">
        <v>508</v>
      </c>
      <c r="O19" s="590"/>
    </row>
    <row r="20" spans="1:37">
      <c r="A20" s="589">
        <v>46078</v>
      </c>
      <c r="B20" s="589"/>
      <c r="C20" s="589"/>
      <c r="D20" s="589" t="s">
        <v>502</v>
      </c>
      <c r="E20" s="590" t="s">
        <v>3631</v>
      </c>
      <c r="F20" s="590">
        <v>218825186</v>
      </c>
      <c r="G20" s="590">
        <v>8013810242</v>
      </c>
      <c r="H20" s="590" t="s">
        <v>515</v>
      </c>
      <c r="I20" s="590" t="s">
        <v>505</v>
      </c>
      <c r="J20" s="590" t="s">
        <v>67</v>
      </c>
      <c r="K20" s="592" t="s">
        <v>513</v>
      </c>
      <c r="L20" s="590" t="s">
        <v>508</v>
      </c>
      <c r="M20" s="590" t="s">
        <v>508</v>
      </c>
      <c r="N20" s="590" t="s">
        <v>508</v>
      </c>
      <c r="O20" s="590"/>
    </row>
    <row r="21" spans="1:37">
      <c r="A21" s="589">
        <v>46078</v>
      </c>
      <c r="B21" s="589"/>
      <c r="C21" s="589"/>
      <c r="D21" s="589" t="s">
        <v>502</v>
      </c>
      <c r="E21" s="590" t="s">
        <v>3758</v>
      </c>
      <c r="F21" s="590">
        <v>185242799</v>
      </c>
      <c r="G21" s="590">
        <v>3855838763</v>
      </c>
      <c r="H21" s="590" t="s">
        <v>515</v>
      </c>
      <c r="I21" s="590" t="s">
        <v>505</v>
      </c>
      <c r="J21" s="590" t="s">
        <v>67</v>
      </c>
      <c r="K21" s="592" t="s">
        <v>522</v>
      </c>
      <c r="L21" s="590" t="s">
        <v>507</v>
      </c>
      <c r="M21" s="590" t="s">
        <v>508</v>
      </c>
      <c r="N21" s="590" t="s">
        <v>508</v>
      </c>
      <c r="O21" s="590" t="s">
        <v>509</v>
      </c>
      <c r="P21" s="590"/>
      <c r="Q21" s="590"/>
      <c r="R21" s="590"/>
      <c r="S21" s="590"/>
      <c r="T21" s="590"/>
      <c r="U21" s="590"/>
      <c r="V21" s="590"/>
      <c r="W21" s="590"/>
      <c r="X21" s="590"/>
      <c r="Y21" s="590"/>
      <c r="Z21" s="590"/>
      <c r="AA21" s="590"/>
      <c r="AB21" s="590"/>
      <c r="AC21" s="590"/>
      <c r="AD21" s="590"/>
      <c r="AE21" s="590"/>
      <c r="AF21" s="590"/>
      <c r="AG21" s="590"/>
      <c r="AH21" s="590"/>
      <c r="AI21" s="590"/>
      <c r="AJ21" s="590"/>
      <c r="AK21" s="590"/>
    </row>
    <row r="22" spans="1:37">
      <c r="A22" s="589">
        <v>46076</v>
      </c>
      <c r="B22" s="589"/>
      <c r="C22" s="589"/>
      <c r="D22" s="589" t="s">
        <v>502</v>
      </c>
      <c r="E22" s="590" t="s">
        <v>3736</v>
      </c>
      <c r="F22" s="590">
        <v>182082642</v>
      </c>
      <c r="G22" s="590">
        <v>3855367759</v>
      </c>
      <c r="H22" s="590" t="s">
        <v>515</v>
      </c>
      <c r="I22" s="590" t="s">
        <v>505</v>
      </c>
      <c r="J22" s="590" t="s">
        <v>67</v>
      </c>
      <c r="K22" s="592" t="s">
        <v>522</v>
      </c>
      <c r="L22" s="590" t="s">
        <v>507</v>
      </c>
      <c r="M22" s="590" t="s">
        <v>508</v>
      </c>
      <c r="N22" s="590" t="s">
        <v>508</v>
      </c>
      <c r="O22" s="590" t="s">
        <v>509</v>
      </c>
      <c r="P22" s="590"/>
      <c r="Q22" s="590"/>
      <c r="R22" s="590"/>
      <c r="S22" s="590"/>
      <c r="T22" s="590"/>
      <c r="U22" s="590"/>
      <c r="V22" s="590"/>
      <c r="W22" s="590"/>
      <c r="X22" s="590"/>
      <c r="Y22" s="590"/>
      <c r="Z22" s="590"/>
      <c r="AA22" s="590"/>
      <c r="AB22" s="590"/>
      <c r="AC22" s="590"/>
      <c r="AD22" s="590"/>
      <c r="AE22" s="590"/>
      <c r="AF22" s="590"/>
      <c r="AG22" s="590"/>
      <c r="AH22" s="590"/>
      <c r="AI22" s="590"/>
      <c r="AJ22" s="590"/>
      <c r="AK22" s="590"/>
    </row>
    <row r="23" spans="1:37">
      <c r="A23" s="589">
        <v>46076</v>
      </c>
      <c r="B23" s="589"/>
      <c r="C23" s="589"/>
      <c r="D23" s="589" t="s">
        <v>502</v>
      </c>
      <c r="E23" s="590" t="s">
        <v>3702</v>
      </c>
      <c r="F23" s="590">
        <v>201730403</v>
      </c>
      <c r="G23" s="590">
        <v>3854309136</v>
      </c>
      <c r="H23" s="590" t="s">
        <v>504</v>
      </c>
      <c r="I23" s="590" t="s">
        <v>505</v>
      </c>
      <c r="J23" s="590" t="s">
        <v>67</v>
      </c>
      <c r="K23" s="592" t="s">
        <v>522</v>
      </c>
      <c r="L23" s="590" t="s">
        <v>507</v>
      </c>
      <c r="M23" s="590" t="s">
        <v>508</v>
      </c>
      <c r="N23" s="590" t="s">
        <v>508</v>
      </c>
      <c r="O23" s="590" t="s">
        <v>509</v>
      </c>
    </row>
    <row r="24" spans="1:37">
      <c r="A24" s="958"/>
      <c r="B24" s="959"/>
      <c r="C24" s="959"/>
      <c r="D24" s="959" t="s">
        <v>502</v>
      </c>
      <c r="E24" s="578" t="s">
        <v>3389</v>
      </c>
      <c r="F24" s="578">
        <v>217569760</v>
      </c>
      <c r="G24" s="578">
        <v>8015740260</v>
      </c>
      <c r="H24" s="578" t="s">
        <v>515</v>
      </c>
      <c r="I24" s="578" t="s">
        <v>505</v>
      </c>
      <c r="J24" s="578" t="s">
        <v>67</v>
      </c>
      <c r="K24" s="960" t="s">
        <v>522</v>
      </c>
      <c r="L24" s="578" t="s">
        <v>508</v>
      </c>
      <c r="M24" s="578" t="s">
        <v>508</v>
      </c>
      <c r="N24" s="578" t="s">
        <v>508</v>
      </c>
      <c r="O24" s="578" t="s">
        <v>509</v>
      </c>
      <c r="P24" s="961"/>
    </row>
    <row r="25" spans="1:37">
      <c r="A25" s="589"/>
      <c r="B25" s="589"/>
      <c r="C25" s="589"/>
      <c r="D25" s="589" t="s">
        <v>502</v>
      </c>
      <c r="E25" s="590" t="s">
        <v>3294</v>
      </c>
      <c r="F25" s="590">
        <v>216548342</v>
      </c>
      <c r="G25" s="590">
        <v>3854728364</v>
      </c>
      <c r="H25" s="590" t="s">
        <v>504</v>
      </c>
      <c r="I25" s="590" t="s">
        <v>505</v>
      </c>
      <c r="J25" s="590" t="s">
        <v>67</v>
      </c>
      <c r="K25" s="595" t="s">
        <v>522</v>
      </c>
      <c r="L25" s="590" t="s">
        <v>507</v>
      </c>
      <c r="M25" s="590" t="s">
        <v>508</v>
      </c>
      <c r="N25" s="590" t="s">
        <v>508</v>
      </c>
      <c r="O25" s="590" t="s">
        <v>509</v>
      </c>
      <c r="P25" s="590"/>
      <c r="Q25" s="590"/>
      <c r="R25" s="590"/>
      <c r="S25" s="590"/>
      <c r="T25" s="590"/>
      <c r="U25" s="590"/>
      <c r="V25" s="590"/>
      <c r="W25" s="590"/>
      <c r="X25" s="590"/>
      <c r="Y25" s="590"/>
      <c r="Z25" s="590"/>
      <c r="AA25" s="590"/>
      <c r="AB25" s="590"/>
      <c r="AC25" s="590"/>
      <c r="AD25" s="590"/>
      <c r="AE25" s="590"/>
      <c r="AF25" s="590"/>
      <c r="AG25" s="590"/>
      <c r="AH25" s="590"/>
      <c r="AI25" s="590"/>
      <c r="AJ25" s="590"/>
      <c r="AK25" s="590"/>
    </row>
    <row r="26" spans="1:37">
      <c r="A26" s="958"/>
      <c r="B26" s="959"/>
      <c r="C26" s="959" t="s">
        <v>4126</v>
      </c>
      <c r="D26" s="959" t="s">
        <v>502</v>
      </c>
      <c r="E26" s="306" t="s">
        <v>2384</v>
      </c>
      <c r="F26" s="306">
        <v>180458712</v>
      </c>
      <c r="G26" s="306">
        <v>8014405907</v>
      </c>
      <c r="H26" s="578" t="s">
        <v>504</v>
      </c>
      <c r="I26" s="578" t="s">
        <v>505</v>
      </c>
      <c r="J26" s="578" t="s">
        <v>67</v>
      </c>
      <c r="K26" s="960" t="s">
        <v>522</v>
      </c>
      <c r="L26" s="578" t="s">
        <v>508</v>
      </c>
      <c r="M26" s="578" t="s">
        <v>508</v>
      </c>
      <c r="N26" s="578" t="s">
        <v>508</v>
      </c>
      <c r="O26" s="578"/>
    </row>
    <row r="27" spans="1:37">
      <c r="A27" s="958">
        <v>46066</v>
      </c>
      <c r="B27" s="959"/>
      <c r="C27" s="959"/>
      <c r="D27" s="959" t="s">
        <v>502</v>
      </c>
      <c r="E27" s="578" t="s">
        <v>4127</v>
      </c>
      <c r="F27" s="578">
        <v>218038437</v>
      </c>
      <c r="G27" s="578">
        <v>8016083151</v>
      </c>
      <c r="H27" s="578" t="s">
        <v>515</v>
      </c>
      <c r="I27" s="578" t="s">
        <v>505</v>
      </c>
      <c r="J27" s="578" t="s">
        <v>66</v>
      </c>
      <c r="K27" s="960" t="s">
        <v>1260</v>
      </c>
      <c r="L27" s="578" t="s">
        <v>508</v>
      </c>
      <c r="M27" s="578" t="s">
        <v>508</v>
      </c>
      <c r="N27" s="578" t="s">
        <v>508</v>
      </c>
      <c r="O27" s="578"/>
    </row>
    <row r="28" spans="1:37">
      <c r="A28" s="589">
        <v>46065</v>
      </c>
      <c r="B28" s="589"/>
      <c r="C28" s="589"/>
      <c r="D28" s="589" t="s">
        <v>502</v>
      </c>
      <c r="E28" s="590" t="s">
        <v>3472</v>
      </c>
      <c r="F28" s="590">
        <v>218486983</v>
      </c>
      <c r="G28" s="590">
        <v>9564496694</v>
      </c>
      <c r="H28" s="590" t="s">
        <v>515</v>
      </c>
      <c r="I28" s="590" t="s">
        <v>505</v>
      </c>
      <c r="J28" s="590" t="s">
        <v>67</v>
      </c>
      <c r="K28" s="595" t="s">
        <v>522</v>
      </c>
      <c r="L28" s="590" t="s">
        <v>507</v>
      </c>
      <c r="M28" s="590" t="s">
        <v>508</v>
      </c>
      <c r="N28" s="590" t="s">
        <v>508</v>
      </c>
      <c r="O28" s="590" t="s">
        <v>509</v>
      </c>
      <c r="P28" s="590"/>
      <c r="Q28" s="590"/>
      <c r="R28" s="590"/>
      <c r="S28" s="590"/>
      <c r="T28" s="590"/>
      <c r="U28" s="590"/>
      <c r="V28" s="590"/>
      <c r="W28" s="590"/>
      <c r="X28" s="590"/>
      <c r="Y28" s="590"/>
      <c r="Z28" s="590"/>
      <c r="AA28" s="590"/>
      <c r="AB28" s="590"/>
      <c r="AC28" s="590"/>
      <c r="AD28" s="590"/>
      <c r="AE28" s="590"/>
      <c r="AF28" s="590"/>
      <c r="AG28" s="590"/>
      <c r="AH28" s="590"/>
      <c r="AI28" s="590"/>
      <c r="AJ28" s="590"/>
      <c r="AK28" s="590"/>
    </row>
    <row r="29" spans="1:37">
      <c r="A29" s="958">
        <v>46065</v>
      </c>
      <c r="B29" s="959"/>
      <c r="C29" s="959"/>
      <c r="D29" s="959" t="s">
        <v>502</v>
      </c>
      <c r="E29" s="578" t="s">
        <v>3540</v>
      </c>
      <c r="F29" s="578">
        <v>218487075</v>
      </c>
      <c r="G29" s="578">
        <v>3473688551</v>
      </c>
      <c r="H29" s="578" t="s">
        <v>515</v>
      </c>
      <c r="I29" s="578" t="s">
        <v>505</v>
      </c>
      <c r="J29" s="578" t="s">
        <v>67</v>
      </c>
      <c r="K29" s="960" t="s">
        <v>522</v>
      </c>
      <c r="L29" s="578" t="s">
        <v>507</v>
      </c>
      <c r="M29" s="578" t="s">
        <v>508</v>
      </c>
      <c r="N29" s="578" t="s">
        <v>508</v>
      </c>
      <c r="O29" s="578" t="s">
        <v>509</v>
      </c>
      <c r="P29" s="961"/>
    </row>
    <row r="30" spans="1:37">
      <c r="A30" s="589">
        <v>46065</v>
      </c>
      <c r="B30" s="589"/>
      <c r="C30" s="589"/>
      <c r="D30" s="589" t="s">
        <v>550</v>
      </c>
      <c r="E30" s="590" t="s">
        <v>3501</v>
      </c>
      <c r="F30" s="590">
        <v>133343283</v>
      </c>
      <c r="G30" s="590">
        <v>3855293558</v>
      </c>
      <c r="H30" s="590" t="s">
        <v>515</v>
      </c>
      <c r="I30" s="590" t="s">
        <v>505</v>
      </c>
      <c r="J30" s="590" t="s">
        <v>67</v>
      </c>
      <c r="K30" s="595" t="s">
        <v>522</v>
      </c>
      <c r="L30" s="590" t="s">
        <v>508</v>
      </c>
      <c r="M30" s="590" t="s">
        <v>508</v>
      </c>
      <c r="N30" s="590" t="s">
        <v>508</v>
      </c>
      <c r="O30" s="590" t="s">
        <v>509</v>
      </c>
      <c r="P30" s="590"/>
      <c r="Q30" s="590"/>
      <c r="R30" s="590"/>
      <c r="S30" s="590"/>
      <c r="T30" s="590"/>
      <c r="U30" s="590"/>
      <c r="V30" s="590"/>
      <c r="W30" s="590"/>
      <c r="X30" s="590"/>
      <c r="Y30" s="590"/>
      <c r="Z30" s="590"/>
      <c r="AA30" s="590"/>
      <c r="AB30" s="590"/>
      <c r="AC30" s="590"/>
      <c r="AD30" s="590"/>
      <c r="AE30" s="590"/>
      <c r="AF30" s="590"/>
      <c r="AG30" s="590"/>
      <c r="AH30" s="590"/>
      <c r="AI30" s="590"/>
      <c r="AJ30" s="590"/>
      <c r="AK30" s="590"/>
    </row>
    <row r="31" spans="1:37">
      <c r="A31" s="589">
        <v>46065</v>
      </c>
      <c r="B31" s="589"/>
      <c r="C31" s="589"/>
      <c r="D31" s="589" t="s">
        <v>558</v>
      </c>
      <c r="E31" s="590" t="s">
        <v>3494</v>
      </c>
      <c r="F31" s="590">
        <v>209054687</v>
      </c>
      <c r="G31" s="590" t="s">
        <v>3495</v>
      </c>
      <c r="H31" s="590" t="s">
        <v>504</v>
      </c>
      <c r="I31" s="590" t="s">
        <v>505</v>
      </c>
      <c r="J31" s="590" t="s">
        <v>67</v>
      </c>
      <c r="K31" s="595" t="s">
        <v>522</v>
      </c>
      <c r="L31" s="590" t="s">
        <v>507</v>
      </c>
      <c r="M31" s="590" t="s">
        <v>508</v>
      </c>
      <c r="N31" s="590" t="s">
        <v>508</v>
      </c>
      <c r="O31" s="590" t="s">
        <v>509</v>
      </c>
      <c r="P31" s="590"/>
      <c r="Q31" s="590"/>
      <c r="R31" s="590"/>
      <c r="S31" s="590"/>
      <c r="T31" s="590"/>
      <c r="U31" s="590"/>
      <c r="V31" s="590"/>
      <c r="W31" s="590"/>
      <c r="X31" s="590"/>
      <c r="Y31" s="590"/>
      <c r="Z31" s="590"/>
      <c r="AA31" s="590"/>
      <c r="AB31" s="590"/>
      <c r="AC31" s="590"/>
      <c r="AD31" s="590"/>
      <c r="AE31" s="590"/>
      <c r="AF31" s="590"/>
      <c r="AG31" s="590"/>
      <c r="AH31" s="590"/>
      <c r="AI31" s="590"/>
      <c r="AJ31" s="590"/>
      <c r="AK31" s="590"/>
    </row>
    <row r="32" spans="1:37">
      <c r="A32" s="589">
        <v>46065</v>
      </c>
      <c r="B32" s="589"/>
      <c r="C32" s="589"/>
      <c r="D32" s="599" t="s">
        <v>502</v>
      </c>
      <c r="E32" s="590" t="s">
        <v>3481</v>
      </c>
      <c r="F32" s="590">
        <v>218432819</v>
      </c>
      <c r="G32" s="590">
        <v>8013014999</v>
      </c>
      <c r="H32" s="590" t="s">
        <v>515</v>
      </c>
      <c r="I32" s="590" t="s">
        <v>505</v>
      </c>
      <c r="J32" s="590" t="s">
        <v>67</v>
      </c>
      <c r="K32" s="595" t="s">
        <v>522</v>
      </c>
      <c r="L32" s="590" t="s">
        <v>508</v>
      </c>
      <c r="M32" s="590" t="s">
        <v>508</v>
      </c>
      <c r="N32" s="590" t="s">
        <v>508</v>
      </c>
      <c r="O32" s="590" t="s">
        <v>509</v>
      </c>
      <c r="P32" s="590"/>
      <c r="Q32" s="590"/>
      <c r="R32" s="590"/>
      <c r="S32" s="590"/>
      <c r="T32" s="590"/>
      <c r="U32" s="590"/>
      <c r="V32" s="590"/>
      <c r="W32" s="590"/>
      <c r="X32" s="590"/>
      <c r="Y32" s="590"/>
      <c r="Z32" s="590"/>
      <c r="AA32" s="590"/>
      <c r="AB32" s="590"/>
      <c r="AC32" s="590"/>
      <c r="AD32" s="590"/>
      <c r="AE32" s="590"/>
      <c r="AF32" s="590"/>
      <c r="AG32" s="590"/>
      <c r="AH32" s="590"/>
      <c r="AI32" s="590"/>
      <c r="AJ32" s="590"/>
      <c r="AK32" s="590"/>
    </row>
    <row r="33" spans="1:37">
      <c r="A33" s="962">
        <v>46064</v>
      </c>
      <c r="B33" s="963"/>
      <c r="C33" s="963"/>
      <c r="D33" s="963" t="s">
        <v>502</v>
      </c>
      <c r="E33" s="577" t="s">
        <v>3452</v>
      </c>
      <c r="F33" s="577">
        <v>218446551</v>
      </c>
      <c r="G33" s="577">
        <v>4072886356</v>
      </c>
      <c r="H33" s="577" t="s">
        <v>515</v>
      </c>
      <c r="I33" s="577" t="s">
        <v>505</v>
      </c>
      <c r="J33" s="577" t="s">
        <v>67</v>
      </c>
      <c r="K33" s="622" t="s">
        <v>522</v>
      </c>
      <c r="L33" s="577" t="s">
        <v>508</v>
      </c>
      <c r="M33" s="577" t="s">
        <v>508</v>
      </c>
      <c r="N33" s="577" t="s">
        <v>508</v>
      </c>
      <c r="O33" s="577" t="s">
        <v>509</v>
      </c>
    </row>
    <row r="34" spans="1:37">
      <c r="A34" s="589">
        <v>46063</v>
      </c>
      <c r="B34" s="589"/>
      <c r="C34" s="589"/>
      <c r="D34" s="589" t="s">
        <v>502</v>
      </c>
      <c r="E34" s="590" t="s">
        <v>3603</v>
      </c>
      <c r="F34" s="590">
        <v>164355124</v>
      </c>
      <c r="G34" s="590">
        <v>3855021965</v>
      </c>
      <c r="H34" s="590" t="s">
        <v>504</v>
      </c>
      <c r="I34" s="590" t="s">
        <v>505</v>
      </c>
      <c r="J34" s="590" t="s">
        <v>67</v>
      </c>
      <c r="K34" s="595" t="s">
        <v>522</v>
      </c>
      <c r="L34" s="590" t="s">
        <v>508</v>
      </c>
      <c r="M34" s="590" t="s">
        <v>508</v>
      </c>
      <c r="N34" s="590" t="s">
        <v>508</v>
      </c>
      <c r="O34" s="590" t="s">
        <v>509</v>
      </c>
      <c r="P34" s="590"/>
      <c r="Q34" s="590"/>
      <c r="R34" s="590"/>
      <c r="S34" s="590"/>
      <c r="T34" s="590"/>
      <c r="U34" s="590"/>
      <c r="V34" s="590"/>
      <c r="W34" s="590"/>
      <c r="X34" s="590"/>
      <c r="Y34" s="590"/>
      <c r="Z34" s="590"/>
      <c r="AA34" s="590"/>
      <c r="AB34" s="590"/>
      <c r="AC34" s="590"/>
      <c r="AD34" s="590"/>
      <c r="AE34" s="590"/>
      <c r="AF34" s="590"/>
      <c r="AG34" s="590"/>
      <c r="AH34" s="590"/>
      <c r="AI34" s="590"/>
      <c r="AJ34" s="590"/>
      <c r="AK34" s="590"/>
    </row>
    <row r="35" spans="1:37" ht="40.5">
      <c r="A35" s="962">
        <v>46059</v>
      </c>
      <c r="B35" s="963"/>
      <c r="C35" s="963"/>
      <c r="D35" s="963" t="s">
        <v>550</v>
      </c>
      <c r="E35" s="964" t="s">
        <v>3407</v>
      </c>
      <c r="F35" s="964">
        <v>203395747</v>
      </c>
      <c r="G35" s="964" t="s">
        <v>3408</v>
      </c>
      <c r="H35" s="577" t="s">
        <v>515</v>
      </c>
      <c r="I35" s="577" t="s">
        <v>505</v>
      </c>
      <c r="J35" s="577" t="s">
        <v>65</v>
      </c>
      <c r="K35" s="622" t="s">
        <v>552</v>
      </c>
      <c r="L35" s="577" t="s">
        <v>507</v>
      </c>
      <c r="M35" s="577" t="s">
        <v>508</v>
      </c>
      <c r="N35" s="577" t="s">
        <v>508</v>
      </c>
      <c r="O35" s="577"/>
    </row>
    <row r="36" spans="1:37">
      <c r="A36" s="589">
        <v>46059</v>
      </c>
      <c r="B36" s="589"/>
      <c r="C36" s="589"/>
      <c r="D36" s="599" t="s">
        <v>502</v>
      </c>
      <c r="E36" s="590" t="s">
        <v>3535</v>
      </c>
      <c r="F36" s="590">
        <v>177591908</v>
      </c>
      <c r="G36" s="590" t="s">
        <v>3536</v>
      </c>
      <c r="H36" s="590" t="s">
        <v>504</v>
      </c>
      <c r="I36" s="590" t="s">
        <v>505</v>
      </c>
      <c r="J36" s="590" t="s">
        <v>66</v>
      </c>
      <c r="K36" s="595" t="s">
        <v>577</v>
      </c>
      <c r="L36" s="590" t="s">
        <v>508</v>
      </c>
      <c r="M36" s="590" t="s">
        <v>508</v>
      </c>
      <c r="N36" s="590" t="s">
        <v>508</v>
      </c>
      <c r="O36" s="590" t="s">
        <v>509</v>
      </c>
      <c r="P36" s="590"/>
      <c r="Q36" s="590"/>
      <c r="R36" s="590"/>
      <c r="S36" s="590"/>
      <c r="T36" s="590"/>
      <c r="U36" s="590"/>
      <c r="V36" s="590"/>
      <c r="W36" s="590"/>
      <c r="X36" s="590"/>
      <c r="Y36" s="590"/>
      <c r="Z36" s="590"/>
      <c r="AA36" s="590"/>
      <c r="AB36" s="590"/>
      <c r="AC36" s="590"/>
      <c r="AD36" s="590"/>
      <c r="AE36" s="590"/>
      <c r="AF36" s="590"/>
      <c r="AG36" s="590"/>
      <c r="AH36" s="590"/>
      <c r="AI36" s="590"/>
      <c r="AJ36" s="590"/>
      <c r="AK36" s="590"/>
    </row>
    <row r="37" spans="1:37">
      <c r="A37" s="589">
        <v>46059</v>
      </c>
      <c r="B37" s="589"/>
      <c r="C37" s="589"/>
      <c r="D37" s="599" t="s">
        <v>502</v>
      </c>
      <c r="E37" s="590" t="s">
        <v>4128</v>
      </c>
      <c r="F37" s="590">
        <v>213034437</v>
      </c>
      <c r="G37" s="590">
        <v>8014031625</v>
      </c>
      <c r="H37" s="590" t="s">
        <v>504</v>
      </c>
      <c r="I37" s="590" t="s">
        <v>505</v>
      </c>
      <c r="J37" s="590" t="s">
        <v>66</v>
      </c>
      <c r="K37" s="595" t="s">
        <v>577</v>
      </c>
      <c r="L37" s="590" t="s">
        <v>508</v>
      </c>
      <c r="M37" s="590" t="s">
        <v>508</v>
      </c>
      <c r="N37" s="590" t="s">
        <v>508</v>
      </c>
      <c r="O37" s="590" t="s">
        <v>509</v>
      </c>
      <c r="P37" s="590"/>
      <c r="Q37" s="590"/>
      <c r="R37" s="590"/>
      <c r="S37" s="590"/>
      <c r="T37" s="590"/>
      <c r="U37" s="590"/>
      <c r="V37" s="590"/>
      <c r="W37" s="590"/>
      <c r="X37" s="590"/>
      <c r="Y37" s="590"/>
      <c r="Z37" s="590"/>
      <c r="AA37" s="590"/>
      <c r="AB37" s="590"/>
      <c r="AC37" s="590"/>
      <c r="AD37" s="590"/>
      <c r="AE37" s="590"/>
      <c r="AF37" s="590"/>
      <c r="AG37" s="590"/>
      <c r="AH37" s="590"/>
      <c r="AI37" s="590"/>
      <c r="AJ37" s="590"/>
      <c r="AK37" s="590"/>
    </row>
    <row r="38" spans="1:37">
      <c r="A38" s="589">
        <v>46059</v>
      </c>
      <c r="B38" s="589"/>
      <c r="C38" s="589"/>
      <c r="D38" s="589" t="s">
        <v>502</v>
      </c>
      <c r="E38" s="590" t="s">
        <v>3529</v>
      </c>
      <c r="F38" s="590">
        <v>218237562</v>
      </c>
      <c r="G38" s="590">
        <v>8013179423</v>
      </c>
      <c r="H38" s="590" t="s">
        <v>504</v>
      </c>
      <c r="I38" s="590" t="s">
        <v>505</v>
      </c>
      <c r="J38" s="590" t="s">
        <v>67</v>
      </c>
      <c r="K38" s="595" t="s">
        <v>513</v>
      </c>
      <c r="L38" s="590" t="s">
        <v>508</v>
      </c>
      <c r="M38" s="590" t="s">
        <v>508</v>
      </c>
      <c r="N38" s="590" t="s">
        <v>508</v>
      </c>
      <c r="O38" s="590"/>
      <c r="P38" s="590"/>
      <c r="Q38" s="590"/>
      <c r="R38" s="590"/>
      <c r="S38" s="590"/>
      <c r="T38" s="590"/>
      <c r="U38" s="590"/>
      <c r="V38" s="590"/>
      <c r="W38" s="590"/>
      <c r="X38" s="590"/>
      <c r="Y38" s="590"/>
      <c r="Z38" s="590"/>
      <c r="AA38" s="590"/>
      <c r="AB38" s="590"/>
      <c r="AC38" s="590"/>
      <c r="AD38" s="590"/>
      <c r="AE38" s="590"/>
      <c r="AF38" s="590"/>
      <c r="AG38" s="590"/>
      <c r="AH38" s="590"/>
      <c r="AI38" s="590"/>
      <c r="AJ38" s="590"/>
      <c r="AK38" s="590"/>
    </row>
    <row r="39" spans="1:37">
      <c r="A39" s="962">
        <v>46058</v>
      </c>
      <c r="B39" s="963"/>
      <c r="C39" s="963"/>
      <c r="D39" s="963" t="s">
        <v>502</v>
      </c>
      <c r="E39" s="577" t="s">
        <v>4129</v>
      </c>
      <c r="F39" s="577">
        <v>168121931</v>
      </c>
      <c r="G39" s="577">
        <v>8015849577</v>
      </c>
      <c r="H39" s="577" t="s">
        <v>504</v>
      </c>
      <c r="I39" s="577" t="s">
        <v>505</v>
      </c>
      <c r="J39" s="577" t="s">
        <v>67</v>
      </c>
      <c r="K39" s="622" t="s">
        <v>513</v>
      </c>
      <c r="L39" s="577" t="s">
        <v>508</v>
      </c>
      <c r="M39" s="577" t="s">
        <v>508</v>
      </c>
      <c r="N39" s="577" t="s">
        <v>508</v>
      </c>
      <c r="O39" s="577"/>
    </row>
    <row r="40" spans="1:37">
      <c r="A40" s="589">
        <v>46057</v>
      </c>
      <c r="B40" s="589"/>
      <c r="C40" s="589"/>
      <c r="D40" s="589" t="s">
        <v>502</v>
      </c>
      <c r="E40" s="649" t="s">
        <v>3474</v>
      </c>
      <c r="F40" s="649">
        <v>218032291</v>
      </c>
      <c r="G40" s="649">
        <v>3855261356</v>
      </c>
      <c r="H40" s="590" t="s">
        <v>515</v>
      </c>
      <c r="I40" s="590" t="s">
        <v>505</v>
      </c>
      <c r="J40" s="590" t="s">
        <v>67</v>
      </c>
      <c r="K40" s="595" t="s">
        <v>522</v>
      </c>
      <c r="L40" s="590" t="s">
        <v>508</v>
      </c>
      <c r="M40" s="590" t="s">
        <v>508</v>
      </c>
      <c r="N40" s="590" t="s">
        <v>508</v>
      </c>
      <c r="O40" s="590" t="s">
        <v>509</v>
      </c>
      <c r="P40" s="590"/>
      <c r="Q40" s="590"/>
      <c r="R40" s="590"/>
      <c r="S40" s="590"/>
      <c r="T40" s="590"/>
      <c r="U40" s="590"/>
      <c r="V40" s="590"/>
      <c r="W40" s="590"/>
      <c r="X40" s="590"/>
      <c r="Y40" s="590"/>
      <c r="Z40" s="590"/>
      <c r="AA40" s="590"/>
      <c r="AB40" s="590"/>
      <c r="AC40" s="590"/>
      <c r="AD40" s="590"/>
      <c r="AE40" s="590"/>
      <c r="AF40" s="590"/>
      <c r="AG40" s="590"/>
      <c r="AH40" s="590"/>
      <c r="AI40" s="590"/>
      <c r="AJ40" s="590"/>
      <c r="AK40" s="590"/>
    </row>
    <row r="41" spans="1:37">
      <c r="A41" s="962">
        <v>46056</v>
      </c>
      <c r="B41" s="963"/>
      <c r="C41" s="963"/>
      <c r="D41" s="963" t="s">
        <v>502</v>
      </c>
      <c r="E41" s="577" t="s">
        <v>3451</v>
      </c>
      <c r="F41" s="577">
        <v>181401512</v>
      </c>
      <c r="G41" s="577">
        <v>3855630085</v>
      </c>
      <c r="H41" s="577" t="s">
        <v>504</v>
      </c>
      <c r="I41" s="577" t="s">
        <v>505</v>
      </c>
      <c r="J41" s="577" t="s">
        <v>67</v>
      </c>
      <c r="K41" s="622" t="s">
        <v>522</v>
      </c>
      <c r="L41" s="577" t="s">
        <v>507</v>
      </c>
      <c r="M41" s="577" t="s">
        <v>508</v>
      </c>
      <c r="N41" s="577" t="s">
        <v>508</v>
      </c>
      <c r="O41" s="577" t="s">
        <v>509</v>
      </c>
    </row>
    <row r="42" spans="1:37">
      <c r="A42" s="589">
        <v>46056</v>
      </c>
      <c r="B42" s="589"/>
      <c r="C42" s="589"/>
      <c r="D42" s="589" t="s">
        <v>502</v>
      </c>
      <c r="E42" s="590" t="s">
        <v>3454</v>
      </c>
      <c r="F42" s="590">
        <v>217981646</v>
      </c>
      <c r="G42" s="590">
        <v>8329102422</v>
      </c>
      <c r="H42" s="590" t="s">
        <v>515</v>
      </c>
      <c r="I42" s="590" t="s">
        <v>505</v>
      </c>
      <c r="J42" s="590" t="s">
        <v>67</v>
      </c>
      <c r="K42" s="595" t="s">
        <v>522</v>
      </c>
      <c r="L42" s="590" t="s">
        <v>507</v>
      </c>
      <c r="M42" s="590" t="s">
        <v>508</v>
      </c>
      <c r="N42" s="590" t="s">
        <v>508</v>
      </c>
      <c r="O42" s="590" t="s">
        <v>509</v>
      </c>
      <c r="P42" s="590"/>
      <c r="Q42" s="590"/>
      <c r="R42" s="590"/>
      <c r="S42" s="590"/>
      <c r="T42" s="590"/>
      <c r="U42" s="590"/>
      <c r="V42" s="590"/>
      <c r="W42" s="590"/>
      <c r="X42" s="590"/>
      <c r="Y42" s="590"/>
      <c r="Z42" s="590"/>
      <c r="AA42" s="590"/>
      <c r="AB42" s="590"/>
      <c r="AC42" s="590"/>
      <c r="AD42" s="590"/>
      <c r="AE42" s="590"/>
      <c r="AF42" s="590"/>
      <c r="AG42" s="590"/>
      <c r="AH42" s="590"/>
      <c r="AI42" s="590"/>
      <c r="AJ42" s="590"/>
      <c r="AK42" s="590"/>
    </row>
    <row r="43" spans="1:37">
      <c r="A43" s="589">
        <v>46056</v>
      </c>
      <c r="B43" s="589"/>
      <c r="C43" s="589"/>
      <c r="D43" s="589" t="s">
        <v>502</v>
      </c>
      <c r="E43" s="598" t="s">
        <v>3450</v>
      </c>
      <c r="F43" s="598">
        <v>217581295</v>
      </c>
      <c r="G43" s="598">
        <v>7065377975</v>
      </c>
      <c r="H43" s="590" t="s">
        <v>504</v>
      </c>
      <c r="I43" s="590" t="s">
        <v>505</v>
      </c>
      <c r="J43" s="590" t="s">
        <v>67</v>
      </c>
      <c r="K43" s="595" t="s">
        <v>522</v>
      </c>
      <c r="L43" s="590" t="s">
        <v>507</v>
      </c>
      <c r="M43" s="590" t="s">
        <v>508</v>
      </c>
      <c r="N43" s="590" t="s">
        <v>508</v>
      </c>
      <c r="O43" s="590" t="s">
        <v>509</v>
      </c>
      <c r="P43" s="590"/>
      <c r="Q43" s="590"/>
      <c r="R43" s="590"/>
      <c r="S43" s="590"/>
      <c r="T43" s="590"/>
      <c r="U43" s="590"/>
      <c r="V43" s="590"/>
      <c r="W43" s="590"/>
      <c r="X43" s="590"/>
      <c r="Y43" s="590"/>
      <c r="Z43" s="590"/>
      <c r="AA43" s="590"/>
      <c r="AB43" s="590"/>
      <c r="AC43" s="590"/>
      <c r="AD43" s="590"/>
      <c r="AE43" s="590"/>
      <c r="AF43" s="590"/>
      <c r="AG43" s="590"/>
      <c r="AH43" s="590"/>
      <c r="AI43" s="590"/>
      <c r="AJ43" s="590"/>
      <c r="AK43" s="590"/>
    </row>
    <row r="44" spans="1:37">
      <c r="A44" s="589">
        <v>46056</v>
      </c>
      <c r="B44" s="589"/>
      <c r="C44" s="589"/>
      <c r="D44" s="589" t="s">
        <v>502</v>
      </c>
      <c r="E44" s="590" t="s">
        <v>3440</v>
      </c>
      <c r="F44" s="590">
        <v>217966053</v>
      </c>
      <c r="G44" s="590">
        <v>8019499263</v>
      </c>
      <c r="H44" s="590" t="s">
        <v>504</v>
      </c>
      <c r="I44" s="590" t="s">
        <v>505</v>
      </c>
      <c r="J44" s="590" t="s">
        <v>66</v>
      </c>
      <c r="K44" s="595" t="s">
        <v>577</v>
      </c>
      <c r="L44" s="590" t="s">
        <v>508</v>
      </c>
      <c r="M44" s="590" t="s">
        <v>508</v>
      </c>
      <c r="N44" s="590" t="s">
        <v>508</v>
      </c>
      <c r="O44" s="590"/>
      <c r="P44" s="590"/>
      <c r="Q44" s="590"/>
      <c r="R44" s="590"/>
      <c r="S44" s="590"/>
      <c r="T44" s="590"/>
      <c r="U44" s="590"/>
      <c r="V44" s="590"/>
      <c r="W44" s="590"/>
      <c r="X44" s="590"/>
      <c r="Y44" s="590"/>
      <c r="Z44" s="590"/>
      <c r="AA44" s="590"/>
      <c r="AB44" s="590"/>
      <c r="AC44" s="590"/>
      <c r="AD44" s="590"/>
      <c r="AE44" s="590"/>
      <c r="AF44" s="590"/>
      <c r="AG44" s="590"/>
      <c r="AH44" s="590"/>
      <c r="AI44" s="590"/>
      <c r="AJ44" s="590"/>
      <c r="AK44" s="590"/>
    </row>
    <row r="45" spans="1:37">
      <c r="A45" s="958">
        <v>46056</v>
      </c>
      <c r="B45" s="959"/>
      <c r="C45" s="959"/>
      <c r="D45" s="959" t="s">
        <v>502</v>
      </c>
      <c r="E45" s="578" t="s">
        <v>3437</v>
      </c>
      <c r="F45" s="578">
        <v>173080631</v>
      </c>
      <c r="G45" s="578">
        <v>3855623691</v>
      </c>
      <c r="H45" s="578" t="s">
        <v>504</v>
      </c>
      <c r="I45" s="578" t="s">
        <v>505</v>
      </c>
      <c r="J45" s="578" t="s">
        <v>67</v>
      </c>
      <c r="K45" s="960" t="s">
        <v>522</v>
      </c>
      <c r="L45" s="578" t="s">
        <v>507</v>
      </c>
      <c r="M45" s="578" t="s">
        <v>508</v>
      </c>
      <c r="N45" s="578" t="s">
        <v>508</v>
      </c>
      <c r="O45" s="578" t="s">
        <v>509</v>
      </c>
    </row>
    <row r="46" spans="1:37">
      <c r="A46" s="589">
        <v>46055</v>
      </c>
      <c r="B46" s="589"/>
      <c r="C46" s="589"/>
      <c r="D46" s="599" t="s">
        <v>502</v>
      </c>
      <c r="E46" s="590" t="s">
        <v>3374</v>
      </c>
      <c r="F46" s="590">
        <v>201781659</v>
      </c>
      <c r="G46" s="590" t="s">
        <v>3375</v>
      </c>
      <c r="H46" s="590" t="s">
        <v>515</v>
      </c>
      <c r="I46" s="590" t="s">
        <v>505</v>
      </c>
      <c r="J46" s="590" t="s">
        <v>66</v>
      </c>
      <c r="K46" s="595" t="s">
        <v>577</v>
      </c>
      <c r="L46" s="590" t="s">
        <v>508</v>
      </c>
      <c r="M46" s="590" t="s">
        <v>508</v>
      </c>
      <c r="N46" s="590" t="s">
        <v>508</v>
      </c>
      <c r="O46" s="590"/>
      <c r="P46" s="590"/>
      <c r="Q46" s="590"/>
      <c r="R46" s="590"/>
      <c r="S46" s="590"/>
      <c r="T46" s="590"/>
      <c r="U46" s="590"/>
      <c r="V46" s="590"/>
      <c r="W46" s="590"/>
      <c r="X46" s="590"/>
      <c r="Y46" s="590"/>
      <c r="Z46" s="590"/>
      <c r="AA46" s="590"/>
      <c r="AB46" s="590"/>
      <c r="AC46" s="590"/>
      <c r="AD46" s="590"/>
      <c r="AE46" s="590"/>
      <c r="AF46" s="590"/>
      <c r="AG46" s="590"/>
      <c r="AH46" s="590"/>
      <c r="AI46" s="590"/>
      <c r="AJ46" s="590"/>
      <c r="AK46" s="590"/>
    </row>
    <row r="47" spans="1:37">
      <c r="A47" s="589">
        <v>46052</v>
      </c>
      <c r="B47" s="589"/>
      <c r="C47" s="589"/>
      <c r="D47" s="599" t="s">
        <v>550</v>
      </c>
      <c r="E47" s="867" t="s">
        <v>3309</v>
      </c>
      <c r="F47" s="867">
        <v>217276724</v>
      </c>
      <c r="G47" s="867">
        <v>8018336531</v>
      </c>
      <c r="H47" s="590" t="s">
        <v>515</v>
      </c>
      <c r="I47" s="590" t="s">
        <v>505</v>
      </c>
      <c r="J47" s="590" t="s">
        <v>65</v>
      </c>
      <c r="K47" s="595" t="s">
        <v>552</v>
      </c>
      <c r="L47" s="590" t="s">
        <v>508</v>
      </c>
      <c r="M47" s="590" t="s">
        <v>508</v>
      </c>
      <c r="N47" s="590" t="s">
        <v>508</v>
      </c>
      <c r="O47" s="590"/>
      <c r="P47" s="590"/>
      <c r="Q47" s="590"/>
      <c r="R47" s="590"/>
      <c r="S47" s="590"/>
      <c r="T47" s="590"/>
      <c r="U47" s="590"/>
      <c r="V47" s="590"/>
      <c r="W47" s="590"/>
      <c r="X47" s="590"/>
      <c r="Y47" s="590"/>
      <c r="Z47" s="590"/>
      <c r="AA47" s="590"/>
      <c r="AB47" s="590"/>
      <c r="AC47" s="590"/>
      <c r="AD47" s="590"/>
      <c r="AE47" s="590"/>
      <c r="AF47" s="590"/>
      <c r="AG47" s="590"/>
      <c r="AH47" s="590"/>
      <c r="AI47" s="590"/>
      <c r="AJ47" s="590"/>
      <c r="AK47" s="590"/>
    </row>
    <row r="48" spans="1:37">
      <c r="A48" s="958">
        <v>46050</v>
      </c>
      <c r="B48" s="959"/>
      <c r="C48" s="959"/>
      <c r="D48" s="959" t="s">
        <v>502</v>
      </c>
      <c r="E48" s="578" t="s">
        <v>4130</v>
      </c>
      <c r="F48" s="578">
        <v>157842478</v>
      </c>
      <c r="G48" s="578" t="s">
        <v>3352</v>
      </c>
      <c r="H48" s="578" t="s">
        <v>504</v>
      </c>
      <c r="I48" s="578" t="s">
        <v>505</v>
      </c>
      <c r="J48" s="578" t="s">
        <v>67</v>
      </c>
      <c r="K48" s="960" t="s">
        <v>522</v>
      </c>
      <c r="L48" s="578" t="s">
        <v>508</v>
      </c>
      <c r="M48" s="578" t="s">
        <v>508</v>
      </c>
      <c r="N48" s="578" t="s">
        <v>508</v>
      </c>
      <c r="O48" s="578" t="s">
        <v>509</v>
      </c>
    </row>
    <row r="49" spans="1:37">
      <c r="A49" s="589">
        <v>46049</v>
      </c>
      <c r="B49" s="589"/>
      <c r="C49" s="589"/>
      <c r="D49" s="589" t="s">
        <v>502</v>
      </c>
      <c r="E49" s="590" t="s">
        <v>3280</v>
      </c>
      <c r="F49" s="590">
        <v>167320320</v>
      </c>
      <c r="G49" s="590">
        <v>8017026930</v>
      </c>
      <c r="H49" s="590" t="s">
        <v>504</v>
      </c>
      <c r="I49" s="590" t="s">
        <v>505</v>
      </c>
      <c r="J49" s="590" t="s">
        <v>67</v>
      </c>
      <c r="K49" s="595" t="s">
        <v>522</v>
      </c>
      <c r="L49" s="590" t="s">
        <v>508</v>
      </c>
      <c r="M49" s="590" t="s">
        <v>508</v>
      </c>
      <c r="N49" s="590" t="s">
        <v>508</v>
      </c>
      <c r="O49" s="590" t="s">
        <v>509</v>
      </c>
      <c r="P49" s="590"/>
      <c r="Q49" s="590"/>
      <c r="R49" s="590"/>
      <c r="S49" s="590"/>
      <c r="T49" s="590"/>
      <c r="U49" s="590"/>
      <c r="V49" s="590"/>
      <c r="W49" s="590"/>
      <c r="X49" s="590"/>
      <c r="Y49" s="590"/>
      <c r="Z49" s="590"/>
      <c r="AA49" s="590"/>
      <c r="AB49" s="590"/>
      <c r="AC49" s="590"/>
      <c r="AD49" s="590"/>
      <c r="AE49" s="590"/>
      <c r="AF49" s="590"/>
      <c r="AG49" s="590"/>
      <c r="AH49" s="590"/>
      <c r="AI49" s="590"/>
      <c r="AJ49" s="590"/>
      <c r="AK49" s="590"/>
    </row>
    <row r="50" spans="1:37">
      <c r="A50" s="589">
        <v>46043</v>
      </c>
      <c r="B50" s="589"/>
      <c r="C50" s="589"/>
      <c r="D50" s="589" t="s">
        <v>558</v>
      </c>
      <c r="E50" s="590" t="s">
        <v>3223</v>
      </c>
      <c r="F50" s="590">
        <v>216600348</v>
      </c>
      <c r="G50" s="590" t="s">
        <v>3224</v>
      </c>
      <c r="H50" s="590" t="s">
        <v>515</v>
      </c>
      <c r="I50" s="590" t="s">
        <v>505</v>
      </c>
      <c r="J50" s="590" t="s">
        <v>67</v>
      </c>
      <c r="K50" s="595" t="s">
        <v>522</v>
      </c>
      <c r="L50" s="590" t="s">
        <v>508</v>
      </c>
      <c r="M50" s="590" t="s">
        <v>508</v>
      </c>
      <c r="N50" s="590" t="s">
        <v>508</v>
      </c>
      <c r="O50" s="590" t="s">
        <v>509</v>
      </c>
      <c r="P50" s="590"/>
      <c r="Q50" s="590"/>
      <c r="R50" s="590"/>
      <c r="S50" s="590"/>
      <c r="T50" s="590"/>
      <c r="U50" s="590"/>
      <c r="V50" s="590"/>
      <c r="W50" s="590"/>
      <c r="X50" s="590"/>
      <c r="Y50" s="590"/>
      <c r="Z50" s="590"/>
      <c r="AA50" s="590"/>
      <c r="AB50" s="590"/>
      <c r="AC50" s="590"/>
      <c r="AD50" s="590"/>
      <c r="AE50" s="590"/>
      <c r="AF50" s="590"/>
      <c r="AG50" s="590"/>
      <c r="AH50" s="590"/>
      <c r="AI50" s="590"/>
      <c r="AJ50" s="590"/>
      <c r="AK50" s="590"/>
    </row>
    <row r="51" spans="1:37">
      <c r="A51" s="589">
        <v>46043</v>
      </c>
      <c r="B51" s="589"/>
      <c r="C51" s="589"/>
      <c r="D51" s="589" t="s">
        <v>502</v>
      </c>
      <c r="E51" s="590" t="s">
        <v>3517</v>
      </c>
      <c r="F51" s="680">
        <v>144109866</v>
      </c>
      <c r="G51" s="590">
        <v>3852143309</v>
      </c>
      <c r="H51" s="590" t="s">
        <v>504</v>
      </c>
      <c r="I51" s="590" t="s">
        <v>505</v>
      </c>
      <c r="J51" s="590" t="s">
        <v>67</v>
      </c>
      <c r="K51" s="595" t="s">
        <v>522</v>
      </c>
      <c r="L51" s="590" t="s">
        <v>508</v>
      </c>
      <c r="M51" s="590" t="s">
        <v>508</v>
      </c>
      <c r="N51" s="590" t="s">
        <v>508</v>
      </c>
      <c r="O51" s="590" t="s">
        <v>507</v>
      </c>
      <c r="P51" s="590"/>
      <c r="Q51" s="590"/>
      <c r="R51" s="590"/>
      <c r="S51" s="590"/>
      <c r="T51" s="590"/>
      <c r="U51" s="590"/>
      <c r="V51" s="590"/>
      <c r="W51" s="590"/>
      <c r="X51" s="590"/>
      <c r="Y51" s="590"/>
      <c r="Z51" s="590"/>
      <c r="AA51" s="590"/>
      <c r="AB51" s="590"/>
      <c r="AC51" s="590"/>
      <c r="AD51" s="590"/>
      <c r="AE51" s="590"/>
      <c r="AF51" s="590"/>
      <c r="AG51" s="590"/>
      <c r="AH51" s="590"/>
      <c r="AI51" s="590"/>
      <c r="AJ51" s="590"/>
      <c r="AK51" s="590"/>
    </row>
    <row r="52" spans="1:37">
      <c r="A52" s="589">
        <v>46043</v>
      </c>
      <c r="B52" s="589"/>
      <c r="C52" s="589"/>
      <c r="D52" s="589" t="s">
        <v>502</v>
      </c>
      <c r="E52" s="590" t="s">
        <v>3516</v>
      </c>
      <c r="F52" s="590">
        <v>115255112</v>
      </c>
      <c r="G52" s="590">
        <v>8013019019</v>
      </c>
      <c r="H52" s="590" t="s">
        <v>504</v>
      </c>
      <c r="I52" s="590" t="s">
        <v>505</v>
      </c>
      <c r="J52" s="590" t="s">
        <v>67</v>
      </c>
      <c r="K52" s="595" t="s">
        <v>522</v>
      </c>
      <c r="L52" s="590" t="s">
        <v>508</v>
      </c>
      <c r="M52" s="590" t="s">
        <v>508</v>
      </c>
      <c r="N52" s="590" t="s">
        <v>508</v>
      </c>
      <c r="O52" s="590" t="s">
        <v>507</v>
      </c>
      <c r="P52" s="590"/>
      <c r="Q52" s="590"/>
      <c r="R52" s="590"/>
      <c r="S52" s="590"/>
      <c r="T52" s="590"/>
      <c r="U52" s="590"/>
      <c r="V52" s="590"/>
      <c r="W52" s="590"/>
      <c r="X52" s="590"/>
      <c r="Y52" s="590"/>
      <c r="Z52" s="590"/>
      <c r="AA52" s="590"/>
      <c r="AB52" s="590"/>
      <c r="AC52" s="590"/>
      <c r="AD52" s="590"/>
      <c r="AE52" s="590"/>
      <c r="AF52" s="590"/>
      <c r="AG52" s="590"/>
      <c r="AH52" s="590"/>
      <c r="AI52" s="590"/>
      <c r="AJ52" s="590"/>
      <c r="AK52" s="590"/>
    </row>
    <row r="53" spans="1:37">
      <c r="A53" s="958">
        <v>46038</v>
      </c>
      <c r="B53" s="959"/>
      <c r="C53" s="959"/>
      <c r="D53" s="959" t="s">
        <v>502</v>
      </c>
      <c r="E53" s="578" t="s">
        <v>4131</v>
      </c>
      <c r="F53" s="578">
        <v>216886382</v>
      </c>
      <c r="G53" s="578">
        <v>3855767818</v>
      </c>
      <c r="H53" s="578" t="s">
        <v>504</v>
      </c>
      <c r="I53" s="578" t="s">
        <v>505</v>
      </c>
      <c r="J53" s="578" t="s">
        <v>66</v>
      </c>
      <c r="K53" s="960" t="s">
        <v>577</v>
      </c>
      <c r="L53" s="578" t="s">
        <v>508</v>
      </c>
      <c r="M53" s="578" t="s">
        <v>508</v>
      </c>
      <c r="N53" s="578" t="s">
        <v>508</v>
      </c>
      <c r="O53" s="578" t="s">
        <v>507</v>
      </c>
      <c r="P53" s="961"/>
    </row>
    <row r="54" spans="1:37">
      <c r="A54" s="962">
        <v>46036</v>
      </c>
      <c r="B54" s="963"/>
      <c r="C54" s="963"/>
      <c r="D54" s="963" t="s">
        <v>502</v>
      </c>
      <c r="E54" s="577" t="s">
        <v>3202</v>
      </c>
      <c r="F54" s="577">
        <v>199219797</v>
      </c>
      <c r="G54" s="577">
        <v>8016349048</v>
      </c>
      <c r="H54" s="577" t="s">
        <v>515</v>
      </c>
      <c r="I54" s="577" t="s">
        <v>505</v>
      </c>
      <c r="J54" s="577" t="s">
        <v>67</v>
      </c>
      <c r="K54" s="622" t="s">
        <v>522</v>
      </c>
      <c r="L54" s="577" t="s">
        <v>508</v>
      </c>
      <c r="M54" s="577" t="s">
        <v>508</v>
      </c>
      <c r="N54" s="577" t="s">
        <v>508</v>
      </c>
      <c r="O54" s="577" t="s">
        <v>509</v>
      </c>
      <c r="P54" s="965"/>
    </row>
    <row r="55" spans="1:37">
      <c r="A55" s="962">
        <v>46035</v>
      </c>
      <c r="B55" s="963"/>
      <c r="C55" s="963"/>
      <c r="D55" s="963" t="s">
        <v>502</v>
      </c>
      <c r="E55" s="577" t="s">
        <v>3287</v>
      </c>
      <c r="F55" s="577">
        <v>215489766</v>
      </c>
      <c r="G55" s="577">
        <v>8015052710</v>
      </c>
      <c r="H55" s="577" t="s">
        <v>504</v>
      </c>
      <c r="I55" s="577" t="s">
        <v>505</v>
      </c>
      <c r="J55" s="577" t="s">
        <v>67</v>
      </c>
      <c r="K55" s="622" t="s">
        <v>513</v>
      </c>
      <c r="L55" s="577"/>
      <c r="M55" s="577" t="s">
        <v>535</v>
      </c>
      <c r="N55" s="577" t="s">
        <v>508</v>
      </c>
      <c r="O55" s="577"/>
    </row>
    <row r="56" spans="1:37">
      <c r="A56" s="958">
        <v>46035</v>
      </c>
      <c r="B56" s="959"/>
      <c r="C56" s="959"/>
      <c r="D56" s="959" t="s">
        <v>550</v>
      </c>
      <c r="E56" s="578" t="s">
        <v>3398</v>
      </c>
      <c r="F56" s="578">
        <v>199234585</v>
      </c>
      <c r="G56" s="578">
        <v>8019994508</v>
      </c>
      <c r="H56" s="578" t="s">
        <v>515</v>
      </c>
      <c r="I56" s="578" t="s">
        <v>505</v>
      </c>
      <c r="J56" s="578" t="s">
        <v>67</v>
      </c>
      <c r="K56" s="960" t="s">
        <v>513</v>
      </c>
      <c r="L56" s="578" t="s">
        <v>507</v>
      </c>
      <c r="M56" s="578" t="s">
        <v>508</v>
      </c>
      <c r="N56" s="578" t="s">
        <v>508</v>
      </c>
      <c r="O56" s="578"/>
    </row>
    <row r="57" spans="1:37">
      <c r="A57" s="589">
        <v>46031</v>
      </c>
      <c r="B57" s="589"/>
      <c r="C57" s="589"/>
      <c r="D57" s="589" t="s">
        <v>502</v>
      </c>
      <c r="E57" s="590" t="s">
        <v>3277</v>
      </c>
      <c r="F57" s="590">
        <v>176567281</v>
      </c>
      <c r="G57" s="590">
        <v>3854842488</v>
      </c>
      <c r="H57" s="590" t="s">
        <v>504</v>
      </c>
      <c r="I57" s="590" t="s">
        <v>505</v>
      </c>
      <c r="J57" s="590" t="s">
        <v>67</v>
      </c>
      <c r="K57" s="595" t="s">
        <v>522</v>
      </c>
      <c r="L57" s="590" t="s">
        <v>508</v>
      </c>
      <c r="M57" s="590" t="s">
        <v>508</v>
      </c>
      <c r="N57" s="590" t="s">
        <v>508</v>
      </c>
      <c r="O57" s="590" t="s">
        <v>507</v>
      </c>
      <c r="P57" s="590"/>
      <c r="Q57" s="590"/>
      <c r="R57" s="590"/>
      <c r="S57" s="590"/>
      <c r="T57" s="590"/>
      <c r="U57" s="590"/>
      <c r="V57" s="590"/>
      <c r="W57" s="590"/>
      <c r="X57" s="590"/>
      <c r="Y57" s="590"/>
      <c r="Z57" s="590"/>
      <c r="AA57" s="590"/>
      <c r="AB57" s="590"/>
      <c r="AC57" s="590"/>
      <c r="AD57" s="590"/>
      <c r="AE57" s="590"/>
      <c r="AF57" s="590"/>
      <c r="AG57" s="590"/>
      <c r="AH57" s="590"/>
      <c r="AI57" s="590"/>
      <c r="AJ57" s="590"/>
      <c r="AK57" s="590"/>
    </row>
    <row r="58" spans="1:37">
      <c r="A58" s="589">
        <v>46031</v>
      </c>
      <c r="B58" s="589"/>
      <c r="C58" s="589"/>
      <c r="D58" s="589" t="s">
        <v>502</v>
      </c>
      <c r="E58" s="590" t="s">
        <v>3278</v>
      </c>
      <c r="F58" s="590">
        <v>173080626</v>
      </c>
      <c r="G58" s="590">
        <v>3854574485</v>
      </c>
      <c r="H58" s="590" t="s">
        <v>504</v>
      </c>
      <c r="I58" s="590" t="s">
        <v>505</v>
      </c>
      <c r="J58" s="590" t="s">
        <v>67</v>
      </c>
      <c r="K58" s="595" t="s">
        <v>522</v>
      </c>
      <c r="L58" s="590" t="s">
        <v>507</v>
      </c>
      <c r="M58" s="590" t="s">
        <v>508</v>
      </c>
      <c r="N58" s="590" t="s">
        <v>508</v>
      </c>
      <c r="O58" s="590" t="s">
        <v>507</v>
      </c>
      <c r="P58" s="590"/>
      <c r="Q58" s="590"/>
      <c r="R58" s="590"/>
      <c r="S58" s="590"/>
      <c r="T58" s="590"/>
      <c r="U58" s="590"/>
      <c r="V58" s="590"/>
      <c r="W58" s="590"/>
      <c r="X58" s="590"/>
      <c r="Y58" s="590"/>
      <c r="Z58" s="590"/>
      <c r="AA58" s="590"/>
      <c r="AB58" s="590"/>
      <c r="AC58" s="590"/>
      <c r="AD58" s="590"/>
      <c r="AE58" s="590"/>
      <c r="AF58" s="590"/>
      <c r="AG58" s="590"/>
      <c r="AH58" s="590"/>
      <c r="AI58" s="590"/>
      <c r="AJ58" s="590"/>
      <c r="AK58" s="590"/>
    </row>
    <row r="59" spans="1:37">
      <c r="A59" s="958">
        <v>46030</v>
      </c>
      <c r="B59" s="959"/>
      <c r="C59" s="959"/>
      <c r="D59" s="959" t="s">
        <v>502</v>
      </c>
      <c r="E59" s="578" t="s">
        <v>3120</v>
      </c>
      <c r="F59" s="578">
        <v>215434837</v>
      </c>
      <c r="G59" s="578">
        <v>8015145115</v>
      </c>
      <c r="H59" s="578" t="s">
        <v>504</v>
      </c>
      <c r="I59" s="578" t="s">
        <v>505</v>
      </c>
      <c r="J59" s="578" t="s">
        <v>67</v>
      </c>
      <c r="K59" s="960" t="s">
        <v>513</v>
      </c>
      <c r="L59" s="578" t="s">
        <v>508</v>
      </c>
      <c r="M59" s="578" t="s">
        <v>508</v>
      </c>
      <c r="N59" s="578" t="s">
        <v>508</v>
      </c>
      <c r="O59" s="578"/>
      <c r="P59" s="961"/>
    </row>
    <row r="60" spans="1:37" ht="19.5">
      <c r="A60" s="589">
        <v>46029</v>
      </c>
      <c r="B60" s="589"/>
      <c r="C60" s="589"/>
      <c r="D60" s="589" t="s">
        <v>502</v>
      </c>
      <c r="E60" s="590" t="s">
        <v>3362</v>
      </c>
      <c r="F60" s="156">
        <v>203432515</v>
      </c>
      <c r="G60" s="590">
        <v>8016619661</v>
      </c>
      <c r="H60" s="590" t="s">
        <v>504</v>
      </c>
      <c r="I60" s="590" t="s">
        <v>505</v>
      </c>
      <c r="J60" s="590" t="s">
        <v>67</v>
      </c>
      <c r="K60" s="595" t="s">
        <v>522</v>
      </c>
      <c r="L60" s="590" t="s">
        <v>508</v>
      </c>
      <c r="M60" s="590" t="s">
        <v>508</v>
      </c>
      <c r="N60" s="590" t="s">
        <v>508</v>
      </c>
      <c r="O60" s="590" t="s">
        <v>509</v>
      </c>
      <c r="P60" s="590"/>
      <c r="Q60" s="590"/>
      <c r="R60" s="590"/>
      <c r="S60" s="590"/>
      <c r="T60" s="590"/>
      <c r="U60" s="590"/>
      <c r="V60" s="590"/>
      <c r="W60" s="590"/>
      <c r="X60" s="590"/>
      <c r="Y60" s="590"/>
      <c r="Z60" s="590"/>
      <c r="AA60" s="590"/>
      <c r="AB60" s="590"/>
      <c r="AC60" s="590"/>
      <c r="AD60" s="590"/>
      <c r="AE60" s="590"/>
      <c r="AF60" s="590"/>
      <c r="AG60" s="590"/>
      <c r="AH60" s="590"/>
      <c r="AI60" s="590"/>
      <c r="AJ60" s="590"/>
      <c r="AK60" s="590"/>
    </row>
    <row r="61" spans="1:37">
      <c r="A61" s="958">
        <v>46028</v>
      </c>
      <c r="B61" s="959"/>
      <c r="C61" s="959"/>
      <c r="D61" s="959" t="s">
        <v>502</v>
      </c>
      <c r="E61" s="578" t="s">
        <v>4132</v>
      </c>
      <c r="F61" s="578">
        <v>213096672</v>
      </c>
      <c r="G61" s="578">
        <v>3853387356</v>
      </c>
      <c r="H61" s="578" t="s">
        <v>504</v>
      </c>
      <c r="I61" s="578" t="s">
        <v>505</v>
      </c>
      <c r="J61" s="578" t="s">
        <v>67</v>
      </c>
      <c r="K61" s="960" t="s">
        <v>522</v>
      </c>
      <c r="L61" s="578" t="s">
        <v>508</v>
      </c>
      <c r="M61" s="578" t="s">
        <v>508</v>
      </c>
      <c r="N61" s="578" t="s">
        <v>508</v>
      </c>
      <c r="O61" s="578"/>
      <c r="P61" s="961"/>
    </row>
    <row r="62" spans="1:37">
      <c r="A62" s="589">
        <v>46028</v>
      </c>
      <c r="B62" s="589"/>
      <c r="C62" s="589"/>
      <c r="D62" s="589" t="s">
        <v>502</v>
      </c>
      <c r="E62" s="590" t="s">
        <v>3006</v>
      </c>
      <c r="F62" s="590">
        <v>185189753</v>
      </c>
      <c r="G62" s="590">
        <v>8014102119</v>
      </c>
      <c r="H62" s="590" t="s">
        <v>504</v>
      </c>
      <c r="I62" s="590" t="s">
        <v>505</v>
      </c>
      <c r="J62" s="590" t="s">
        <v>67</v>
      </c>
      <c r="K62" s="595" t="s">
        <v>522</v>
      </c>
      <c r="L62" s="590" t="s">
        <v>508</v>
      </c>
      <c r="M62" s="590" t="s">
        <v>508</v>
      </c>
      <c r="N62" s="590" t="s">
        <v>508</v>
      </c>
      <c r="O62" s="590" t="s">
        <v>509</v>
      </c>
      <c r="P62" s="590"/>
      <c r="Q62" s="590"/>
      <c r="R62" s="590"/>
      <c r="S62" s="590"/>
      <c r="T62" s="590"/>
      <c r="U62" s="590"/>
      <c r="V62" s="590"/>
      <c r="W62" s="590"/>
      <c r="X62" s="590"/>
      <c r="Y62" s="590"/>
      <c r="Z62" s="590"/>
      <c r="AA62" s="590"/>
      <c r="AB62" s="590"/>
      <c r="AC62" s="590"/>
      <c r="AD62" s="590"/>
      <c r="AE62" s="590"/>
      <c r="AF62" s="590"/>
      <c r="AG62" s="590"/>
      <c r="AH62" s="590"/>
      <c r="AI62" s="590"/>
      <c r="AJ62" s="590"/>
      <c r="AK62" s="590"/>
    </row>
    <row r="63" spans="1:37">
      <c r="A63" s="962">
        <v>46020</v>
      </c>
      <c r="B63" s="963"/>
      <c r="C63" s="963"/>
      <c r="D63" s="963" t="s">
        <v>502</v>
      </c>
      <c r="E63" s="577" t="s">
        <v>4133</v>
      </c>
      <c r="F63" s="577">
        <v>193871827</v>
      </c>
      <c r="G63" s="577">
        <v>3852252327</v>
      </c>
      <c r="H63" s="577" t="s">
        <v>504</v>
      </c>
      <c r="I63" s="577" t="s">
        <v>505</v>
      </c>
      <c r="J63" s="577" t="s">
        <v>67</v>
      </c>
      <c r="K63" s="622" t="s">
        <v>513</v>
      </c>
      <c r="L63" s="577" t="s">
        <v>508</v>
      </c>
      <c r="M63" s="577" t="s">
        <v>508</v>
      </c>
      <c r="N63" s="577" t="s">
        <v>508</v>
      </c>
      <c r="O63" s="577"/>
      <c r="P63" s="965"/>
    </row>
    <row r="64" spans="1:37">
      <c r="A64" s="962">
        <v>46014</v>
      </c>
      <c r="B64" s="963"/>
      <c r="C64" s="963"/>
      <c r="D64" s="963" t="s">
        <v>502</v>
      </c>
      <c r="E64" s="577" t="s">
        <v>2461</v>
      </c>
      <c r="F64" s="577">
        <v>193850499</v>
      </c>
      <c r="G64" s="577">
        <v>8015028685</v>
      </c>
      <c r="H64" s="577" t="s">
        <v>515</v>
      </c>
      <c r="I64" s="577" t="s">
        <v>505</v>
      </c>
      <c r="J64" s="577" t="s">
        <v>66</v>
      </c>
      <c r="K64" s="622" t="s">
        <v>2472</v>
      </c>
      <c r="L64" s="577" t="s">
        <v>507</v>
      </c>
      <c r="M64" s="577" t="s">
        <v>508</v>
      </c>
      <c r="N64" s="577" t="s">
        <v>508</v>
      </c>
      <c r="O64" s="577" t="s">
        <v>806</v>
      </c>
      <c r="P64" s="965"/>
    </row>
    <row r="65" spans="1:15">
      <c r="A65" s="958">
        <v>45894</v>
      </c>
      <c r="B65" s="959"/>
      <c r="C65" s="959"/>
      <c r="D65" s="959" t="s">
        <v>502</v>
      </c>
      <c r="E65" s="578" t="s">
        <v>2264</v>
      </c>
      <c r="F65" s="578">
        <v>198514018</v>
      </c>
      <c r="G65" s="578">
        <v>3855849513</v>
      </c>
      <c r="H65" s="578" t="s">
        <v>515</v>
      </c>
      <c r="I65" s="578" t="s">
        <v>505</v>
      </c>
      <c r="J65" s="578" t="s">
        <v>67</v>
      </c>
      <c r="K65" s="960" t="s">
        <v>522</v>
      </c>
      <c r="L65" s="578" t="s">
        <v>508</v>
      </c>
      <c r="M65" s="578" t="s">
        <v>508</v>
      </c>
      <c r="N65" s="578" t="s">
        <v>508</v>
      </c>
    </row>
    <row r="66" spans="1:15">
      <c r="A66" s="958">
        <v>45889</v>
      </c>
      <c r="B66" s="959">
        <v>45981</v>
      </c>
      <c r="C66" s="959"/>
      <c r="D66" s="959" t="s">
        <v>558</v>
      </c>
      <c r="E66" s="578" t="s">
        <v>4134</v>
      </c>
      <c r="F66" s="578">
        <v>168037863</v>
      </c>
      <c r="G66" s="578">
        <v>3855807947</v>
      </c>
      <c r="H66" s="578" t="s">
        <v>515</v>
      </c>
      <c r="I66" s="578" t="s">
        <v>505</v>
      </c>
      <c r="J66" s="578" t="s">
        <v>65</v>
      </c>
      <c r="K66" s="960" t="s">
        <v>528</v>
      </c>
      <c r="L66" s="578" t="s">
        <v>508</v>
      </c>
      <c r="M66" s="578" t="s">
        <v>508</v>
      </c>
      <c r="N66" s="578" t="s">
        <v>508</v>
      </c>
      <c r="O66" s="578"/>
    </row>
    <row r="67" spans="1:15">
      <c r="A67" s="962">
        <v>45889</v>
      </c>
      <c r="B67" s="963"/>
      <c r="C67" s="963"/>
      <c r="D67" s="963" t="s">
        <v>502</v>
      </c>
      <c r="E67" s="577" t="s">
        <v>2432</v>
      </c>
      <c r="F67" s="577">
        <v>198012857</v>
      </c>
      <c r="G67" s="577">
        <v>3855807953</v>
      </c>
      <c r="H67" s="577" t="s">
        <v>515</v>
      </c>
      <c r="I67" s="577" t="s">
        <v>505</v>
      </c>
      <c r="J67" s="577" t="s">
        <v>65</v>
      </c>
      <c r="K67" s="622" t="s">
        <v>528</v>
      </c>
      <c r="L67" s="577" t="s">
        <v>508</v>
      </c>
      <c r="M67" s="577" t="s">
        <v>508</v>
      </c>
      <c r="N67" s="577" t="s">
        <v>508</v>
      </c>
      <c r="O67" s="577"/>
    </row>
  </sheetData>
  <conditionalFormatting sqref="L1">
    <cfRule type="containsText" dxfId="2426" priority="812" operator="containsText" text="Not Ran">
      <formula>NOT(ISERROR(SEARCH("Not Ran",L1)))</formula>
    </cfRule>
    <cfRule type="containsText" dxfId="2425" priority="813" operator="containsText" text="Review">
      <formula>NOT(ISERROR(SEARCH("Review",L1)))</formula>
    </cfRule>
  </conditionalFormatting>
  <conditionalFormatting sqref="L1:N1">
    <cfRule type="containsText" dxfId="2424" priority="814" operator="containsText" text="Pending">
      <formula>NOT(ISERROR(SEARCH("Pending",L1)))</formula>
    </cfRule>
  </conditionalFormatting>
  <conditionalFormatting sqref="F1">
    <cfRule type="duplicateValues" dxfId="2423" priority="811"/>
  </conditionalFormatting>
  <conditionalFormatting sqref="D2">
    <cfRule type="containsText" dxfId="2422" priority="801" operator="containsText" text="Bilingual">
      <formula>NOT(ISERROR(SEARCH("Bilingual",D2)))</formula>
    </cfRule>
    <cfRule type="containsText" dxfId="2421" priority="802" operator="containsText" text="English">
      <formula>NOT(ISERROR(SEARCH("English",D2)))</formula>
    </cfRule>
    <cfRule type="containsText" dxfId="2420" priority="804" operator="containsText" text="Spanish">
      <formula>NOT(ISERROR(SEARCH("Spanish",D2)))</formula>
    </cfRule>
  </conditionalFormatting>
  <conditionalFormatting sqref="F2">
    <cfRule type="duplicateValues" dxfId="2419" priority="798"/>
  </conditionalFormatting>
  <conditionalFormatting sqref="L2">
    <cfRule type="containsText" dxfId="2418" priority="799" operator="containsText" text="Not Ran">
      <formula>NOT(ISERROR(SEARCH("Not Ran",L2)))</formula>
    </cfRule>
    <cfRule type="containsText" dxfId="2417" priority="800" operator="containsText" text="Review">
      <formula>NOT(ISERROR(SEARCH("Review",L2)))</formula>
    </cfRule>
  </conditionalFormatting>
  <conditionalFormatting sqref="L2">
    <cfRule type="containsText" dxfId="2416" priority="805" operator="containsText" text="Failed">
      <formula>NOT(ISERROR(SEARCH("Failed",L2)))</formula>
    </cfRule>
  </conditionalFormatting>
  <conditionalFormatting sqref="L2:N2">
    <cfRule type="containsText" dxfId="2415" priority="808" operator="containsText" text="Pending">
      <formula>NOT(ISERROR(SEARCH("Pending",L2)))</formula>
    </cfRule>
  </conditionalFormatting>
  <conditionalFormatting sqref="L2:N2">
    <cfRule type="containsBlanks" dxfId="2414" priority="806">
      <formula>LEN(TRIM(L2))=0</formula>
    </cfRule>
    <cfRule type="containsText" dxfId="2413" priority="807" operator="containsText" text="Passed">
      <formula>NOT(ISERROR(SEARCH("Passed",L2)))</formula>
    </cfRule>
  </conditionalFormatting>
  <conditionalFormatting sqref="M2:N2">
    <cfRule type="containsText" dxfId="2412" priority="803" operator="containsText" text="Yes">
      <formula>NOT(ISERROR(SEARCH("Yes",M2)))</formula>
    </cfRule>
  </conditionalFormatting>
  <conditionalFormatting sqref="P2">
    <cfRule type="containsText" dxfId="2411" priority="809" operator="containsText" text="Yes">
      <formula>NOT(ISERROR(SEARCH("Yes",P2)))</formula>
    </cfRule>
    <cfRule type="containsText" dxfId="2410" priority="810" operator="containsText" text="No">
      <formula>NOT(ISERROR(SEARCH("No",P2)))</formula>
    </cfRule>
  </conditionalFormatting>
  <conditionalFormatting sqref="F2">
    <cfRule type="duplicateValues" dxfId="2409" priority="797"/>
  </conditionalFormatting>
  <conditionalFormatting sqref="D3">
    <cfRule type="containsText" dxfId="2408" priority="787" operator="containsText" text="Bilingual">
      <formula>NOT(ISERROR(SEARCH("Bilingual",D3)))</formula>
    </cfRule>
    <cfRule type="containsText" dxfId="2407" priority="788" operator="containsText" text="English">
      <formula>NOT(ISERROR(SEARCH("English",D3)))</formula>
    </cfRule>
    <cfRule type="containsText" dxfId="2406" priority="790" operator="containsText" text="Spanish">
      <formula>NOT(ISERROR(SEARCH("Spanish",D3)))</formula>
    </cfRule>
  </conditionalFormatting>
  <conditionalFormatting sqref="F3">
    <cfRule type="duplicateValues" dxfId="2405" priority="784"/>
  </conditionalFormatting>
  <conditionalFormatting sqref="L3">
    <cfRule type="containsText" dxfId="2404" priority="785" operator="containsText" text="Not Ran">
      <formula>NOT(ISERROR(SEARCH("Not Ran",L3)))</formula>
    </cfRule>
    <cfRule type="containsText" dxfId="2403" priority="786" operator="containsText" text="Review">
      <formula>NOT(ISERROR(SEARCH("Review",L3)))</formula>
    </cfRule>
  </conditionalFormatting>
  <conditionalFormatting sqref="L3">
    <cfRule type="containsText" dxfId="2402" priority="791" operator="containsText" text="Failed">
      <formula>NOT(ISERROR(SEARCH("Failed",L3)))</formula>
    </cfRule>
  </conditionalFormatting>
  <conditionalFormatting sqref="L3:N3">
    <cfRule type="containsText" dxfId="2401" priority="794" operator="containsText" text="Pending">
      <formula>NOT(ISERROR(SEARCH("Pending",L3)))</formula>
    </cfRule>
  </conditionalFormatting>
  <conditionalFormatting sqref="L3:N3">
    <cfRule type="containsBlanks" dxfId="2400" priority="792">
      <formula>LEN(TRIM(L3))=0</formula>
    </cfRule>
    <cfRule type="containsText" dxfId="2399" priority="793" operator="containsText" text="Passed">
      <formula>NOT(ISERROR(SEARCH("Passed",L3)))</formula>
    </cfRule>
  </conditionalFormatting>
  <conditionalFormatting sqref="M3:N3">
    <cfRule type="containsText" dxfId="2398" priority="789" operator="containsText" text="Yes">
      <formula>NOT(ISERROR(SEARCH("Yes",M3)))</formula>
    </cfRule>
  </conditionalFormatting>
  <conditionalFormatting sqref="P3">
    <cfRule type="containsText" dxfId="2397" priority="795" operator="containsText" text="Yes">
      <formula>NOT(ISERROR(SEARCH("Yes",P3)))</formula>
    </cfRule>
    <cfRule type="containsText" dxfId="2396" priority="796" operator="containsText" text="No">
      <formula>NOT(ISERROR(SEARCH("No",P3)))</formula>
    </cfRule>
  </conditionalFormatting>
  <conditionalFormatting sqref="F3">
    <cfRule type="duplicateValues" dxfId="2395" priority="783"/>
  </conditionalFormatting>
  <conditionalFormatting sqref="D4">
    <cfRule type="containsText" dxfId="2394" priority="773" operator="containsText" text="Bilingual">
      <formula>NOT(ISERROR(SEARCH("Bilingual",D4)))</formula>
    </cfRule>
    <cfRule type="containsText" dxfId="2393" priority="774" operator="containsText" text="English">
      <formula>NOT(ISERROR(SEARCH("English",D4)))</formula>
    </cfRule>
    <cfRule type="containsText" dxfId="2392" priority="776" operator="containsText" text="Spanish">
      <formula>NOT(ISERROR(SEARCH("Spanish",D4)))</formula>
    </cfRule>
  </conditionalFormatting>
  <conditionalFormatting sqref="F4">
    <cfRule type="duplicateValues" dxfId="2391" priority="770"/>
  </conditionalFormatting>
  <conditionalFormatting sqref="L4">
    <cfRule type="containsText" dxfId="2390" priority="771" operator="containsText" text="Not Ran">
      <formula>NOT(ISERROR(SEARCH("Not Ran",L4)))</formula>
    </cfRule>
    <cfRule type="containsText" dxfId="2389" priority="772" operator="containsText" text="Review">
      <formula>NOT(ISERROR(SEARCH("Review",L4)))</formula>
    </cfRule>
  </conditionalFormatting>
  <conditionalFormatting sqref="L4">
    <cfRule type="containsText" dxfId="2388" priority="777" operator="containsText" text="Failed">
      <formula>NOT(ISERROR(SEARCH("Failed",L4)))</formula>
    </cfRule>
  </conditionalFormatting>
  <conditionalFormatting sqref="L4:N4">
    <cfRule type="containsText" dxfId="2387" priority="780" operator="containsText" text="Pending">
      <formula>NOT(ISERROR(SEARCH("Pending",L4)))</formula>
    </cfRule>
  </conditionalFormatting>
  <conditionalFormatting sqref="L4:N4">
    <cfRule type="containsBlanks" dxfId="2386" priority="778">
      <formula>LEN(TRIM(L4))=0</formula>
    </cfRule>
    <cfRule type="containsText" dxfId="2385" priority="779" operator="containsText" text="Passed">
      <formula>NOT(ISERROR(SEARCH("Passed",L4)))</formula>
    </cfRule>
  </conditionalFormatting>
  <conditionalFormatting sqref="M4:N4">
    <cfRule type="containsText" dxfId="2384" priority="775" operator="containsText" text="Yes">
      <formula>NOT(ISERROR(SEARCH("Yes",M4)))</formula>
    </cfRule>
  </conditionalFormatting>
  <conditionalFormatting sqref="P4">
    <cfRule type="containsText" dxfId="2383" priority="781" operator="containsText" text="Yes">
      <formula>NOT(ISERROR(SEARCH("Yes",P4)))</formula>
    </cfRule>
    <cfRule type="containsText" dxfId="2382" priority="782" operator="containsText" text="No">
      <formula>NOT(ISERROR(SEARCH("No",P4)))</formula>
    </cfRule>
  </conditionalFormatting>
  <conditionalFormatting sqref="F4">
    <cfRule type="duplicateValues" dxfId="2381" priority="769"/>
  </conditionalFormatting>
  <conditionalFormatting sqref="D5">
    <cfRule type="containsText" dxfId="2380" priority="759" operator="containsText" text="Bilingual">
      <formula>NOT(ISERROR(SEARCH("Bilingual",D5)))</formula>
    </cfRule>
    <cfRule type="containsText" dxfId="2379" priority="760" operator="containsText" text="English">
      <formula>NOT(ISERROR(SEARCH("English",D5)))</formula>
    </cfRule>
    <cfRule type="containsText" dxfId="2378" priority="762" operator="containsText" text="Spanish">
      <formula>NOT(ISERROR(SEARCH("Spanish",D5)))</formula>
    </cfRule>
  </conditionalFormatting>
  <conditionalFormatting sqref="F5">
    <cfRule type="duplicateValues" dxfId="2377" priority="756"/>
  </conditionalFormatting>
  <conditionalFormatting sqref="L5">
    <cfRule type="containsText" dxfId="2376" priority="757" operator="containsText" text="Not Ran">
      <formula>NOT(ISERROR(SEARCH("Not Ran",L5)))</formula>
    </cfRule>
    <cfRule type="containsText" dxfId="2375" priority="758" operator="containsText" text="Review">
      <formula>NOT(ISERROR(SEARCH("Review",L5)))</formula>
    </cfRule>
  </conditionalFormatting>
  <conditionalFormatting sqref="L5">
    <cfRule type="containsText" dxfId="2374" priority="763" operator="containsText" text="Failed">
      <formula>NOT(ISERROR(SEARCH("Failed",L5)))</formula>
    </cfRule>
  </conditionalFormatting>
  <conditionalFormatting sqref="L5:N5">
    <cfRule type="containsText" dxfId="2373" priority="766" operator="containsText" text="Pending">
      <formula>NOT(ISERROR(SEARCH("Pending",L5)))</formula>
    </cfRule>
  </conditionalFormatting>
  <conditionalFormatting sqref="L5:N5">
    <cfRule type="containsBlanks" dxfId="2372" priority="764">
      <formula>LEN(TRIM(L5))=0</formula>
    </cfRule>
    <cfRule type="containsText" dxfId="2371" priority="765" operator="containsText" text="Passed">
      <formula>NOT(ISERROR(SEARCH("Passed",L5)))</formula>
    </cfRule>
  </conditionalFormatting>
  <conditionalFormatting sqref="M5:N5">
    <cfRule type="containsText" dxfId="2370" priority="761" operator="containsText" text="Yes">
      <formula>NOT(ISERROR(SEARCH("Yes",M5)))</formula>
    </cfRule>
  </conditionalFormatting>
  <conditionalFormatting sqref="P5">
    <cfRule type="containsText" dxfId="2369" priority="767" operator="containsText" text="Yes">
      <formula>NOT(ISERROR(SEARCH("Yes",P5)))</formula>
    </cfRule>
    <cfRule type="containsText" dxfId="2368" priority="768" operator="containsText" text="No">
      <formula>NOT(ISERROR(SEARCH("No",P5)))</formula>
    </cfRule>
  </conditionalFormatting>
  <conditionalFormatting sqref="F5">
    <cfRule type="duplicateValues" dxfId="2367" priority="755"/>
  </conditionalFormatting>
  <conditionalFormatting sqref="D6">
    <cfRule type="containsText" dxfId="2366" priority="747" operator="containsText" text="Bilingual">
      <formula>NOT(ISERROR(SEARCH("Bilingual",D6)))</formula>
    </cfRule>
    <cfRule type="containsText" dxfId="2365" priority="748" operator="containsText" text="English">
      <formula>NOT(ISERROR(SEARCH("English",D6)))</formula>
    </cfRule>
    <cfRule type="containsText" dxfId="2364" priority="750" operator="containsText" text="Spanish">
      <formula>NOT(ISERROR(SEARCH("Spanish",D6)))</formula>
    </cfRule>
  </conditionalFormatting>
  <conditionalFormatting sqref="F6">
    <cfRule type="duplicateValues" dxfId="2363" priority="744"/>
  </conditionalFormatting>
  <conditionalFormatting sqref="L6">
    <cfRule type="containsText" dxfId="2362" priority="745" operator="containsText" text="Not Ran">
      <formula>NOT(ISERROR(SEARCH("Not Ran",L6)))</formula>
    </cfRule>
    <cfRule type="containsText" dxfId="2361" priority="746" operator="containsText" text="Review">
      <formula>NOT(ISERROR(SEARCH("Review",L6)))</formula>
    </cfRule>
  </conditionalFormatting>
  <conditionalFormatting sqref="L6">
    <cfRule type="containsText" dxfId="2360" priority="751" operator="containsText" text="Failed">
      <formula>NOT(ISERROR(SEARCH("Failed",L6)))</formula>
    </cfRule>
  </conditionalFormatting>
  <conditionalFormatting sqref="L6:N6">
    <cfRule type="containsText" dxfId="2359" priority="754" operator="containsText" text="Pending">
      <formula>NOT(ISERROR(SEARCH("Pending",L6)))</formula>
    </cfRule>
  </conditionalFormatting>
  <conditionalFormatting sqref="L6:N6">
    <cfRule type="containsBlanks" dxfId="2358" priority="752">
      <formula>LEN(TRIM(L6))=0</formula>
    </cfRule>
    <cfRule type="containsText" dxfId="2357" priority="753" operator="containsText" text="Passed">
      <formula>NOT(ISERROR(SEARCH("Passed",L6)))</formula>
    </cfRule>
  </conditionalFormatting>
  <conditionalFormatting sqref="M6:N6">
    <cfRule type="containsText" dxfId="2356" priority="749" operator="containsText" text="Yes">
      <formula>NOT(ISERROR(SEARCH("Yes",M6)))</formula>
    </cfRule>
  </conditionalFormatting>
  <conditionalFormatting sqref="F6">
    <cfRule type="duplicateValues" dxfId="2355" priority="743"/>
  </conditionalFormatting>
  <conditionalFormatting sqref="D7">
    <cfRule type="containsText" dxfId="2354" priority="733" operator="containsText" text="Bilingual">
      <formula>NOT(ISERROR(SEARCH("Bilingual",D7)))</formula>
    </cfRule>
    <cfRule type="containsText" dxfId="2353" priority="734" operator="containsText" text="English">
      <formula>NOT(ISERROR(SEARCH("English",D7)))</formula>
    </cfRule>
    <cfRule type="containsText" dxfId="2352" priority="736" operator="containsText" text="Spanish">
      <formula>NOT(ISERROR(SEARCH("Spanish",D7)))</formula>
    </cfRule>
  </conditionalFormatting>
  <conditionalFormatting sqref="F7">
    <cfRule type="duplicateValues" dxfId="2351" priority="730"/>
  </conditionalFormatting>
  <conditionalFormatting sqref="L7">
    <cfRule type="containsText" dxfId="2350" priority="731" operator="containsText" text="Not Ran">
      <formula>NOT(ISERROR(SEARCH("Not Ran",L7)))</formula>
    </cfRule>
    <cfRule type="containsText" dxfId="2349" priority="732" operator="containsText" text="Review">
      <formula>NOT(ISERROR(SEARCH("Review",L7)))</formula>
    </cfRule>
  </conditionalFormatting>
  <conditionalFormatting sqref="L7">
    <cfRule type="containsText" dxfId="2348" priority="737" operator="containsText" text="Failed">
      <formula>NOT(ISERROR(SEARCH("Failed",L7)))</formula>
    </cfRule>
  </conditionalFormatting>
  <conditionalFormatting sqref="L7:N7">
    <cfRule type="containsText" dxfId="2347" priority="740" operator="containsText" text="Pending">
      <formula>NOT(ISERROR(SEARCH("Pending",L7)))</formula>
    </cfRule>
  </conditionalFormatting>
  <conditionalFormatting sqref="L7:N7">
    <cfRule type="containsBlanks" dxfId="2346" priority="738">
      <formula>LEN(TRIM(L7))=0</formula>
    </cfRule>
    <cfRule type="containsText" dxfId="2345" priority="739" operator="containsText" text="Passed">
      <formula>NOT(ISERROR(SEARCH("Passed",L7)))</formula>
    </cfRule>
  </conditionalFormatting>
  <conditionalFormatting sqref="M7:N7">
    <cfRule type="containsText" dxfId="2344" priority="735" operator="containsText" text="Yes">
      <formula>NOT(ISERROR(SEARCH("Yes",M7)))</formula>
    </cfRule>
  </conditionalFormatting>
  <conditionalFormatting sqref="P7">
    <cfRule type="containsText" dxfId="2343" priority="741" operator="containsText" text="Yes">
      <formula>NOT(ISERROR(SEARCH("Yes",P7)))</formula>
    </cfRule>
    <cfRule type="containsText" dxfId="2342" priority="742" operator="containsText" text="No">
      <formula>NOT(ISERROR(SEARCH("No",P7)))</formula>
    </cfRule>
  </conditionalFormatting>
  <conditionalFormatting sqref="F7">
    <cfRule type="duplicateValues" dxfId="2341" priority="729"/>
  </conditionalFormatting>
  <conditionalFormatting sqref="D8">
    <cfRule type="containsText" dxfId="2340" priority="719" operator="containsText" text="Bilingual">
      <formula>NOT(ISERROR(SEARCH("Bilingual",D8)))</formula>
    </cfRule>
    <cfRule type="containsText" dxfId="2339" priority="720" operator="containsText" text="English">
      <formula>NOT(ISERROR(SEARCH("English",D8)))</formula>
    </cfRule>
    <cfRule type="containsText" dxfId="2338" priority="722" operator="containsText" text="Spanish">
      <formula>NOT(ISERROR(SEARCH("Spanish",D8)))</formula>
    </cfRule>
  </conditionalFormatting>
  <conditionalFormatting sqref="F8">
    <cfRule type="duplicateValues" dxfId="2337" priority="716"/>
  </conditionalFormatting>
  <conditionalFormatting sqref="L8">
    <cfRule type="containsText" dxfId="2336" priority="717" operator="containsText" text="Not Ran">
      <formula>NOT(ISERROR(SEARCH("Not Ran",L8)))</formula>
    </cfRule>
    <cfRule type="containsText" dxfId="2335" priority="718" operator="containsText" text="Review">
      <formula>NOT(ISERROR(SEARCH("Review",L8)))</formula>
    </cfRule>
  </conditionalFormatting>
  <conditionalFormatting sqref="L8">
    <cfRule type="containsText" dxfId="2334" priority="723" operator="containsText" text="Failed">
      <formula>NOT(ISERROR(SEARCH("Failed",L8)))</formula>
    </cfRule>
  </conditionalFormatting>
  <conditionalFormatting sqref="L8:N8">
    <cfRule type="containsText" dxfId="2333" priority="726" operator="containsText" text="Pending">
      <formula>NOT(ISERROR(SEARCH("Pending",L8)))</formula>
    </cfRule>
  </conditionalFormatting>
  <conditionalFormatting sqref="L8:N8">
    <cfRule type="containsBlanks" dxfId="2332" priority="724">
      <formula>LEN(TRIM(L8))=0</formula>
    </cfRule>
    <cfRule type="containsText" dxfId="2331" priority="725" operator="containsText" text="Passed">
      <formula>NOT(ISERROR(SEARCH("Passed",L8)))</formula>
    </cfRule>
  </conditionalFormatting>
  <conditionalFormatting sqref="M8:N8">
    <cfRule type="containsText" dxfId="2330" priority="721" operator="containsText" text="Yes">
      <formula>NOT(ISERROR(SEARCH("Yes",M8)))</formula>
    </cfRule>
  </conditionalFormatting>
  <conditionalFormatting sqref="P8">
    <cfRule type="containsText" dxfId="2329" priority="727" operator="containsText" text="Yes">
      <formula>NOT(ISERROR(SEARCH("Yes",P8)))</formula>
    </cfRule>
    <cfRule type="containsText" dxfId="2328" priority="728" operator="containsText" text="No">
      <formula>NOT(ISERROR(SEARCH("No",P8)))</formula>
    </cfRule>
  </conditionalFormatting>
  <conditionalFormatting sqref="F8">
    <cfRule type="duplicateValues" dxfId="2327" priority="715"/>
  </conditionalFormatting>
  <conditionalFormatting sqref="D9">
    <cfRule type="containsText" dxfId="2326" priority="705" operator="containsText" text="Bilingual">
      <formula>NOT(ISERROR(SEARCH("Bilingual",D9)))</formula>
    </cfRule>
    <cfRule type="containsText" dxfId="2325" priority="706" operator="containsText" text="English">
      <formula>NOT(ISERROR(SEARCH("English",D9)))</formula>
    </cfRule>
    <cfRule type="containsText" dxfId="2324" priority="708" operator="containsText" text="Spanish">
      <formula>NOT(ISERROR(SEARCH("Spanish",D9)))</formula>
    </cfRule>
  </conditionalFormatting>
  <conditionalFormatting sqref="F9">
    <cfRule type="duplicateValues" dxfId="2323" priority="702"/>
  </conditionalFormatting>
  <conditionalFormatting sqref="L9">
    <cfRule type="containsText" dxfId="2322" priority="703" operator="containsText" text="Not Ran">
      <formula>NOT(ISERROR(SEARCH("Not Ran",L9)))</formula>
    </cfRule>
    <cfRule type="containsText" dxfId="2321" priority="704" operator="containsText" text="Review">
      <formula>NOT(ISERROR(SEARCH("Review",L9)))</formula>
    </cfRule>
  </conditionalFormatting>
  <conditionalFormatting sqref="L9">
    <cfRule type="containsText" dxfId="2320" priority="709" operator="containsText" text="Failed">
      <formula>NOT(ISERROR(SEARCH("Failed",L9)))</formula>
    </cfRule>
  </conditionalFormatting>
  <conditionalFormatting sqref="L9:N9">
    <cfRule type="containsText" dxfId="2319" priority="712" operator="containsText" text="Pending">
      <formula>NOT(ISERROR(SEARCH("Pending",L9)))</formula>
    </cfRule>
  </conditionalFormatting>
  <conditionalFormatting sqref="L9:N9">
    <cfRule type="containsBlanks" dxfId="2318" priority="710">
      <formula>LEN(TRIM(L9))=0</formula>
    </cfRule>
    <cfRule type="containsText" dxfId="2317" priority="711" operator="containsText" text="Passed">
      <formula>NOT(ISERROR(SEARCH("Passed",L9)))</formula>
    </cfRule>
  </conditionalFormatting>
  <conditionalFormatting sqref="M9:N9">
    <cfRule type="containsText" dxfId="2316" priority="707" operator="containsText" text="Yes">
      <formula>NOT(ISERROR(SEARCH("Yes",M9)))</formula>
    </cfRule>
  </conditionalFormatting>
  <conditionalFormatting sqref="P9">
    <cfRule type="containsText" dxfId="2315" priority="713" operator="containsText" text="Yes">
      <formula>NOT(ISERROR(SEARCH("Yes",P9)))</formula>
    </cfRule>
    <cfRule type="containsText" dxfId="2314" priority="714" operator="containsText" text="No">
      <formula>NOT(ISERROR(SEARCH("No",P9)))</formula>
    </cfRule>
  </conditionalFormatting>
  <conditionalFormatting sqref="F9">
    <cfRule type="duplicateValues" dxfId="2313" priority="701"/>
  </conditionalFormatting>
  <conditionalFormatting sqref="D10">
    <cfRule type="containsText" dxfId="2312" priority="693" operator="containsText" text="Bilingual">
      <formula>NOT(ISERROR(SEARCH("Bilingual",D10)))</formula>
    </cfRule>
    <cfRule type="containsText" dxfId="2311" priority="694" operator="containsText" text="English">
      <formula>NOT(ISERROR(SEARCH("English",D10)))</formula>
    </cfRule>
    <cfRule type="containsText" dxfId="2310" priority="696" operator="containsText" text="Spanish">
      <formula>NOT(ISERROR(SEARCH("Spanish",D10)))</formula>
    </cfRule>
  </conditionalFormatting>
  <conditionalFormatting sqref="F10">
    <cfRule type="duplicateValues" dxfId="2309" priority="690"/>
  </conditionalFormatting>
  <conditionalFormatting sqref="L10">
    <cfRule type="containsText" dxfId="2308" priority="691" operator="containsText" text="Not Ran">
      <formula>NOT(ISERROR(SEARCH("Not Ran",L10)))</formula>
    </cfRule>
    <cfRule type="containsText" dxfId="2307" priority="692" operator="containsText" text="Review">
      <formula>NOT(ISERROR(SEARCH("Review",L10)))</formula>
    </cfRule>
  </conditionalFormatting>
  <conditionalFormatting sqref="L10">
    <cfRule type="containsText" dxfId="2306" priority="697" operator="containsText" text="Failed">
      <formula>NOT(ISERROR(SEARCH("Failed",L10)))</formula>
    </cfRule>
  </conditionalFormatting>
  <conditionalFormatting sqref="L10:N10">
    <cfRule type="containsText" dxfId="2305" priority="700" operator="containsText" text="Pending">
      <formula>NOT(ISERROR(SEARCH("Pending",L10)))</formula>
    </cfRule>
  </conditionalFormatting>
  <conditionalFormatting sqref="L10:N10">
    <cfRule type="containsBlanks" dxfId="2304" priority="698">
      <formula>LEN(TRIM(L10))=0</formula>
    </cfRule>
    <cfRule type="containsText" dxfId="2303" priority="699" operator="containsText" text="Passed">
      <formula>NOT(ISERROR(SEARCH("Passed",L10)))</formula>
    </cfRule>
  </conditionalFormatting>
  <conditionalFormatting sqref="M10:N10">
    <cfRule type="containsText" dxfId="2302" priority="695" operator="containsText" text="Yes">
      <formula>NOT(ISERROR(SEARCH("Yes",M10)))</formula>
    </cfRule>
  </conditionalFormatting>
  <conditionalFormatting sqref="F10">
    <cfRule type="duplicateValues" dxfId="2301" priority="689"/>
  </conditionalFormatting>
  <conditionalFormatting sqref="D11">
    <cfRule type="containsText" dxfId="2300" priority="681" operator="containsText" text="Bilingual">
      <formula>NOT(ISERROR(SEARCH("Bilingual",D11)))</formula>
    </cfRule>
    <cfRule type="containsText" dxfId="2299" priority="682" operator="containsText" text="English">
      <formula>NOT(ISERROR(SEARCH("English",D11)))</formula>
    </cfRule>
    <cfRule type="containsText" dxfId="2298" priority="684" operator="containsText" text="Spanish">
      <formula>NOT(ISERROR(SEARCH("Spanish",D11)))</formula>
    </cfRule>
  </conditionalFormatting>
  <conditionalFormatting sqref="F11">
    <cfRule type="duplicateValues" dxfId="2297" priority="678"/>
  </conditionalFormatting>
  <conditionalFormatting sqref="L11">
    <cfRule type="containsText" dxfId="2296" priority="679" operator="containsText" text="Not Ran">
      <formula>NOT(ISERROR(SEARCH("Not Ran",L11)))</formula>
    </cfRule>
    <cfRule type="containsText" dxfId="2295" priority="680" operator="containsText" text="Review">
      <formula>NOT(ISERROR(SEARCH("Review",L11)))</formula>
    </cfRule>
  </conditionalFormatting>
  <conditionalFormatting sqref="L11">
    <cfRule type="containsText" dxfId="2294" priority="685" operator="containsText" text="Failed">
      <formula>NOT(ISERROR(SEARCH("Failed",L11)))</formula>
    </cfRule>
  </conditionalFormatting>
  <conditionalFormatting sqref="L11:N11">
    <cfRule type="containsText" dxfId="2293" priority="688" operator="containsText" text="Pending">
      <formula>NOT(ISERROR(SEARCH("Pending",L11)))</formula>
    </cfRule>
  </conditionalFormatting>
  <conditionalFormatting sqref="L11:N11">
    <cfRule type="containsBlanks" dxfId="2292" priority="686">
      <formula>LEN(TRIM(L11))=0</formula>
    </cfRule>
    <cfRule type="containsText" dxfId="2291" priority="687" operator="containsText" text="Passed">
      <formula>NOT(ISERROR(SEARCH("Passed",L11)))</formula>
    </cfRule>
  </conditionalFormatting>
  <conditionalFormatting sqref="M11:N11">
    <cfRule type="containsText" dxfId="2290" priority="683" operator="containsText" text="Yes">
      <formula>NOT(ISERROR(SEARCH("Yes",M11)))</formula>
    </cfRule>
  </conditionalFormatting>
  <conditionalFormatting sqref="F11">
    <cfRule type="duplicateValues" dxfId="2289" priority="677"/>
  </conditionalFormatting>
  <conditionalFormatting sqref="D12">
    <cfRule type="containsText" dxfId="2288" priority="667" operator="containsText" text="Bilingual">
      <formula>NOT(ISERROR(SEARCH("Bilingual",D12)))</formula>
    </cfRule>
    <cfRule type="containsText" dxfId="2287" priority="668" operator="containsText" text="English">
      <formula>NOT(ISERROR(SEARCH("English",D12)))</formula>
    </cfRule>
    <cfRule type="containsText" dxfId="2286" priority="670" operator="containsText" text="Spanish">
      <formula>NOT(ISERROR(SEARCH("Spanish",D12)))</formula>
    </cfRule>
  </conditionalFormatting>
  <conditionalFormatting sqref="F12">
    <cfRule type="duplicateValues" dxfId="2285" priority="664"/>
  </conditionalFormatting>
  <conditionalFormatting sqref="L12">
    <cfRule type="containsText" dxfId="2284" priority="665" operator="containsText" text="Not Ran">
      <formula>NOT(ISERROR(SEARCH("Not Ran",L12)))</formula>
    </cfRule>
    <cfRule type="containsText" dxfId="2283" priority="666" operator="containsText" text="Review">
      <formula>NOT(ISERROR(SEARCH("Review",L12)))</formula>
    </cfRule>
  </conditionalFormatting>
  <conditionalFormatting sqref="L12">
    <cfRule type="containsText" dxfId="2282" priority="671" operator="containsText" text="Failed">
      <formula>NOT(ISERROR(SEARCH("Failed",L12)))</formula>
    </cfRule>
  </conditionalFormatting>
  <conditionalFormatting sqref="L12:N12">
    <cfRule type="containsText" dxfId="2281" priority="674" operator="containsText" text="Pending">
      <formula>NOT(ISERROR(SEARCH("Pending",L12)))</formula>
    </cfRule>
  </conditionalFormatting>
  <conditionalFormatting sqref="L12:N12">
    <cfRule type="containsBlanks" dxfId="2280" priority="672">
      <formula>LEN(TRIM(L12))=0</formula>
    </cfRule>
    <cfRule type="containsText" dxfId="2279" priority="673" operator="containsText" text="Passed">
      <formula>NOT(ISERROR(SEARCH("Passed",L12)))</formula>
    </cfRule>
  </conditionalFormatting>
  <conditionalFormatting sqref="M12:N12">
    <cfRule type="containsText" dxfId="2278" priority="669" operator="containsText" text="Yes">
      <formula>NOT(ISERROR(SEARCH("Yes",M12)))</formula>
    </cfRule>
  </conditionalFormatting>
  <conditionalFormatting sqref="P12">
    <cfRule type="containsText" dxfId="2277" priority="675" operator="containsText" text="Yes">
      <formula>NOT(ISERROR(SEARCH("Yes",P12)))</formula>
    </cfRule>
    <cfRule type="containsText" dxfId="2276" priority="676" operator="containsText" text="No">
      <formula>NOT(ISERROR(SEARCH("No",P12)))</formula>
    </cfRule>
  </conditionalFormatting>
  <conditionalFormatting sqref="F12">
    <cfRule type="duplicateValues" dxfId="2275" priority="663"/>
  </conditionalFormatting>
  <conditionalFormatting sqref="D13">
    <cfRule type="containsText" dxfId="2274" priority="653" operator="containsText" text="Bilingual">
      <formula>NOT(ISERROR(SEARCH("Bilingual",D13)))</formula>
    </cfRule>
    <cfRule type="containsText" dxfId="2273" priority="654" operator="containsText" text="English">
      <formula>NOT(ISERROR(SEARCH("English",D13)))</formula>
    </cfRule>
    <cfRule type="containsText" dxfId="2272" priority="656" operator="containsText" text="Spanish">
      <formula>NOT(ISERROR(SEARCH("Spanish",D13)))</formula>
    </cfRule>
  </conditionalFormatting>
  <conditionalFormatting sqref="F13">
    <cfRule type="duplicateValues" dxfId="2271" priority="650"/>
  </conditionalFormatting>
  <conditionalFormatting sqref="L13">
    <cfRule type="containsText" dxfId="2270" priority="651" operator="containsText" text="Not Ran">
      <formula>NOT(ISERROR(SEARCH("Not Ran",L13)))</formula>
    </cfRule>
    <cfRule type="containsText" dxfId="2269" priority="652" operator="containsText" text="Review">
      <formula>NOT(ISERROR(SEARCH("Review",L13)))</formula>
    </cfRule>
  </conditionalFormatting>
  <conditionalFormatting sqref="L13">
    <cfRule type="containsText" dxfId="2268" priority="657" operator="containsText" text="Failed">
      <formula>NOT(ISERROR(SEARCH("Failed",L13)))</formula>
    </cfRule>
  </conditionalFormatting>
  <conditionalFormatting sqref="L13:N13">
    <cfRule type="containsText" dxfId="2267" priority="660" operator="containsText" text="Pending">
      <formula>NOT(ISERROR(SEARCH("Pending",L13)))</formula>
    </cfRule>
  </conditionalFormatting>
  <conditionalFormatting sqref="L13:N13">
    <cfRule type="containsBlanks" dxfId="2266" priority="658">
      <formula>LEN(TRIM(L13))=0</formula>
    </cfRule>
    <cfRule type="containsText" dxfId="2265" priority="659" operator="containsText" text="Passed">
      <formula>NOT(ISERROR(SEARCH("Passed",L13)))</formula>
    </cfRule>
  </conditionalFormatting>
  <conditionalFormatting sqref="M13:N13">
    <cfRule type="containsText" dxfId="2264" priority="655" operator="containsText" text="Yes">
      <formula>NOT(ISERROR(SEARCH("Yes",M13)))</formula>
    </cfRule>
  </conditionalFormatting>
  <conditionalFormatting sqref="P13">
    <cfRule type="containsText" dxfId="2263" priority="661" operator="containsText" text="Yes">
      <formula>NOT(ISERROR(SEARCH("Yes",P13)))</formula>
    </cfRule>
    <cfRule type="containsText" dxfId="2262" priority="662" operator="containsText" text="No">
      <formula>NOT(ISERROR(SEARCH("No",P13)))</formula>
    </cfRule>
  </conditionalFormatting>
  <conditionalFormatting sqref="F13">
    <cfRule type="duplicateValues" dxfId="2261" priority="649"/>
  </conditionalFormatting>
  <conditionalFormatting sqref="D14">
    <cfRule type="containsText" dxfId="2260" priority="641" operator="containsText" text="Bilingual">
      <formula>NOT(ISERROR(SEARCH("Bilingual",D14)))</formula>
    </cfRule>
    <cfRule type="containsText" dxfId="2259" priority="642" operator="containsText" text="English">
      <formula>NOT(ISERROR(SEARCH("English",D14)))</formula>
    </cfRule>
    <cfRule type="containsText" dxfId="2258" priority="644" operator="containsText" text="Spanish">
      <formula>NOT(ISERROR(SEARCH("Spanish",D14)))</formula>
    </cfRule>
  </conditionalFormatting>
  <conditionalFormatting sqref="F14">
    <cfRule type="duplicateValues" dxfId="2257" priority="638"/>
  </conditionalFormatting>
  <conditionalFormatting sqref="L14">
    <cfRule type="containsText" dxfId="2256" priority="639" operator="containsText" text="Not Ran">
      <formula>NOT(ISERROR(SEARCH("Not Ran",L14)))</formula>
    </cfRule>
    <cfRule type="containsText" dxfId="2255" priority="640" operator="containsText" text="Review">
      <formula>NOT(ISERROR(SEARCH("Review",L14)))</formula>
    </cfRule>
  </conditionalFormatting>
  <conditionalFormatting sqref="L14">
    <cfRule type="containsText" dxfId="2254" priority="645" operator="containsText" text="Failed">
      <formula>NOT(ISERROR(SEARCH("Failed",L14)))</formula>
    </cfRule>
  </conditionalFormatting>
  <conditionalFormatting sqref="L14:N14">
    <cfRule type="containsText" dxfId="2253" priority="648" operator="containsText" text="Pending">
      <formula>NOT(ISERROR(SEARCH("Pending",L14)))</formula>
    </cfRule>
  </conditionalFormatting>
  <conditionalFormatting sqref="L14:N14">
    <cfRule type="containsBlanks" dxfId="2252" priority="646">
      <formula>LEN(TRIM(L14))=0</formula>
    </cfRule>
    <cfRule type="containsText" dxfId="2251" priority="647" operator="containsText" text="Passed">
      <formula>NOT(ISERROR(SEARCH("Passed",L14)))</formula>
    </cfRule>
  </conditionalFormatting>
  <conditionalFormatting sqref="M14:N14">
    <cfRule type="containsText" dxfId="2250" priority="643" operator="containsText" text="Yes">
      <formula>NOT(ISERROR(SEARCH("Yes",M14)))</formula>
    </cfRule>
  </conditionalFormatting>
  <conditionalFormatting sqref="F14">
    <cfRule type="duplicateValues" dxfId="2249" priority="637"/>
  </conditionalFormatting>
  <conditionalFormatting sqref="D15">
    <cfRule type="containsText" dxfId="2248" priority="629" operator="containsText" text="Bilingual">
      <formula>NOT(ISERROR(SEARCH("Bilingual",D15)))</formula>
    </cfRule>
    <cfRule type="containsText" dxfId="2247" priority="630" operator="containsText" text="English">
      <formula>NOT(ISERROR(SEARCH("English",D15)))</formula>
    </cfRule>
    <cfRule type="containsText" dxfId="2246" priority="632" operator="containsText" text="Spanish">
      <formula>NOT(ISERROR(SEARCH("Spanish",D15)))</formula>
    </cfRule>
  </conditionalFormatting>
  <conditionalFormatting sqref="F15">
    <cfRule type="duplicateValues" dxfId="2245" priority="626"/>
  </conditionalFormatting>
  <conditionalFormatting sqref="L15">
    <cfRule type="containsText" dxfId="2244" priority="627" operator="containsText" text="Not Ran">
      <formula>NOT(ISERROR(SEARCH("Not Ran",L15)))</formula>
    </cfRule>
    <cfRule type="containsText" dxfId="2243" priority="628" operator="containsText" text="Review">
      <formula>NOT(ISERROR(SEARCH("Review",L15)))</formula>
    </cfRule>
  </conditionalFormatting>
  <conditionalFormatting sqref="L15">
    <cfRule type="containsText" dxfId="2242" priority="633" operator="containsText" text="Failed">
      <formula>NOT(ISERROR(SEARCH("Failed",L15)))</formula>
    </cfRule>
  </conditionalFormatting>
  <conditionalFormatting sqref="L15:N15">
    <cfRule type="containsText" dxfId="2241" priority="636" operator="containsText" text="Pending">
      <formula>NOT(ISERROR(SEARCH("Pending",L15)))</formula>
    </cfRule>
  </conditionalFormatting>
  <conditionalFormatting sqref="L15:N15">
    <cfRule type="containsBlanks" dxfId="2240" priority="634">
      <formula>LEN(TRIM(L15))=0</formula>
    </cfRule>
    <cfRule type="containsText" dxfId="2239" priority="635" operator="containsText" text="Passed">
      <formula>NOT(ISERROR(SEARCH("Passed",L15)))</formula>
    </cfRule>
  </conditionalFormatting>
  <conditionalFormatting sqref="M15:N15">
    <cfRule type="containsText" dxfId="2238" priority="631" operator="containsText" text="Yes">
      <formula>NOT(ISERROR(SEARCH("Yes",M15)))</formula>
    </cfRule>
  </conditionalFormatting>
  <conditionalFormatting sqref="F15">
    <cfRule type="duplicateValues" dxfId="2237" priority="625"/>
  </conditionalFormatting>
  <conditionalFormatting sqref="D16">
    <cfRule type="containsText" dxfId="2236" priority="617" operator="containsText" text="Bilingual">
      <formula>NOT(ISERROR(SEARCH("Bilingual",D16)))</formula>
    </cfRule>
    <cfRule type="containsText" dxfId="2235" priority="618" operator="containsText" text="English">
      <formula>NOT(ISERROR(SEARCH("English",D16)))</formula>
    </cfRule>
    <cfRule type="containsText" dxfId="2234" priority="620" operator="containsText" text="Spanish">
      <formula>NOT(ISERROR(SEARCH("Spanish",D16)))</formula>
    </cfRule>
  </conditionalFormatting>
  <conditionalFormatting sqref="F16">
    <cfRule type="duplicateValues" dxfId="2233" priority="614"/>
  </conditionalFormatting>
  <conditionalFormatting sqref="L16">
    <cfRule type="containsText" dxfId="2232" priority="615" operator="containsText" text="Not Ran">
      <formula>NOT(ISERROR(SEARCH("Not Ran",L16)))</formula>
    </cfRule>
    <cfRule type="containsText" dxfId="2231" priority="616" operator="containsText" text="Review">
      <formula>NOT(ISERROR(SEARCH("Review",L16)))</formula>
    </cfRule>
  </conditionalFormatting>
  <conditionalFormatting sqref="L16">
    <cfRule type="containsText" dxfId="2230" priority="621" operator="containsText" text="Failed">
      <formula>NOT(ISERROR(SEARCH("Failed",L16)))</formula>
    </cfRule>
  </conditionalFormatting>
  <conditionalFormatting sqref="L16:N16">
    <cfRule type="containsText" dxfId="2229" priority="624" operator="containsText" text="Pending">
      <formula>NOT(ISERROR(SEARCH("Pending",L16)))</formula>
    </cfRule>
  </conditionalFormatting>
  <conditionalFormatting sqref="L16:N16">
    <cfRule type="containsBlanks" dxfId="2228" priority="622">
      <formula>LEN(TRIM(L16))=0</formula>
    </cfRule>
    <cfRule type="containsText" dxfId="2227" priority="623" operator="containsText" text="Passed">
      <formula>NOT(ISERROR(SEARCH("Passed",L16)))</formula>
    </cfRule>
  </conditionalFormatting>
  <conditionalFormatting sqref="M16:N16">
    <cfRule type="containsText" dxfId="2226" priority="619" operator="containsText" text="Yes">
      <formula>NOT(ISERROR(SEARCH("Yes",M16)))</formula>
    </cfRule>
  </conditionalFormatting>
  <conditionalFormatting sqref="F16">
    <cfRule type="duplicateValues" dxfId="2225" priority="613"/>
  </conditionalFormatting>
  <conditionalFormatting sqref="D17">
    <cfRule type="containsText" dxfId="2224" priority="605" operator="containsText" text="Bilingual">
      <formula>NOT(ISERROR(SEARCH("Bilingual",D17)))</formula>
    </cfRule>
    <cfRule type="containsText" dxfId="2223" priority="606" operator="containsText" text="English">
      <formula>NOT(ISERROR(SEARCH("English",D17)))</formula>
    </cfRule>
    <cfRule type="containsText" dxfId="2222" priority="608" operator="containsText" text="Spanish">
      <formula>NOT(ISERROR(SEARCH("Spanish",D17)))</formula>
    </cfRule>
  </conditionalFormatting>
  <conditionalFormatting sqref="F17">
    <cfRule type="duplicateValues" dxfId="2221" priority="602"/>
  </conditionalFormatting>
  <conditionalFormatting sqref="L17">
    <cfRule type="containsText" dxfId="2220" priority="603" operator="containsText" text="Not Ran">
      <formula>NOT(ISERROR(SEARCH("Not Ran",L17)))</formula>
    </cfRule>
    <cfRule type="containsText" dxfId="2219" priority="604" operator="containsText" text="Review">
      <formula>NOT(ISERROR(SEARCH("Review",L17)))</formula>
    </cfRule>
  </conditionalFormatting>
  <conditionalFormatting sqref="L17">
    <cfRule type="containsText" dxfId="2218" priority="609" operator="containsText" text="Failed">
      <formula>NOT(ISERROR(SEARCH("Failed",L17)))</formula>
    </cfRule>
  </conditionalFormatting>
  <conditionalFormatting sqref="L17:N17">
    <cfRule type="containsText" dxfId="2217" priority="612" operator="containsText" text="Pending">
      <formula>NOT(ISERROR(SEARCH("Pending",L17)))</formula>
    </cfRule>
  </conditionalFormatting>
  <conditionalFormatting sqref="L17:N17">
    <cfRule type="containsBlanks" dxfId="2216" priority="610">
      <formula>LEN(TRIM(L17))=0</formula>
    </cfRule>
    <cfRule type="containsText" dxfId="2215" priority="611" operator="containsText" text="Passed">
      <formula>NOT(ISERROR(SEARCH("Passed",L17)))</formula>
    </cfRule>
  </conditionalFormatting>
  <conditionalFormatting sqref="M17:N17">
    <cfRule type="containsText" dxfId="2214" priority="607" operator="containsText" text="Yes">
      <formula>NOT(ISERROR(SEARCH("Yes",M17)))</formula>
    </cfRule>
  </conditionalFormatting>
  <conditionalFormatting sqref="F17">
    <cfRule type="duplicateValues" dxfId="2213" priority="601"/>
  </conditionalFormatting>
  <conditionalFormatting sqref="D18">
    <cfRule type="containsText" dxfId="2212" priority="591" operator="containsText" text="Bilingual">
      <formula>NOT(ISERROR(SEARCH("Bilingual",D18)))</formula>
    </cfRule>
    <cfRule type="containsText" dxfId="2211" priority="592" operator="containsText" text="English">
      <formula>NOT(ISERROR(SEARCH("English",D18)))</formula>
    </cfRule>
    <cfRule type="containsText" dxfId="2210" priority="594" operator="containsText" text="Spanish">
      <formula>NOT(ISERROR(SEARCH("Spanish",D18)))</formula>
    </cfRule>
  </conditionalFormatting>
  <conditionalFormatting sqref="F18">
    <cfRule type="duplicateValues" dxfId="2209" priority="588"/>
  </conditionalFormatting>
  <conditionalFormatting sqref="L18">
    <cfRule type="containsText" dxfId="2208" priority="589" operator="containsText" text="Not Ran">
      <formula>NOT(ISERROR(SEARCH("Not Ran",L18)))</formula>
    </cfRule>
    <cfRule type="containsText" dxfId="2207" priority="590" operator="containsText" text="Review">
      <formula>NOT(ISERROR(SEARCH("Review",L18)))</formula>
    </cfRule>
  </conditionalFormatting>
  <conditionalFormatting sqref="L18">
    <cfRule type="containsText" dxfId="2206" priority="595" operator="containsText" text="Failed">
      <formula>NOT(ISERROR(SEARCH("Failed",L18)))</formula>
    </cfRule>
  </conditionalFormatting>
  <conditionalFormatting sqref="L18:N18">
    <cfRule type="containsText" dxfId="2205" priority="598" operator="containsText" text="Pending">
      <formula>NOT(ISERROR(SEARCH("Pending",L18)))</formula>
    </cfRule>
  </conditionalFormatting>
  <conditionalFormatting sqref="L18:N18">
    <cfRule type="containsBlanks" dxfId="2204" priority="596">
      <formula>LEN(TRIM(L18))=0</formula>
    </cfRule>
    <cfRule type="containsText" dxfId="2203" priority="597" operator="containsText" text="Passed">
      <formula>NOT(ISERROR(SEARCH("Passed",L18)))</formula>
    </cfRule>
  </conditionalFormatting>
  <conditionalFormatting sqref="M18:N18">
    <cfRule type="containsText" dxfId="2202" priority="593" operator="containsText" text="Yes">
      <formula>NOT(ISERROR(SEARCH("Yes",M18)))</formula>
    </cfRule>
  </conditionalFormatting>
  <conditionalFormatting sqref="P18">
    <cfRule type="containsText" dxfId="2201" priority="599" operator="containsText" text="Yes">
      <formula>NOT(ISERROR(SEARCH("Yes",P18)))</formula>
    </cfRule>
    <cfRule type="containsText" dxfId="2200" priority="600" operator="containsText" text="No">
      <formula>NOT(ISERROR(SEARCH("No",P18)))</formula>
    </cfRule>
  </conditionalFormatting>
  <conditionalFormatting sqref="F18">
    <cfRule type="duplicateValues" dxfId="2199" priority="587"/>
  </conditionalFormatting>
  <conditionalFormatting sqref="D19">
    <cfRule type="containsText" dxfId="2198" priority="579" operator="containsText" text="Bilingual">
      <formula>NOT(ISERROR(SEARCH("Bilingual",D19)))</formula>
    </cfRule>
    <cfRule type="containsText" dxfId="2197" priority="580" operator="containsText" text="English">
      <formula>NOT(ISERROR(SEARCH("English",D19)))</formula>
    </cfRule>
    <cfRule type="containsText" dxfId="2196" priority="582" operator="containsText" text="Spanish">
      <formula>NOT(ISERROR(SEARCH("Spanish",D19)))</formula>
    </cfRule>
  </conditionalFormatting>
  <conditionalFormatting sqref="F19">
    <cfRule type="duplicateValues" dxfId="2195" priority="576"/>
  </conditionalFormatting>
  <conditionalFormatting sqref="L19">
    <cfRule type="containsText" dxfId="2194" priority="577" operator="containsText" text="Not Ran">
      <formula>NOT(ISERROR(SEARCH("Not Ran",L19)))</formula>
    </cfRule>
    <cfRule type="containsText" dxfId="2193" priority="578" operator="containsText" text="Review">
      <formula>NOT(ISERROR(SEARCH("Review",L19)))</formula>
    </cfRule>
  </conditionalFormatting>
  <conditionalFormatting sqref="L19">
    <cfRule type="containsText" dxfId="2192" priority="583" operator="containsText" text="Failed">
      <formula>NOT(ISERROR(SEARCH("Failed",L19)))</formula>
    </cfRule>
  </conditionalFormatting>
  <conditionalFormatting sqref="L19:N19">
    <cfRule type="containsText" dxfId="2191" priority="586" operator="containsText" text="Pending">
      <formula>NOT(ISERROR(SEARCH("Pending",L19)))</formula>
    </cfRule>
  </conditionalFormatting>
  <conditionalFormatting sqref="L19:N19">
    <cfRule type="containsBlanks" dxfId="2190" priority="584">
      <formula>LEN(TRIM(L19))=0</formula>
    </cfRule>
    <cfRule type="containsText" dxfId="2189" priority="585" operator="containsText" text="Passed">
      <formula>NOT(ISERROR(SEARCH("Passed",L19)))</formula>
    </cfRule>
  </conditionalFormatting>
  <conditionalFormatting sqref="M19:N19">
    <cfRule type="containsText" dxfId="2188" priority="581" operator="containsText" text="Yes">
      <formula>NOT(ISERROR(SEARCH("Yes",M19)))</formula>
    </cfRule>
  </conditionalFormatting>
  <conditionalFormatting sqref="F19">
    <cfRule type="duplicateValues" dxfId="2187" priority="575"/>
  </conditionalFormatting>
  <conditionalFormatting sqref="D20">
    <cfRule type="containsText" dxfId="2186" priority="567" operator="containsText" text="Bilingual">
      <formula>NOT(ISERROR(SEARCH("Bilingual",D20)))</formula>
    </cfRule>
    <cfRule type="containsText" dxfId="2185" priority="568" operator="containsText" text="English">
      <formula>NOT(ISERROR(SEARCH("English",D20)))</formula>
    </cfRule>
    <cfRule type="containsText" dxfId="2184" priority="570" operator="containsText" text="Spanish">
      <formula>NOT(ISERROR(SEARCH("Spanish",D20)))</formula>
    </cfRule>
  </conditionalFormatting>
  <conditionalFormatting sqref="F20">
    <cfRule type="duplicateValues" dxfId="2183" priority="564"/>
  </conditionalFormatting>
  <conditionalFormatting sqref="L20">
    <cfRule type="containsText" dxfId="2182" priority="565" operator="containsText" text="Not Ran">
      <formula>NOT(ISERROR(SEARCH("Not Ran",L20)))</formula>
    </cfRule>
    <cfRule type="containsText" dxfId="2181" priority="566" operator="containsText" text="Review">
      <formula>NOT(ISERROR(SEARCH("Review",L20)))</formula>
    </cfRule>
  </conditionalFormatting>
  <conditionalFormatting sqref="L20">
    <cfRule type="containsText" dxfId="2180" priority="571" operator="containsText" text="Failed">
      <formula>NOT(ISERROR(SEARCH("Failed",L20)))</formula>
    </cfRule>
  </conditionalFormatting>
  <conditionalFormatting sqref="L20:N20">
    <cfRule type="containsText" dxfId="2179" priority="574" operator="containsText" text="Pending">
      <formula>NOT(ISERROR(SEARCH("Pending",L20)))</formula>
    </cfRule>
  </conditionalFormatting>
  <conditionalFormatting sqref="L20:N20">
    <cfRule type="containsBlanks" dxfId="2178" priority="572">
      <formula>LEN(TRIM(L20))=0</formula>
    </cfRule>
    <cfRule type="containsText" dxfId="2177" priority="573" operator="containsText" text="Passed">
      <formula>NOT(ISERROR(SEARCH("Passed",L20)))</formula>
    </cfRule>
  </conditionalFormatting>
  <conditionalFormatting sqref="M20:N20">
    <cfRule type="containsText" dxfId="2176" priority="569" operator="containsText" text="Yes">
      <formula>NOT(ISERROR(SEARCH("Yes",M20)))</formula>
    </cfRule>
  </conditionalFormatting>
  <conditionalFormatting sqref="F20">
    <cfRule type="duplicateValues" dxfId="2175" priority="563"/>
  </conditionalFormatting>
  <conditionalFormatting sqref="D21">
    <cfRule type="containsText" dxfId="2174" priority="553" operator="containsText" text="Bilingual">
      <formula>NOT(ISERROR(SEARCH("Bilingual",D21)))</formula>
    </cfRule>
    <cfRule type="containsText" dxfId="2173" priority="554" operator="containsText" text="English">
      <formula>NOT(ISERROR(SEARCH("English",D21)))</formula>
    </cfRule>
    <cfRule type="containsText" dxfId="2172" priority="556" operator="containsText" text="Spanish">
      <formula>NOT(ISERROR(SEARCH("Spanish",D21)))</formula>
    </cfRule>
  </conditionalFormatting>
  <conditionalFormatting sqref="F21">
    <cfRule type="duplicateValues" dxfId="2171" priority="550"/>
  </conditionalFormatting>
  <conditionalFormatting sqref="L21">
    <cfRule type="containsText" dxfId="2170" priority="551" operator="containsText" text="Not Ran">
      <formula>NOT(ISERROR(SEARCH("Not Ran",L21)))</formula>
    </cfRule>
    <cfRule type="containsText" dxfId="2169" priority="552" operator="containsText" text="Review">
      <formula>NOT(ISERROR(SEARCH("Review",L21)))</formula>
    </cfRule>
  </conditionalFormatting>
  <conditionalFormatting sqref="L21">
    <cfRule type="containsText" dxfId="2168" priority="557" operator="containsText" text="Failed">
      <formula>NOT(ISERROR(SEARCH("Failed",L21)))</formula>
    </cfRule>
  </conditionalFormatting>
  <conditionalFormatting sqref="L21:N21">
    <cfRule type="containsText" dxfId="2167" priority="560" operator="containsText" text="Pending">
      <formula>NOT(ISERROR(SEARCH("Pending",L21)))</formula>
    </cfRule>
  </conditionalFormatting>
  <conditionalFormatting sqref="L21:N21">
    <cfRule type="containsBlanks" dxfId="2166" priority="558">
      <formula>LEN(TRIM(L21))=0</formula>
    </cfRule>
    <cfRule type="containsText" dxfId="2165" priority="559" operator="containsText" text="Passed">
      <formula>NOT(ISERROR(SEARCH("Passed",L21)))</formula>
    </cfRule>
  </conditionalFormatting>
  <conditionalFormatting sqref="M21:N21">
    <cfRule type="containsText" dxfId="2164" priority="555" operator="containsText" text="Yes">
      <formula>NOT(ISERROR(SEARCH("Yes",M21)))</formula>
    </cfRule>
  </conditionalFormatting>
  <conditionalFormatting sqref="P21">
    <cfRule type="containsText" dxfId="2163" priority="561" operator="containsText" text="Yes">
      <formula>NOT(ISERROR(SEARCH("Yes",P21)))</formula>
    </cfRule>
    <cfRule type="containsText" dxfId="2162" priority="562" operator="containsText" text="No">
      <formula>NOT(ISERROR(SEARCH("No",P21)))</formula>
    </cfRule>
  </conditionalFormatting>
  <conditionalFormatting sqref="F21">
    <cfRule type="duplicateValues" dxfId="2161" priority="549"/>
  </conditionalFormatting>
  <conditionalFormatting sqref="D22">
    <cfRule type="containsText" dxfId="2160" priority="539" operator="containsText" text="Bilingual">
      <formula>NOT(ISERROR(SEARCH("Bilingual",D22)))</formula>
    </cfRule>
    <cfRule type="containsText" dxfId="2159" priority="540" operator="containsText" text="English">
      <formula>NOT(ISERROR(SEARCH("English",D22)))</formula>
    </cfRule>
    <cfRule type="containsText" dxfId="2158" priority="542" operator="containsText" text="Spanish">
      <formula>NOT(ISERROR(SEARCH("Spanish",D22)))</formula>
    </cfRule>
  </conditionalFormatting>
  <conditionalFormatting sqref="F22">
    <cfRule type="duplicateValues" dxfId="2157" priority="536"/>
  </conditionalFormatting>
  <conditionalFormatting sqref="L22">
    <cfRule type="containsText" dxfId="2156" priority="537" operator="containsText" text="Not Ran">
      <formula>NOT(ISERROR(SEARCH("Not Ran",L22)))</formula>
    </cfRule>
    <cfRule type="containsText" dxfId="2155" priority="538" operator="containsText" text="Review">
      <formula>NOT(ISERROR(SEARCH("Review",L22)))</formula>
    </cfRule>
  </conditionalFormatting>
  <conditionalFormatting sqref="L22">
    <cfRule type="containsText" dxfId="2154" priority="543" operator="containsText" text="Failed">
      <formula>NOT(ISERROR(SEARCH("Failed",L22)))</formula>
    </cfRule>
  </conditionalFormatting>
  <conditionalFormatting sqref="L22:N22">
    <cfRule type="containsText" dxfId="2153" priority="546" operator="containsText" text="Pending">
      <formula>NOT(ISERROR(SEARCH("Pending",L22)))</formula>
    </cfRule>
  </conditionalFormatting>
  <conditionalFormatting sqref="L22:N22">
    <cfRule type="containsBlanks" dxfId="2152" priority="544">
      <formula>LEN(TRIM(L22))=0</formula>
    </cfRule>
    <cfRule type="containsText" dxfId="2151" priority="545" operator="containsText" text="Passed">
      <formula>NOT(ISERROR(SEARCH("Passed",L22)))</formula>
    </cfRule>
  </conditionalFormatting>
  <conditionalFormatting sqref="M22:N22">
    <cfRule type="containsText" dxfId="2150" priority="541" operator="containsText" text="Yes">
      <formula>NOT(ISERROR(SEARCH("Yes",M22)))</formula>
    </cfRule>
  </conditionalFormatting>
  <conditionalFormatting sqref="P22">
    <cfRule type="containsText" dxfId="2149" priority="547" operator="containsText" text="Yes">
      <formula>NOT(ISERROR(SEARCH("Yes",P22)))</formula>
    </cfRule>
    <cfRule type="containsText" dxfId="2148" priority="548" operator="containsText" text="No">
      <formula>NOT(ISERROR(SEARCH("No",P22)))</formula>
    </cfRule>
  </conditionalFormatting>
  <conditionalFormatting sqref="F22">
    <cfRule type="duplicateValues" dxfId="2147" priority="535"/>
  </conditionalFormatting>
  <conditionalFormatting sqref="D23">
    <cfRule type="containsText" dxfId="2146" priority="527" operator="containsText" text="Bilingual">
      <formula>NOT(ISERROR(SEARCH("Bilingual",D23)))</formula>
    </cfRule>
    <cfRule type="containsText" dxfId="2145" priority="528" operator="containsText" text="English">
      <formula>NOT(ISERROR(SEARCH("English",D23)))</formula>
    </cfRule>
    <cfRule type="containsText" dxfId="2144" priority="530" operator="containsText" text="Spanish">
      <formula>NOT(ISERROR(SEARCH("Spanish",D23)))</formula>
    </cfRule>
  </conditionalFormatting>
  <conditionalFormatting sqref="F23">
    <cfRule type="duplicateValues" dxfId="2143" priority="524"/>
  </conditionalFormatting>
  <conditionalFormatting sqref="L23">
    <cfRule type="containsText" dxfId="2142" priority="525" operator="containsText" text="Not Ran">
      <formula>NOT(ISERROR(SEARCH("Not Ran",L23)))</formula>
    </cfRule>
    <cfRule type="containsText" dxfId="2141" priority="526" operator="containsText" text="Review">
      <formula>NOT(ISERROR(SEARCH("Review",L23)))</formula>
    </cfRule>
  </conditionalFormatting>
  <conditionalFormatting sqref="L23">
    <cfRule type="containsText" dxfId="2140" priority="531" operator="containsText" text="Failed">
      <formula>NOT(ISERROR(SEARCH("Failed",L23)))</formula>
    </cfRule>
  </conditionalFormatting>
  <conditionalFormatting sqref="L23:N23">
    <cfRule type="containsText" dxfId="2139" priority="534" operator="containsText" text="Pending">
      <formula>NOT(ISERROR(SEARCH("Pending",L23)))</formula>
    </cfRule>
  </conditionalFormatting>
  <conditionalFormatting sqref="L23:N23">
    <cfRule type="containsBlanks" dxfId="2138" priority="532">
      <formula>LEN(TRIM(L23))=0</formula>
    </cfRule>
    <cfRule type="containsText" dxfId="2137" priority="533" operator="containsText" text="Passed">
      <formula>NOT(ISERROR(SEARCH("Passed",L23)))</formula>
    </cfRule>
  </conditionalFormatting>
  <conditionalFormatting sqref="M23:N23">
    <cfRule type="containsText" dxfId="2136" priority="529" operator="containsText" text="Yes">
      <formula>NOT(ISERROR(SEARCH("Yes",M23)))</formula>
    </cfRule>
  </conditionalFormatting>
  <conditionalFormatting sqref="F23">
    <cfRule type="duplicateValues" dxfId="2135" priority="523"/>
  </conditionalFormatting>
  <conditionalFormatting sqref="D24">
    <cfRule type="containsText" dxfId="2134" priority="513" operator="containsText" text="Bilingual">
      <formula>NOT(ISERROR(SEARCH("Bilingual",D24)))</formula>
    </cfRule>
    <cfRule type="containsText" dxfId="2133" priority="514" operator="containsText" text="English">
      <formula>NOT(ISERROR(SEARCH("English",D24)))</formula>
    </cfRule>
    <cfRule type="containsText" dxfId="2132" priority="516" operator="containsText" text="Spanish">
      <formula>NOT(ISERROR(SEARCH("Spanish",D24)))</formula>
    </cfRule>
  </conditionalFormatting>
  <conditionalFormatting sqref="F24">
    <cfRule type="duplicateValues" dxfId="2131" priority="510"/>
  </conditionalFormatting>
  <conditionalFormatting sqref="L24">
    <cfRule type="containsText" dxfId="2130" priority="511" operator="containsText" text="Not Ran">
      <formula>NOT(ISERROR(SEARCH("Not Ran",L24)))</formula>
    </cfRule>
    <cfRule type="containsText" dxfId="2129" priority="512" operator="containsText" text="Review">
      <formula>NOT(ISERROR(SEARCH("Review",L24)))</formula>
    </cfRule>
  </conditionalFormatting>
  <conditionalFormatting sqref="L24">
    <cfRule type="containsText" dxfId="2128" priority="517" operator="containsText" text="Failed">
      <formula>NOT(ISERROR(SEARCH("Failed",L24)))</formula>
    </cfRule>
  </conditionalFormatting>
  <conditionalFormatting sqref="L24:N24">
    <cfRule type="containsText" dxfId="2127" priority="520" operator="containsText" text="Pending">
      <formula>NOT(ISERROR(SEARCH("Pending",L24)))</formula>
    </cfRule>
  </conditionalFormatting>
  <conditionalFormatting sqref="L24:N24">
    <cfRule type="containsBlanks" dxfId="2126" priority="518">
      <formula>LEN(TRIM(L24))=0</formula>
    </cfRule>
    <cfRule type="containsText" dxfId="2125" priority="519" operator="containsText" text="Passed">
      <formula>NOT(ISERROR(SEARCH("Passed",L24)))</formula>
    </cfRule>
  </conditionalFormatting>
  <conditionalFormatting sqref="M24:N24">
    <cfRule type="containsText" dxfId="2124" priority="515" operator="containsText" text="Yes">
      <formula>NOT(ISERROR(SEARCH("Yes",M24)))</formula>
    </cfRule>
  </conditionalFormatting>
  <conditionalFormatting sqref="P24">
    <cfRule type="containsText" dxfId="2123" priority="521" operator="containsText" text="Yes">
      <formula>NOT(ISERROR(SEARCH("Yes",P24)))</formula>
    </cfRule>
    <cfRule type="containsText" dxfId="2122" priority="522" operator="containsText" text="No">
      <formula>NOT(ISERROR(SEARCH("No",P24)))</formula>
    </cfRule>
  </conditionalFormatting>
  <conditionalFormatting sqref="F24">
    <cfRule type="duplicateValues" dxfId="2121" priority="509"/>
  </conditionalFormatting>
  <conditionalFormatting sqref="D25">
    <cfRule type="containsText" dxfId="2120" priority="499" operator="containsText" text="Bilingual">
      <formula>NOT(ISERROR(SEARCH("Bilingual",D25)))</formula>
    </cfRule>
    <cfRule type="containsText" dxfId="2119" priority="500" operator="containsText" text="English">
      <formula>NOT(ISERROR(SEARCH("English",D25)))</formula>
    </cfRule>
    <cfRule type="containsText" dxfId="2118" priority="502" operator="containsText" text="Spanish">
      <formula>NOT(ISERROR(SEARCH("Spanish",D25)))</formula>
    </cfRule>
  </conditionalFormatting>
  <conditionalFormatting sqref="F25">
    <cfRule type="duplicateValues" dxfId="2117" priority="496"/>
  </conditionalFormatting>
  <conditionalFormatting sqref="L25">
    <cfRule type="containsText" dxfId="2116" priority="497" operator="containsText" text="Not Ran">
      <formula>NOT(ISERROR(SEARCH("Not Ran",L25)))</formula>
    </cfRule>
    <cfRule type="containsText" dxfId="2115" priority="498" operator="containsText" text="Review">
      <formula>NOT(ISERROR(SEARCH("Review",L25)))</formula>
    </cfRule>
  </conditionalFormatting>
  <conditionalFormatting sqref="L25">
    <cfRule type="containsText" dxfId="2114" priority="503" operator="containsText" text="Failed">
      <formula>NOT(ISERROR(SEARCH("Failed",L25)))</formula>
    </cfRule>
  </conditionalFormatting>
  <conditionalFormatting sqref="L25:N25">
    <cfRule type="containsText" dxfId="2113" priority="506" operator="containsText" text="Pending">
      <formula>NOT(ISERROR(SEARCH("Pending",L25)))</formula>
    </cfRule>
  </conditionalFormatting>
  <conditionalFormatting sqref="L25:N25">
    <cfRule type="containsBlanks" dxfId="2112" priority="504">
      <formula>LEN(TRIM(L25))=0</formula>
    </cfRule>
    <cfRule type="containsText" dxfId="2111" priority="505" operator="containsText" text="Passed">
      <formula>NOT(ISERROR(SEARCH("Passed",L25)))</formula>
    </cfRule>
  </conditionalFormatting>
  <conditionalFormatting sqref="M25:N25">
    <cfRule type="containsText" dxfId="2110" priority="501" operator="containsText" text="Yes">
      <formula>NOT(ISERROR(SEARCH("Yes",M25)))</formula>
    </cfRule>
  </conditionalFormatting>
  <conditionalFormatting sqref="P25">
    <cfRule type="containsText" dxfId="2109" priority="507" operator="containsText" text="Yes">
      <formula>NOT(ISERROR(SEARCH("Yes",P25)))</formula>
    </cfRule>
    <cfRule type="containsText" dxfId="2108" priority="508" operator="containsText" text="No">
      <formula>NOT(ISERROR(SEARCH("No",P25)))</formula>
    </cfRule>
  </conditionalFormatting>
  <conditionalFormatting sqref="F25">
    <cfRule type="duplicateValues" dxfId="2107" priority="495"/>
  </conditionalFormatting>
  <conditionalFormatting sqref="D26">
    <cfRule type="containsText" dxfId="2106" priority="487" operator="containsText" text="Bilingual">
      <formula>NOT(ISERROR(SEARCH("Bilingual",D26)))</formula>
    </cfRule>
    <cfRule type="containsText" dxfId="2105" priority="488" operator="containsText" text="English">
      <formula>NOT(ISERROR(SEARCH("English",D26)))</formula>
    </cfRule>
    <cfRule type="containsText" dxfId="2104" priority="490" operator="containsText" text="Spanish">
      <formula>NOT(ISERROR(SEARCH("Spanish",D26)))</formula>
    </cfRule>
  </conditionalFormatting>
  <conditionalFormatting sqref="F26">
    <cfRule type="duplicateValues" dxfId="2103" priority="484"/>
  </conditionalFormatting>
  <conditionalFormatting sqref="L26">
    <cfRule type="containsText" dxfId="2102" priority="485" operator="containsText" text="Not Ran">
      <formula>NOT(ISERROR(SEARCH("Not Ran",L26)))</formula>
    </cfRule>
    <cfRule type="containsText" dxfId="2101" priority="486" operator="containsText" text="Review">
      <formula>NOT(ISERROR(SEARCH("Review",L26)))</formula>
    </cfRule>
  </conditionalFormatting>
  <conditionalFormatting sqref="L26">
    <cfRule type="containsText" dxfId="2100" priority="491" operator="containsText" text="Failed">
      <formula>NOT(ISERROR(SEARCH("Failed",L26)))</formula>
    </cfRule>
  </conditionalFormatting>
  <conditionalFormatting sqref="L26:N26">
    <cfRule type="containsText" dxfId="2099" priority="494" operator="containsText" text="Pending">
      <formula>NOT(ISERROR(SEARCH("Pending",L26)))</formula>
    </cfRule>
  </conditionalFormatting>
  <conditionalFormatting sqref="L26:N26">
    <cfRule type="containsBlanks" dxfId="2098" priority="492">
      <formula>LEN(TRIM(L26))=0</formula>
    </cfRule>
    <cfRule type="containsText" dxfId="2097" priority="493" operator="containsText" text="Passed">
      <formula>NOT(ISERROR(SEARCH("Passed",L26)))</formula>
    </cfRule>
  </conditionalFormatting>
  <conditionalFormatting sqref="M26:N26">
    <cfRule type="containsText" dxfId="2096" priority="489" operator="containsText" text="Yes">
      <formula>NOT(ISERROR(SEARCH("Yes",M26)))</formula>
    </cfRule>
  </conditionalFormatting>
  <conditionalFormatting sqref="F26">
    <cfRule type="duplicateValues" dxfId="2095" priority="483"/>
  </conditionalFormatting>
  <conditionalFormatting sqref="D27">
    <cfRule type="containsText" dxfId="2094" priority="475" operator="containsText" text="Bilingual">
      <formula>NOT(ISERROR(SEARCH("Bilingual",D27)))</formula>
    </cfRule>
    <cfRule type="containsText" dxfId="2093" priority="476" operator="containsText" text="English">
      <formula>NOT(ISERROR(SEARCH("English",D27)))</formula>
    </cfRule>
    <cfRule type="containsText" dxfId="2092" priority="478" operator="containsText" text="Spanish">
      <formula>NOT(ISERROR(SEARCH("Spanish",D27)))</formula>
    </cfRule>
  </conditionalFormatting>
  <conditionalFormatting sqref="F27">
    <cfRule type="duplicateValues" dxfId="2091" priority="472"/>
  </conditionalFormatting>
  <conditionalFormatting sqref="L27">
    <cfRule type="containsText" dxfId="2090" priority="473" operator="containsText" text="Not Ran">
      <formula>NOT(ISERROR(SEARCH("Not Ran",L27)))</formula>
    </cfRule>
    <cfRule type="containsText" dxfId="2089" priority="474" operator="containsText" text="Review">
      <formula>NOT(ISERROR(SEARCH("Review",L27)))</formula>
    </cfRule>
  </conditionalFormatting>
  <conditionalFormatting sqref="L27">
    <cfRule type="containsText" dxfId="2088" priority="479" operator="containsText" text="Failed">
      <formula>NOT(ISERROR(SEARCH("Failed",L27)))</formula>
    </cfRule>
  </conditionalFormatting>
  <conditionalFormatting sqref="L27:N27">
    <cfRule type="containsText" dxfId="2087" priority="482" operator="containsText" text="Pending">
      <formula>NOT(ISERROR(SEARCH("Pending",L27)))</formula>
    </cfRule>
  </conditionalFormatting>
  <conditionalFormatting sqref="L27:N27">
    <cfRule type="containsBlanks" dxfId="2086" priority="480">
      <formula>LEN(TRIM(L27))=0</formula>
    </cfRule>
    <cfRule type="containsText" dxfId="2085" priority="481" operator="containsText" text="Passed">
      <formula>NOT(ISERROR(SEARCH("Passed",L27)))</formula>
    </cfRule>
  </conditionalFormatting>
  <conditionalFormatting sqref="M27:N27">
    <cfRule type="containsText" dxfId="2084" priority="477" operator="containsText" text="Yes">
      <formula>NOT(ISERROR(SEARCH("Yes",M27)))</formula>
    </cfRule>
  </conditionalFormatting>
  <conditionalFormatting sqref="F27">
    <cfRule type="duplicateValues" dxfId="2083" priority="471"/>
  </conditionalFormatting>
  <conditionalFormatting sqref="D28">
    <cfRule type="containsText" dxfId="2082" priority="461" operator="containsText" text="Bilingual">
      <formula>NOT(ISERROR(SEARCH("Bilingual",D28)))</formula>
    </cfRule>
    <cfRule type="containsText" dxfId="2081" priority="462" operator="containsText" text="English">
      <formula>NOT(ISERROR(SEARCH("English",D28)))</formula>
    </cfRule>
    <cfRule type="containsText" dxfId="2080" priority="464" operator="containsText" text="Spanish">
      <formula>NOT(ISERROR(SEARCH("Spanish",D28)))</formula>
    </cfRule>
  </conditionalFormatting>
  <conditionalFormatting sqref="F28">
    <cfRule type="duplicateValues" dxfId="2079" priority="458"/>
  </conditionalFormatting>
  <conditionalFormatting sqref="L28">
    <cfRule type="containsText" dxfId="2078" priority="459" operator="containsText" text="Not Ran">
      <formula>NOT(ISERROR(SEARCH("Not Ran",L28)))</formula>
    </cfRule>
    <cfRule type="containsText" dxfId="2077" priority="460" operator="containsText" text="Review">
      <formula>NOT(ISERROR(SEARCH("Review",L28)))</formula>
    </cfRule>
  </conditionalFormatting>
  <conditionalFormatting sqref="L28">
    <cfRule type="containsText" dxfId="2076" priority="465" operator="containsText" text="Failed">
      <formula>NOT(ISERROR(SEARCH("Failed",L28)))</formula>
    </cfRule>
  </conditionalFormatting>
  <conditionalFormatting sqref="L28:N28">
    <cfRule type="containsText" dxfId="2075" priority="468" operator="containsText" text="Pending">
      <formula>NOT(ISERROR(SEARCH("Pending",L28)))</formula>
    </cfRule>
  </conditionalFormatting>
  <conditionalFormatting sqref="L28:N28">
    <cfRule type="containsBlanks" dxfId="2074" priority="466">
      <formula>LEN(TRIM(L28))=0</formula>
    </cfRule>
    <cfRule type="containsText" dxfId="2073" priority="467" operator="containsText" text="Passed">
      <formula>NOT(ISERROR(SEARCH("Passed",L28)))</formula>
    </cfRule>
  </conditionalFormatting>
  <conditionalFormatting sqref="M28:N28">
    <cfRule type="containsText" dxfId="2072" priority="463" operator="containsText" text="Yes">
      <formula>NOT(ISERROR(SEARCH("Yes",M28)))</formula>
    </cfRule>
  </conditionalFormatting>
  <conditionalFormatting sqref="P28">
    <cfRule type="containsText" dxfId="2071" priority="469" operator="containsText" text="Yes">
      <formula>NOT(ISERROR(SEARCH("Yes",P28)))</formula>
    </cfRule>
    <cfRule type="containsText" dxfId="2070" priority="470" operator="containsText" text="No">
      <formula>NOT(ISERROR(SEARCH("No",P28)))</formula>
    </cfRule>
  </conditionalFormatting>
  <conditionalFormatting sqref="F28">
    <cfRule type="duplicateValues" dxfId="2069" priority="457"/>
  </conditionalFormatting>
  <conditionalFormatting sqref="D29">
    <cfRule type="containsText" dxfId="2068" priority="447" operator="containsText" text="Bilingual">
      <formula>NOT(ISERROR(SEARCH("Bilingual",D29)))</formula>
    </cfRule>
    <cfRule type="containsText" dxfId="2067" priority="448" operator="containsText" text="English">
      <formula>NOT(ISERROR(SEARCH("English",D29)))</formula>
    </cfRule>
    <cfRule type="containsText" dxfId="2066" priority="450" operator="containsText" text="Spanish">
      <formula>NOT(ISERROR(SEARCH("Spanish",D29)))</formula>
    </cfRule>
  </conditionalFormatting>
  <conditionalFormatting sqref="F29">
    <cfRule type="duplicateValues" dxfId="2065" priority="444"/>
  </conditionalFormatting>
  <conditionalFormatting sqref="L29">
    <cfRule type="containsText" dxfId="2064" priority="445" operator="containsText" text="Not Ran">
      <formula>NOT(ISERROR(SEARCH("Not Ran",L29)))</formula>
    </cfRule>
    <cfRule type="containsText" dxfId="2063" priority="446" operator="containsText" text="Review">
      <formula>NOT(ISERROR(SEARCH("Review",L29)))</formula>
    </cfRule>
  </conditionalFormatting>
  <conditionalFormatting sqref="L29">
    <cfRule type="containsText" dxfId="2062" priority="451" operator="containsText" text="Failed">
      <formula>NOT(ISERROR(SEARCH("Failed",L29)))</formula>
    </cfRule>
  </conditionalFormatting>
  <conditionalFormatting sqref="L29:N29">
    <cfRule type="containsText" dxfId="2061" priority="454" operator="containsText" text="Pending">
      <formula>NOT(ISERROR(SEARCH("Pending",L29)))</formula>
    </cfRule>
  </conditionalFormatting>
  <conditionalFormatting sqref="L29:N29">
    <cfRule type="containsBlanks" dxfId="2060" priority="452">
      <formula>LEN(TRIM(L29))=0</formula>
    </cfRule>
    <cfRule type="containsText" dxfId="2059" priority="453" operator="containsText" text="Passed">
      <formula>NOT(ISERROR(SEARCH("Passed",L29)))</formula>
    </cfRule>
  </conditionalFormatting>
  <conditionalFormatting sqref="M29:N29">
    <cfRule type="containsText" dxfId="2058" priority="449" operator="containsText" text="Yes">
      <formula>NOT(ISERROR(SEARCH("Yes",M29)))</formula>
    </cfRule>
  </conditionalFormatting>
  <conditionalFormatting sqref="P29">
    <cfRule type="containsText" dxfId="2057" priority="455" operator="containsText" text="Yes">
      <formula>NOT(ISERROR(SEARCH("Yes",P29)))</formula>
    </cfRule>
    <cfRule type="containsText" dxfId="2056" priority="456" operator="containsText" text="No">
      <formula>NOT(ISERROR(SEARCH("No",P29)))</formula>
    </cfRule>
  </conditionalFormatting>
  <conditionalFormatting sqref="F29">
    <cfRule type="duplicateValues" dxfId="2055" priority="443"/>
  </conditionalFormatting>
  <conditionalFormatting sqref="D30">
    <cfRule type="containsText" dxfId="2054" priority="433" operator="containsText" text="Bilingual">
      <formula>NOT(ISERROR(SEARCH("Bilingual",D30)))</formula>
    </cfRule>
    <cfRule type="containsText" dxfId="2053" priority="434" operator="containsText" text="English">
      <formula>NOT(ISERROR(SEARCH("English",D30)))</formula>
    </cfRule>
    <cfRule type="containsText" dxfId="2052" priority="436" operator="containsText" text="Spanish">
      <formula>NOT(ISERROR(SEARCH("Spanish",D30)))</formula>
    </cfRule>
  </conditionalFormatting>
  <conditionalFormatting sqref="F30">
    <cfRule type="duplicateValues" dxfId="2051" priority="430"/>
  </conditionalFormatting>
  <conditionalFormatting sqref="L30">
    <cfRule type="containsText" dxfId="2050" priority="431" operator="containsText" text="Not Ran">
      <formula>NOT(ISERROR(SEARCH("Not Ran",L30)))</formula>
    </cfRule>
    <cfRule type="containsText" dxfId="2049" priority="432" operator="containsText" text="Review">
      <formula>NOT(ISERROR(SEARCH("Review",L30)))</formula>
    </cfRule>
  </conditionalFormatting>
  <conditionalFormatting sqref="L30">
    <cfRule type="containsText" dxfId="2048" priority="437" operator="containsText" text="Failed">
      <formula>NOT(ISERROR(SEARCH("Failed",L30)))</formula>
    </cfRule>
  </conditionalFormatting>
  <conditionalFormatting sqref="L30:N30">
    <cfRule type="containsText" dxfId="2047" priority="440" operator="containsText" text="Pending">
      <formula>NOT(ISERROR(SEARCH("Pending",L30)))</formula>
    </cfRule>
  </conditionalFormatting>
  <conditionalFormatting sqref="L30:N30">
    <cfRule type="containsBlanks" dxfId="2046" priority="438">
      <formula>LEN(TRIM(L30))=0</formula>
    </cfRule>
    <cfRule type="containsText" dxfId="2045" priority="439" operator="containsText" text="Passed">
      <formula>NOT(ISERROR(SEARCH("Passed",L30)))</formula>
    </cfRule>
  </conditionalFormatting>
  <conditionalFormatting sqref="M30:N30">
    <cfRule type="containsText" dxfId="2044" priority="435" operator="containsText" text="Yes">
      <formula>NOT(ISERROR(SEARCH("Yes",M30)))</formula>
    </cfRule>
  </conditionalFormatting>
  <conditionalFormatting sqref="P30">
    <cfRule type="containsText" dxfId="2043" priority="441" operator="containsText" text="Yes">
      <formula>NOT(ISERROR(SEARCH("Yes",P30)))</formula>
    </cfRule>
    <cfRule type="containsText" dxfId="2042" priority="442" operator="containsText" text="No">
      <formula>NOT(ISERROR(SEARCH("No",P30)))</formula>
    </cfRule>
  </conditionalFormatting>
  <conditionalFormatting sqref="F30">
    <cfRule type="duplicateValues" dxfId="2041" priority="429"/>
  </conditionalFormatting>
  <conditionalFormatting sqref="D31">
    <cfRule type="containsText" dxfId="2040" priority="419" operator="containsText" text="Bilingual">
      <formula>NOT(ISERROR(SEARCH("Bilingual",D31)))</formula>
    </cfRule>
    <cfRule type="containsText" dxfId="2039" priority="420" operator="containsText" text="English">
      <formula>NOT(ISERROR(SEARCH("English",D31)))</formula>
    </cfRule>
    <cfRule type="containsText" dxfId="2038" priority="422" operator="containsText" text="Spanish">
      <formula>NOT(ISERROR(SEARCH("Spanish",D31)))</formula>
    </cfRule>
  </conditionalFormatting>
  <conditionalFormatting sqref="F31">
    <cfRule type="duplicateValues" dxfId="2037" priority="416"/>
  </conditionalFormatting>
  <conditionalFormatting sqref="L31">
    <cfRule type="containsText" dxfId="2036" priority="417" operator="containsText" text="Not Ran">
      <formula>NOT(ISERROR(SEARCH("Not Ran",L31)))</formula>
    </cfRule>
    <cfRule type="containsText" dxfId="2035" priority="418" operator="containsText" text="Review">
      <formula>NOT(ISERROR(SEARCH("Review",L31)))</formula>
    </cfRule>
  </conditionalFormatting>
  <conditionalFormatting sqref="L31">
    <cfRule type="containsText" dxfId="2034" priority="423" operator="containsText" text="Failed">
      <formula>NOT(ISERROR(SEARCH("Failed",L31)))</formula>
    </cfRule>
  </conditionalFormatting>
  <conditionalFormatting sqref="L31:N31">
    <cfRule type="containsText" dxfId="2033" priority="426" operator="containsText" text="Pending">
      <formula>NOT(ISERROR(SEARCH("Pending",L31)))</formula>
    </cfRule>
  </conditionalFormatting>
  <conditionalFormatting sqref="L31:N31">
    <cfRule type="containsBlanks" dxfId="2032" priority="424">
      <formula>LEN(TRIM(L31))=0</formula>
    </cfRule>
    <cfRule type="containsText" dxfId="2031" priority="425" operator="containsText" text="Passed">
      <formula>NOT(ISERROR(SEARCH("Passed",L31)))</formula>
    </cfRule>
  </conditionalFormatting>
  <conditionalFormatting sqref="M31:N31">
    <cfRule type="containsText" dxfId="2030" priority="421" operator="containsText" text="Yes">
      <formula>NOT(ISERROR(SEARCH("Yes",M31)))</formula>
    </cfRule>
  </conditionalFormatting>
  <conditionalFormatting sqref="P31">
    <cfRule type="containsText" dxfId="2029" priority="427" operator="containsText" text="Yes">
      <formula>NOT(ISERROR(SEARCH("Yes",P31)))</formula>
    </cfRule>
    <cfRule type="containsText" dxfId="2028" priority="428" operator="containsText" text="No">
      <formula>NOT(ISERROR(SEARCH("No",P31)))</formula>
    </cfRule>
  </conditionalFormatting>
  <conditionalFormatting sqref="F31">
    <cfRule type="duplicateValues" dxfId="2027" priority="415"/>
  </conditionalFormatting>
  <conditionalFormatting sqref="D32">
    <cfRule type="containsText" dxfId="2026" priority="405" operator="containsText" text="Bilingual">
      <formula>NOT(ISERROR(SEARCH("Bilingual",D32)))</formula>
    </cfRule>
    <cfRule type="containsText" dxfId="2025" priority="406" operator="containsText" text="English">
      <formula>NOT(ISERROR(SEARCH("English",D32)))</formula>
    </cfRule>
    <cfRule type="containsText" dxfId="2024" priority="408" operator="containsText" text="Spanish">
      <formula>NOT(ISERROR(SEARCH("Spanish",D32)))</formula>
    </cfRule>
  </conditionalFormatting>
  <conditionalFormatting sqref="F32">
    <cfRule type="duplicateValues" dxfId="2023" priority="402"/>
  </conditionalFormatting>
  <conditionalFormatting sqref="L32">
    <cfRule type="containsText" dxfId="2022" priority="403" operator="containsText" text="Not Ran">
      <formula>NOT(ISERROR(SEARCH("Not Ran",L32)))</formula>
    </cfRule>
    <cfRule type="containsText" dxfId="2021" priority="404" operator="containsText" text="Review">
      <formula>NOT(ISERROR(SEARCH("Review",L32)))</formula>
    </cfRule>
  </conditionalFormatting>
  <conditionalFormatting sqref="L32">
    <cfRule type="containsText" dxfId="2020" priority="409" operator="containsText" text="Failed">
      <formula>NOT(ISERROR(SEARCH("Failed",L32)))</formula>
    </cfRule>
  </conditionalFormatting>
  <conditionalFormatting sqref="L32:N32">
    <cfRule type="containsText" dxfId="2019" priority="412" operator="containsText" text="Pending">
      <formula>NOT(ISERROR(SEARCH("Pending",L32)))</formula>
    </cfRule>
  </conditionalFormatting>
  <conditionalFormatting sqref="L32:N32">
    <cfRule type="containsBlanks" dxfId="2018" priority="410">
      <formula>LEN(TRIM(L32))=0</formula>
    </cfRule>
    <cfRule type="containsText" dxfId="2017" priority="411" operator="containsText" text="Passed">
      <formula>NOT(ISERROR(SEARCH("Passed",L32)))</formula>
    </cfRule>
  </conditionalFormatting>
  <conditionalFormatting sqref="M32:N32">
    <cfRule type="containsText" dxfId="2016" priority="407" operator="containsText" text="Yes">
      <formula>NOT(ISERROR(SEARCH("Yes",M32)))</formula>
    </cfRule>
  </conditionalFormatting>
  <conditionalFormatting sqref="P32">
    <cfRule type="containsText" dxfId="2015" priority="413" operator="containsText" text="Yes">
      <formula>NOT(ISERROR(SEARCH("Yes",P32)))</formula>
    </cfRule>
    <cfRule type="containsText" dxfId="2014" priority="414" operator="containsText" text="No">
      <formula>NOT(ISERROR(SEARCH("No",P32)))</formula>
    </cfRule>
  </conditionalFormatting>
  <conditionalFormatting sqref="F32">
    <cfRule type="duplicateValues" dxfId="2013" priority="401"/>
  </conditionalFormatting>
  <conditionalFormatting sqref="D33">
    <cfRule type="containsText" dxfId="2012" priority="393" operator="containsText" text="Bilingual">
      <formula>NOT(ISERROR(SEARCH("Bilingual",D33)))</formula>
    </cfRule>
    <cfRule type="containsText" dxfId="2011" priority="394" operator="containsText" text="English">
      <formula>NOT(ISERROR(SEARCH("English",D33)))</formula>
    </cfRule>
    <cfRule type="containsText" dxfId="2010" priority="396" operator="containsText" text="Spanish">
      <formula>NOT(ISERROR(SEARCH("Spanish",D33)))</formula>
    </cfRule>
  </conditionalFormatting>
  <conditionalFormatting sqref="F33">
    <cfRule type="duplicateValues" dxfId="2009" priority="390"/>
  </conditionalFormatting>
  <conditionalFormatting sqref="L33">
    <cfRule type="containsText" dxfId="2008" priority="391" operator="containsText" text="Not Ran">
      <formula>NOT(ISERROR(SEARCH("Not Ran",L33)))</formula>
    </cfRule>
    <cfRule type="containsText" dxfId="2007" priority="392" operator="containsText" text="Review">
      <formula>NOT(ISERROR(SEARCH("Review",L33)))</formula>
    </cfRule>
  </conditionalFormatting>
  <conditionalFormatting sqref="L33">
    <cfRule type="containsText" dxfId="2006" priority="397" operator="containsText" text="Failed">
      <formula>NOT(ISERROR(SEARCH("Failed",L33)))</formula>
    </cfRule>
  </conditionalFormatting>
  <conditionalFormatting sqref="L33:N33">
    <cfRule type="containsText" dxfId="2005" priority="400" operator="containsText" text="Pending">
      <formula>NOT(ISERROR(SEARCH("Pending",L33)))</formula>
    </cfRule>
  </conditionalFormatting>
  <conditionalFormatting sqref="L33:N33">
    <cfRule type="containsBlanks" dxfId="2004" priority="398">
      <formula>LEN(TRIM(L33))=0</formula>
    </cfRule>
    <cfRule type="containsText" dxfId="2003" priority="399" operator="containsText" text="Passed">
      <formula>NOT(ISERROR(SEARCH("Passed",L33)))</formula>
    </cfRule>
  </conditionalFormatting>
  <conditionalFormatting sqref="M33:N33">
    <cfRule type="containsText" dxfId="2002" priority="395" operator="containsText" text="Yes">
      <formula>NOT(ISERROR(SEARCH("Yes",M33)))</formula>
    </cfRule>
  </conditionalFormatting>
  <conditionalFormatting sqref="F33">
    <cfRule type="duplicateValues" dxfId="2001" priority="389"/>
  </conditionalFormatting>
  <conditionalFormatting sqref="D34">
    <cfRule type="containsText" dxfId="2000" priority="379" operator="containsText" text="Bilingual">
      <formula>NOT(ISERROR(SEARCH("Bilingual",D34)))</formula>
    </cfRule>
    <cfRule type="containsText" dxfId="1999" priority="380" operator="containsText" text="English">
      <formula>NOT(ISERROR(SEARCH("English",D34)))</formula>
    </cfRule>
    <cfRule type="containsText" dxfId="1998" priority="382" operator="containsText" text="Spanish">
      <formula>NOT(ISERROR(SEARCH("Spanish",D34)))</formula>
    </cfRule>
  </conditionalFormatting>
  <conditionalFormatting sqref="F34">
    <cfRule type="duplicateValues" dxfId="1997" priority="376"/>
  </conditionalFormatting>
  <conditionalFormatting sqref="L34">
    <cfRule type="containsText" dxfId="1996" priority="377" operator="containsText" text="Not Ran">
      <formula>NOT(ISERROR(SEARCH("Not Ran",L34)))</formula>
    </cfRule>
    <cfRule type="containsText" dxfId="1995" priority="378" operator="containsText" text="Review">
      <formula>NOT(ISERROR(SEARCH("Review",L34)))</formula>
    </cfRule>
  </conditionalFormatting>
  <conditionalFormatting sqref="L34">
    <cfRule type="containsText" dxfId="1994" priority="383" operator="containsText" text="Failed">
      <formula>NOT(ISERROR(SEARCH("Failed",L34)))</formula>
    </cfRule>
  </conditionalFormatting>
  <conditionalFormatting sqref="L34:N34">
    <cfRule type="containsText" dxfId="1993" priority="386" operator="containsText" text="Pending">
      <formula>NOT(ISERROR(SEARCH("Pending",L34)))</formula>
    </cfRule>
  </conditionalFormatting>
  <conditionalFormatting sqref="L34:N34">
    <cfRule type="containsBlanks" dxfId="1992" priority="384">
      <formula>LEN(TRIM(L34))=0</formula>
    </cfRule>
    <cfRule type="containsText" dxfId="1991" priority="385" operator="containsText" text="Passed">
      <formula>NOT(ISERROR(SEARCH("Passed",L34)))</formula>
    </cfRule>
  </conditionalFormatting>
  <conditionalFormatting sqref="M34:N34">
    <cfRule type="containsText" dxfId="1990" priority="381" operator="containsText" text="Yes">
      <formula>NOT(ISERROR(SEARCH("Yes",M34)))</formula>
    </cfRule>
  </conditionalFormatting>
  <conditionalFormatting sqref="P34">
    <cfRule type="containsText" dxfId="1989" priority="387" operator="containsText" text="Yes">
      <formula>NOT(ISERROR(SEARCH("Yes",P34)))</formula>
    </cfRule>
    <cfRule type="containsText" dxfId="1988" priority="388" operator="containsText" text="No">
      <formula>NOT(ISERROR(SEARCH("No",P34)))</formula>
    </cfRule>
  </conditionalFormatting>
  <conditionalFormatting sqref="F34">
    <cfRule type="duplicateValues" dxfId="1987" priority="375"/>
  </conditionalFormatting>
  <conditionalFormatting sqref="D35">
    <cfRule type="containsText" dxfId="1986" priority="367" operator="containsText" text="Bilingual">
      <formula>NOT(ISERROR(SEARCH("Bilingual",D35)))</formula>
    </cfRule>
    <cfRule type="containsText" dxfId="1985" priority="368" operator="containsText" text="English">
      <formula>NOT(ISERROR(SEARCH("English",D35)))</formula>
    </cfRule>
    <cfRule type="containsText" dxfId="1984" priority="370" operator="containsText" text="Spanish">
      <formula>NOT(ISERROR(SEARCH("Spanish",D35)))</formula>
    </cfRule>
  </conditionalFormatting>
  <conditionalFormatting sqref="F35">
    <cfRule type="duplicateValues" dxfId="1983" priority="364"/>
  </conditionalFormatting>
  <conditionalFormatting sqref="L35">
    <cfRule type="containsText" dxfId="1982" priority="365" operator="containsText" text="Not Ran">
      <formula>NOT(ISERROR(SEARCH("Not Ran",L35)))</formula>
    </cfRule>
    <cfRule type="containsText" dxfId="1981" priority="366" operator="containsText" text="Review">
      <formula>NOT(ISERROR(SEARCH("Review",L35)))</formula>
    </cfRule>
  </conditionalFormatting>
  <conditionalFormatting sqref="L35">
    <cfRule type="containsText" dxfId="1980" priority="371" operator="containsText" text="Failed">
      <formula>NOT(ISERROR(SEARCH("Failed",L35)))</formula>
    </cfRule>
  </conditionalFormatting>
  <conditionalFormatting sqref="L35:N35">
    <cfRule type="containsText" dxfId="1979" priority="374" operator="containsText" text="Pending">
      <formula>NOT(ISERROR(SEARCH("Pending",L35)))</formula>
    </cfRule>
  </conditionalFormatting>
  <conditionalFormatting sqref="L35:N35">
    <cfRule type="containsBlanks" dxfId="1978" priority="372">
      <formula>LEN(TRIM(L35))=0</formula>
    </cfRule>
    <cfRule type="containsText" dxfId="1977" priority="373" operator="containsText" text="Passed">
      <formula>NOT(ISERROR(SEARCH("Passed",L35)))</formula>
    </cfRule>
  </conditionalFormatting>
  <conditionalFormatting sqref="M35:N35">
    <cfRule type="containsText" dxfId="1976" priority="369" operator="containsText" text="Yes">
      <formula>NOT(ISERROR(SEARCH("Yes",M35)))</formula>
    </cfRule>
  </conditionalFormatting>
  <conditionalFormatting sqref="F35">
    <cfRule type="duplicateValues" dxfId="1975" priority="363"/>
  </conditionalFormatting>
  <conditionalFormatting sqref="D36">
    <cfRule type="containsText" dxfId="1974" priority="353" operator="containsText" text="Bilingual">
      <formula>NOT(ISERROR(SEARCH("Bilingual",D36)))</formula>
    </cfRule>
    <cfRule type="containsText" dxfId="1973" priority="354" operator="containsText" text="English">
      <formula>NOT(ISERROR(SEARCH("English",D36)))</formula>
    </cfRule>
    <cfRule type="containsText" dxfId="1972" priority="356" operator="containsText" text="Spanish">
      <formula>NOT(ISERROR(SEARCH("Spanish",D36)))</formula>
    </cfRule>
  </conditionalFormatting>
  <conditionalFormatting sqref="F36">
    <cfRule type="duplicateValues" dxfId="1971" priority="350"/>
  </conditionalFormatting>
  <conditionalFormatting sqref="L36">
    <cfRule type="containsText" dxfId="1970" priority="351" operator="containsText" text="Not Ran">
      <formula>NOT(ISERROR(SEARCH("Not Ran",L36)))</formula>
    </cfRule>
    <cfRule type="containsText" dxfId="1969" priority="352" operator="containsText" text="Review">
      <formula>NOT(ISERROR(SEARCH("Review",L36)))</formula>
    </cfRule>
  </conditionalFormatting>
  <conditionalFormatting sqref="L36">
    <cfRule type="containsText" dxfId="1968" priority="357" operator="containsText" text="Failed">
      <formula>NOT(ISERROR(SEARCH("Failed",L36)))</formula>
    </cfRule>
  </conditionalFormatting>
  <conditionalFormatting sqref="L36:N36">
    <cfRule type="containsText" dxfId="1967" priority="360" operator="containsText" text="Pending">
      <formula>NOT(ISERROR(SEARCH("Pending",L36)))</formula>
    </cfRule>
  </conditionalFormatting>
  <conditionalFormatting sqref="L36:N36">
    <cfRule type="containsBlanks" dxfId="1966" priority="358">
      <formula>LEN(TRIM(L36))=0</formula>
    </cfRule>
    <cfRule type="containsText" dxfId="1965" priority="359" operator="containsText" text="Passed">
      <formula>NOT(ISERROR(SEARCH("Passed",L36)))</formula>
    </cfRule>
  </conditionalFormatting>
  <conditionalFormatting sqref="M36:N36">
    <cfRule type="containsText" dxfId="1964" priority="355" operator="containsText" text="Yes">
      <formula>NOT(ISERROR(SEARCH("Yes",M36)))</formula>
    </cfRule>
  </conditionalFormatting>
  <conditionalFormatting sqref="P36">
    <cfRule type="containsText" dxfId="1963" priority="361" operator="containsText" text="Yes">
      <formula>NOT(ISERROR(SEARCH("Yes",P36)))</formula>
    </cfRule>
    <cfRule type="containsText" dxfId="1962" priority="362" operator="containsText" text="No">
      <formula>NOT(ISERROR(SEARCH("No",P36)))</formula>
    </cfRule>
  </conditionalFormatting>
  <conditionalFormatting sqref="F36">
    <cfRule type="duplicateValues" dxfId="1961" priority="349"/>
  </conditionalFormatting>
  <conditionalFormatting sqref="D37">
    <cfRule type="containsText" dxfId="1960" priority="339" operator="containsText" text="Bilingual">
      <formula>NOT(ISERROR(SEARCH("Bilingual",D37)))</formula>
    </cfRule>
    <cfRule type="containsText" dxfId="1959" priority="340" operator="containsText" text="English">
      <formula>NOT(ISERROR(SEARCH("English",D37)))</formula>
    </cfRule>
    <cfRule type="containsText" dxfId="1958" priority="342" operator="containsText" text="Spanish">
      <formula>NOT(ISERROR(SEARCH("Spanish",D37)))</formula>
    </cfRule>
  </conditionalFormatting>
  <conditionalFormatting sqref="F37">
    <cfRule type="duplicateValues" dxfId="1957" priority="336"/>
  </conditionalFormatting>
  <conditionalFormatting sqref="L37">
    <cfRule type="containsText" dxfId="1956" priority="337" operator="containsText" text="Not Ran">
      <formula>NOT(ISERROR(SEARCH("Not Ran",L37)))</formula>
    </cfRule>
    <cfRule type="containsText" dxfId="1955" priority="338" operator="containsText" text="Review">
      <formula>NOT(ISERROR(SEARCH("Review",L37)))</formula>
    </cfRule>
  </conditionalFormatting>
  <conditionalFormatting sqref="L37">
    <cfRule type="containsText" dxfId="1954" priority="343" operator="containsText" text="Failed">
      <formula>NOT(ISERROR(SEARCH("Failed",L37)))</formula>
    </cfRule>
  </conditionalFormatting>
  <conditionalFormatting sqref="L37:N37">
    <cfRule type="containsText" dxfId="1953" priority="346" operator="containsText" text="Pending">
      <formula>NOT(ISERROR(SEARCH("Pending",L37)))</formula>
    </cfRule>
  </conditionalFormatting>
  <conditionalFormatting sqref="L37:N37">
    <cfRule type="containsBlanks" dxfId="1952" priority="344">
      <formula>LEN(TRIM(L37))=0</formula>
    </cfRule>
    <cfRule type="containsText" dxfId="1951" priority="345" operator="containsText" text="Passed">
      <formula>NOT(ISERROR(SEARCH("Passed",L37)))</formula>
    </cfRule>
  </conditionalFormatting>
  <conditionalFormatting sqref="M37:N37">
    <cfRule type="containsText" dxfId="1950" priority="341" operator="containsText" text="Yes">
      <formula>NOT(ISERROR(SEARCH("Yes",M37)))</formula>
    </cfRule>
  </conditionalFormatting>
  <conditionalFormatting sqref="P37">
    <cfRule type="containsText" dxfId="1949" priority="347" operator="containsText" text="Yes">
      <formula>NOT(ISERROR(SEARCH("Yes",P37)))</formula>
    </cfRule>
    <cfRule type="containsText" dxfId="1948" priority="348" operator="containsText" text="No">
      <formula>NOT(ISERROR(SEARCH("No",P37)))</formula>
    </cfRule>
  </conditionalFormatting>
  <conditionalFormatting sqref="F37">
    <cfRule type="duplicateValues" dxfId="1947" priority="335"/>
  </conditionalFormatting>
  <conditionalFormatting sqref="D38">
    <cfRule type="containsText" dxfId="1946" priority="325" operator="containsText" text="Bilingual">
      <formula>NOT(ISERROR(SEARCH("Bilingual",D38)))</formula>
    </cfRule>
    <cfRule type="containsText" dxfId="1945" priority="326" operator="containsText" text="English">
      <formula>NOT(ISERROR(SEARCH("English",D38)))</formula>
    </cfRule>
    <cfRule type="containsText" dxfId="1944" priority="328" operator="containsText" text="Spanish">
      <formula>NOT(ISERROR(SEARCH("Spanish",D38)))</formula>
    </cfRule>
  </conditionalFormatting>
  <conditionalFormatting sqref="F38">
    <cfRule type="duplicateValues" dxfId="1943" priority="322"/>
  </conditionalFormatting>
  <conditionalFormatting sqref="L38">
    <cfRule type="containsText" dxfId="1942" priority="323" operator="containsText" text="Not Ran">
      <formula>NOT(ISERROR(SEARCH("Not Ran",L38)))</formula>
    </cfRule>
    <cfRule type="containsText" dxfId="1941" priority="324" operator="containsText" text="Review">
      <formula>NOT(ISERROR(SEARCH("Review",L38)))</formula>
    </cfRule>
  </conditionalFormatting>
  <conditionalFormatting sqref="L38">
    <cfRule type="containsText" dxfId="1940" priority="329" operator="containsText" text="Failed">
      <formula>NOT(ISERROR(SEARCH("Failed",L38)))</formula>
    </cfRule>
  </conditionalFormatting>
  <conditionalFormatting sqref="L38:N38">
    <cfRule type="containsText" dxfId="1939" priority="332" operator="containsText" text="Pending">
      <formula>NOT(ISERROR(SEARCH("Pending",L38)))</formula>
    </cfRule>
  </conditionalFormatting>
  <conditionalFormatting sqref="L38:N38">
    <cfRule type="containsBlanks" dxfId="1938" priority="330">
      <formula>LEN(TRIM(L38))=0</formula>
    </cfRule>
    <cfRule type="containsText" dxfId="1937" priority="331" operator="containsText" text="Passed">
      <formula>NOT(ISERROR(SEARCH("Passed",L38)))</formula>
    </cfRule>
  </conditionalFormatting>
  <conditionalFormatting sqref="M38:N38">
    <cfRule type="containsText" dxfId="1936" priority="327" operator="containsText" text="Yes">
      <formula>NOT(ISERROR(SEARCH("Yes",M38)))</formula>
    </cfRule>
  </conditionalFormatting>
  <conditionalFormatting sqref="P38">
    <cfRule type="containsText" dxfId="1935" priority="333" operator="containsText" text="Yes">
      <formula>NOT(ISERROR(SEARCH("Yes",P38)))</formula>
    </cfRule>
    <cfRule type="containsText" dxfId="1934" priority="334" operator="containsText" text="No">
      <formula>NOT(ISERROR(SEARCH("No",P38)))</formula>
    </cfRule>
  </conditionalFormatting>
  <conditionalFormatting sqref="F38">
    <cfRule type="duplicateValues" dxfId="1933" priority="321"/>
  </conditionalFormatting>
  <conditionalFormatting sqref="D39">
    <cfRule type="containsText" dxfId="1932" priority="313" operator="containsText" text="Bilingual">
      <formula>NOT(ISERROR(SEARCH("Bilingual",D39)))</formula>
    </cfRule>
    <cfRule type="containsText" dxfId="1931" priority="314" operator="containsText" text="English">
      <formula>NOT(ISERROR(SEARCH("English",D39)))</formula>
    </cfRule>
    <cfRule type="containsText" dxfId="1930" priority="316" operator="containsText" text="Spanish">
      <formula>NOT(ISERROR(SEARCH("Spanish",D39)))</formula>
    </cfRule>
  </conditionalFormatting>
  <conditionalFormatting sqref="L39">
    <cfRule type="containsText" dxfId="1929" priority="311" operator="containsText" text="Not Ran">
      <formula>NOT(ISERROR(SEARCH("Not Ran",L39)))</formula>
    </cfRule>
    <cfRule type="containsText" dxfId="1928" priority="312" operator="containsText" text="Review">
      <formula>NOT(ISERROR(SEARCH("Review",L39)))</formula>
    </cfRule>
  </conditionalFormatting>
  <conditionalFormatting sqref="L39">
    <cfRule type="containsText" dxfId="1927" priority="317" operator="containsText" text="Failed">
      <formula>NOT(ISERROR(SEARCH("Failed",L39)))</formula>
    </cfRule>
  </conditionalFormatting>
  <conditionalFormatting sqref="L39:N39">
    <cfRule type="containsText" dxfId="1926" priority="320" operator="containsText" text="Pending">
      <formula>NOT(ISERROR(SEARCH("Pending",L39)))</formula>
    </cfRule>
  </conditionalFormatting>
  <conditionalFormatting sqref="L39:N39">
    <cfRule type="containsBlanks" dxfId="1925" priority="318">
      <formula>LEN(TRIM(L39))=0</formula>
    </cfRule>
    <cfRule type="containsText" dxfId="1924" priority="319" operator="containsText" text="Passed">
      <formula>NOT(ISERROR(SEARCH("Passed",L39)))</formula>
    </cfRule>
  </conditionalFormatting>
  <conditionalFormatting sqref="M39:N39">
    <cfRule type="containsText" dxfId="1923" priority="315" operator="containsText" text="Yes">
      <formula>NOT(ISERROR(SEARCH("Yes",M39)))</formula>
    </cfRule>
  </conditionalFormatting>
  <conditionalFormatting sqref="F39">
    <cfRule type="duplicateValues" dxfId="1922" priority="310"/>
  </conditionalFormatting>
  <conditionalFormatting sqref="D40">
    <cfRule type="containsText" dxfId="1921" priority="300" operator="containsText" text="Bilingual">
      <formula>NOT(ISERROR(SEARCH("Bilingual",D40)))</formula>
    </cfRule>
    <cfRule type="containsText" dxfId="1920" priority="301" operator="containsText" text="English">
      <formula>NOT(ISERROR(SEARCH("English",D40)))</formula>
    </cfRule>
    <cfRule type="containsText" dxfId="1919" priority="303" operator="containsText" text="Spanish">
      <formula>NOT(ISERROR(SEARCH("Spanish",D40)))</formula>
    </cfRule>
  </conditionalFormatting>
  <conditionalFormatting sqref="L40">
    <cfRule type="containsText" dxfId="1918" priority="298" operator="containsText" text="Not Ran">
      <formula>NOT(ISERROR(SEARCH("Not Ran",L40)))</formula>
    </cfRule>
    <cfRule type="containsText" dxfId="1917" priority="299" operator="containsText" text="Review">
      <formula>NOT(ISERROR(SEARCH("Review",L40)))</formula>
    </cfRule>
  </conditionalFormatting>
  <conditionalFormatting sqref="L40">
    <cfRule type="containsText" dxfId="1916" priority="304" operator="containsText" text="Failed">
      <formula>NOT(ISERROR(SEARCH("Failed",L40)))</formula>
    </cfRule>
  </conditionalFormatting>
  <conditionalFormatting sqref="L40:N40">
    <cfRule type="containsText" dxfId="1915" priority="307" operator="containsText" text="Pending">
      <formula>NOT(ISERROR(SEARCH("Pending",L40)))</formula>
    </cfRule>
  </conditionalFormatting>
  <conditionalFormatting sqref="L40:N40">
    <cfRule type="containsBlanks" dxfId="1914" priority="305">
      <formula>LEN(TRIM(L40))=0</formula>
    </cfRule>
    <cfRule type="containsText" dxfId="1913" priority="306" operator="containsText" text="Passed">
      <formula>NOT(ISERROR(SEARCH("Passed",L40)))</formula>
    </cfRule>
  </conditionalFormatting>
  <conditionalFormatting sqref="M40:N40">
    <cfRule type="containsText" dxfId="1912" priority="302" operator="containsText" text="Yes">
      <formula>NOT(ISERROR(SEARCH("Yes",M40)))</formula>
    </cfRule>
  </conditionalFormatting>
  <conditionalFormatting sqref="P40">
    <cfRule type="containsText" dxfId="1911" priority="308" operator="containsText" text="Yes">
      <formula>NOT(ISERROR(SEARCH("Yes",P40)))</formula>
    </cfRule>
    <cfRule type="containsText" dxfId="1910" priority="309" operator="containsText" text="No">
      <formula>NOT(ISERROR(SEARCH("No",P40)))</formula>
    </cfRule>
  </conditionalFormatting>
  <conditionalFormatting sqref="F40">
    <cfRule type="duplicateValues" dxfId="1909" priority="297"/>
  </conditionalFormatting>
  <conditionalFormatting sqref="D41">
    <cfRule type="containsText" dxfId="1908" priority="289" operator="containsText" text="Bilingual">
      <formula>NOT(ISERROR(SEARCH("Bilingual",D41)))</formula>
    </cfRule>
    <cfRule type="containsText" dxfId="1907" priority="290" operator="containsText" text="English">
      <formula>NOT(ISERROR(SEARCH("English",D41)))</formula>
    </cfRule>
    <cfRule type="containsText" dxfId="1906" priority="292" operator="containsText" text="Spanish">
      <formula>NOT(ISERROR(SEARCH("Spanish",D41)))</formula>
    </cfRule>
  </conditionalFormatting>
  <conditionalFormatting sqref="F41">
    <cfRule type="duplicateValues" dxfId="1905" priority="286"/>
  </conditionalFormatting>
  <conditionalFormatting sqref="L41">
    <cfRule type="containsText" dxfId="1904" priority="287" operator="containsText" text="Not Ran">
      <formula>NOT(ISERROR(SEARCH("Not Ran",L41)))</formula>
    </cfRule>
    <cfRule type="containsText" dxfId="1903" priority="288" operator="containsText" text="Review">
      <formula>NOT(ISERROR(SEARCH("Review",L41)))</formula>
    </cfRule>
  </conditionalFormatting>
  <conditionalFormatting sqref="L41">
    <cfRule type="containsText" dxfId="1902" priority="293" operator="containsText" text="Failed">
      <formula>NOT(ISERROR(SEARCH("Failed",L41)))</formula>
    </cfRule>
  </conditionalFormatting>
  <conditionalFormatting sqref="L41:N41">
    <cfRule type="containsText" dxfId="1901" priority="296" operator="containsText" text="Pending">
      <formula>NOT(ISERROR(SEARCH("Pending",L41)))</formula>
    </cfRule>
  </conditionalFormatting>
  <conditionalFormatting sqref="L41:N41">
    <cfRule type="containsBlanks" dxfId="1900" priority="294">
      <formula>LEN(TRIM(L41))=0</formula>
    </cfRule>
    <cfRule type="containsText" dxfId="1899" priority="295" operator="containsText" text="Passed">
      <formula>NOT(ISERROR(SEARCH("Passed",L41)))</formula>
    </cfRule>
  </conditionalFormatting>
  <conditionalFormatting sqref="M41:N41">
    <cfRule type="containsText" dxfId="1898" priority="291" operator="containsText" text="Yes">
      <formula>NOT(ISERROR(SEARCH("Yes",M41)))</formula>
    </cfRule>
  </conditionalFormatting>
  <conditionalFormatting sqref="F41">
    <cfRule type="duplicateValues" dxfId="1897" priority="285"/>
  </conditionalFormatting>
  <conditionalFormatting sqref="D42">
    <cfRule type="containsText" dxfId="1896" priority="275" operator="containsText" text="Bilingual">
      <formula>NOT(ISERROR(SEARCH("Bilingual",D42)))</formula>
    </cfRule>
    <cfRule type="containsText" dxfId="1895" priority="276" operator="containsText" text="English">
      <formula>NOT(ISERROR(SEARCH("English",D42)))</formula>
    </cfRule>
    <cfRule type="containsText" dxfId="1894" priority="278" operator="containsText" text="Spanish">
      <formula>NOT(ISERROR(SEARCH("Spanish",D42)))</formula>
    </cfRule>
  </conditionalFormatting>
  <conditionalFormatting sqref="F42">
    <cfRule type="duplicateValues" dxfId="1893" priority="272"/>
  </conditionalFormatting>
  <conditionalFormatting sqref="L42">
    <cfRule type="containsText" dxfId="1892" priority="273" operator="containsText" text="Not Ran">
      <formula>NOT(ISERROR(SEARCH("Not Ran",L42)))</formula>
    </cfRule>
    <cfRule type="containsText" dxfId="1891" priority="274" operator="containsText" text="Review">
      <formula>NOT(ISERROR(SEARCH("Review",L42)))</formula>
    </cfRule>
  </conditionalFormatting>
  <conditionalFormatting sqref="L42">
    <cfRule type="containsText" dxfId="1890" priority="279" operator="containsText" text="Failed">
      <formula>NOT(ISERROR(SEARCH("Failed",L42)))</formula>
    </cfRule>
  </conditionalFormatting>
  <conditionalFormatting sqref="L42:N42">
    <cfRule type="containsText" dxfId="1889" priority="282" operator="containsText" text="Pending">
      <formula>NOT(ISERROR(SEARCH("Pending",L42)))</formula>
    </cfRule>
  </conditionalFormatting>
  <conditionalFormatting sqref="L42:N42">
    <cfRule type="containsBlanks" dxfId="1888" priority="280">
      <formula>LEN(TRIM(L42))=0</formula>
    </cfRule>
    <cfRule type="containsText" dxfId="1887" priority="281" operator="containsText" text="Passed">
      <formula>NOT(ISERROR(SEARCH("Passed",L42)))</formula>
    </cfRule>
  </conditionalFormatting>
  <conditionalFormatting sqref="M42:N42">
    <cfRule type="containsText" dxfId="1886" priority="277" operator="containsText" text="Yes">
      <formula>NOT(ISERROR(SEARCH("Yes",M42)))</formula>
    </cfRule>
  </conditionalFormatting>
  <conditionalFormatting sqref="P42">
    <cfRule type="containsText" dxfId="1885" priority="283" operator="containsText" text="Yes">
      <formula>NOT(ISERROR(SEARCH("Yes",P42)))</formula>
    </cfRule>
    <cfRule type="containsText" dxfId="1884" priority="284" operator="containsText" text="No">
      <formula>NOT(ISERROR(SEARCH("No",P42)))</formula>
    </cfRule>
  </conditionalFormatting>
  <conditionalFormatting sqref="F42">
    <cfRule type="duplicateValues" dxfId="1883" priority="271"/>
  </conditionalFormatting>
  <conditionalFormatting sqref="D43">
    <cfRule type="containsText" dxfId="1882" priority="261" operator="containsText" text="Bilingual">
      <formula>NOT(ISERROR(SEARCH("Bilingual",D43)))</formula>
    </cfRule>
    <cfRule type="containsText" dxfId="1881" priority="262" operator="containsText" text="English">
      <formula>NOT(ISERROR(SEARCH("English",D43)))</formula>
    </cfRule>
    <cfRule type="containsText" dxfId="1880" priority="264" operator="containsText" text="Spanish">
      <formula>NOT(ISERROR(SEARCH("Spanish",D43)))</formula>
    </cfRule>
  </conditionalFormatting>
  <conditionalFormatting sqref="L43">
    <cfRule type="containsText" dxfId="1879" priority="259" operator="containsText" text="Not Ran">
      <formula>NOT(ISERROR(SEARCH("Not Ran",L43)))</formula>
    </cfRule>
    <cfRule type="containsText" dxfId="1878" priority="260" operator="containsText" text="Review">
      <formula>NOT(ISERROR(SEARCH("Review",L43)))</formula>
    </cfRule>
  </conditionalFormatting>
  <conditionalFormatting sqref="L43">
    <cfRule type="containsText" dxfId="1877" priority="265" operator="containsText" text="Failed">
      <formula>NOT(ISERROR(SEARCH("Failed",L43)))</formula>
    </cfRule>
  </conditionalFormatting>
  <conditionalFormatting sqref="L43:N43">
    <cfRule type="containsText" dxfId="1876" priority="268" operator="containsText" text="Pending">
      <formula>NOT(ISERROR(SEARCH("Pending",L43)))</formula>
    </cfRule>
  </conditionalFormatting>
  <conditionalFormatting sqref="L43:N43">
    <cfRule type="containsBlanks" dxfId="1875" priority="266">
      <formula>LEN(TRIM(L43))=0</formula>
    </cfRule>
    <cfRule type="containsText" dxfId="1874" priority="267" operator="containsText" text="Passed">
      <formula>NOT(ISERROR(SEARCH("Passed",L43)))</formula>
    </cfRule>
  </conditionalFormatting>
  <conditionalFormatting sqref="M43:N43">
    <cfRule type="containsText" dxfId="1873" priority="263" operator="containsText" text="Yes">
      <formula>NOT(ISERROR(SEARCH("Yes",M43)))</formula>
    </cfRule>
  </conditionalFormatting>
  <conditionalFormatting sqref="P43">
    <cfRule type="containsText" dxfId="1872" priority="269" operator="containsText" text="Yes">
      <formula>NOT(ISERROR(SEARCH("Yes",P43)))</formula>
    </cfRule>
    <cfRule type="containsText" dxfId="1871" priority="270" operator="containsText" text="No">
      <formula>NOT(ISERROR(SEARCH("No",P43)))</formula>
    </cfRule>
  </conditionalFormatting>
  <conditionalFormatting sqref="F43">
    <cfRule type="duplicateValues" dxfId="1870" priority="258"/>
  </conditionalFormatting>
  <conditionalFormatting sqref="F43">
    <cfRule type="duplicateValues" dxfId="1869" priority="257"/>
  </conditionalFormatting>
  <conditionalFormatting sqref="D44">
    <cfRule type="containsText" dxfId="1868" priority="247" operator="containsText" text="Bilingual">
      <formula>NOT(ISERROR(SEARCH("Bilingual",D44)))</formula>
    </cfRule>
    <cfRule type="containsText" dxfId="1867" priority="248" operator="containsText" text="English">
      <formula>NOT(ISERROR(SEARCH("English",D44)))</formula>
    </cfRule>
    <cfRule type="containsText" dxfId="1866" priority="250" operator="containsText" text="Spanish">
      <formula>NOT(ISERROR(SEARCH("Spanish",D44)))</formula>
    </cfRule>
  </conditionalFormatting>
  <conditionalFormatting sqref="F44">
    <cfRule type="duplicateValues" dxfId="1865" priority="244"/>
  </conditionalFormatting>
  <conditionalFormatting sqref="L44">
    <cfRule type="containsText" dxfId="1864" priority="245" operator="containsText" text="Not Ran">
      <formula>NOT(ISERROR(SEARCH("Not Ran",L44)))</formula>
    </cfRule>
    <cfRule type="containsText" dxfId="1863" priority="246" operator="containsText" text="Review">
      <formula>NOT(ISERROR(SEARCH("Review",L44)))</formula>
    </cfRule>
  </conditionalFormatting>
  <conditionalFormatting sqref="L44">
    <cfRule type="containsText" dxfId="1862" priority="251" operator="containsText" text="Failed">
      <formula>NOT(ISERROR(SEARCH("Failed",L44)))</formula>
    </cfRule>
  </conditionalFormatting>
  <conditionalFormatting sqref="L44:N44">
    <cfRule type="containsText" dxfId="1861" priority="254" operator="containsText" text="Pending">
      <formula>NOT(ISERROR(SEARCH("Pending",L44)))</formula>
    </cfRule>
  </conditionalFormatting>
  <conditionalFormatting sqref="L44:N44">
    <cfRule type="containsBlanks" dxfId="1860" priority="252">
      <formula>LEN(TRIM(L44))=0</formula>
    </cfRule>
    <cfRule type="containsText" dxfId="1859" priority="253" operator="containsText" text="Passed">
      <formula>NOT(ISERROR(SEARCH("Passed",L44)))</formula>
    </cfRule>
  </conditionalFormatting>
  <conditionalFormatting sqref="M44:N44">
    <cfRule type="containsText" dxfId="1858" priority="249" operator="containsText" text="Yes">
      <formula>NOT(ISERROR(SEARCH("Yes",M44)))</formula>
    </cfRule>
  </conditionalFormatting>
  <conditionalFormatting sqref="P44">
    <cfRule type="containsText" dxfId="1857" priority="255" operator="containsText" text="Yes">
      <formula>NOT(ISERROR(SEARCH("Yes",P44)))</formula>
    </cfRule>
    <cfRule type="containsText" dxfId="1856" priority="256" operator="containsText" text="No">
      <formula>NOT(ISERROR(SEARCH("No",P44)))</formula>
    </cfRule>
  </conditionalFormatting>
  <conditionalFormatting sqref="F44">
    <cfRule type="duplicateValues" dxfId="1855" priority="243"/>
  </conditionalFormatting>
  <conditionalFormatting sqref="D45">
    <cfRule type="containsText" dxfId="1854" priority="235" operator="containsText" text="Bilingual">
      <formula>NOT(ISERROR(SEARCH("Bilingual",D45)))</formula>
    </cfRule>
    <cfRule type="containsText" dxfId="1853" priority="236" operator="containsText" text="English">
      <formula>NOT(ISERROR(SEARCH("English",D45)))</formula>
    </cfRule>
    <cfRule type="containsText" dxfId="1852" priority="238" operator="containsText" text="Spanish">
      <formula>NOT(ISERROR(SEARCH("Spanish",D45)))</formula>
    </cfRule>
  </conditionalFormatting>
  <conditionalFormatting sqref="F45">
    <cfRule type="duplicateValues" dxfId="1851" priority="232"/>
  </conditionalFormatting>
  <conditionalFormatting sqref="L45">
    <cfRule type="containsText" dxfId="1850" priority="233" operator="containsText" text="Not Ran">
      <formula>NOT(ISERROR(SEARCH("Not Ran",L45)))</formula>
    </cfRule>
    <cfRule type="containsText" dxfId="1849" priority="234" operator="containsText" text="Review">
      <formula>NOT(ISERROR(SEARCH("Review",L45)))</formula>
    </cfRule>
  </conditionalFormatting>
  <conditionalFormatting sqref="L45">
    <cfRule type="containsText" dxfId="1848" priority="239" operator="containsText" text="Failed">
      <formula>NOT(ISERROR(SEARCH("Failed",L45)))</formula>
    </cfRule>
  </conditionalFormatting>
  <conditionalFormatting sqref="L45:N45">
    <cfRule type="containsText" dxfId="1847" priority="242" operator="containsText" text="Pending">
      <formula>NOT(ISERROR(SEARCH("Pending",L45)))</formula>
    </cfRule>
  </conditionalFormatting>
  <conditionalFormatting sqref="L45:N45">
    <cfRule type="containsBlanks" dxfId="1846" priority="240">
      <formula>LEN(TRIM(L45))=0</formula>
    </cfRule>
    <cfRule type="containsText" dxfId="1845" priority="241" operator="containsText" text="Passed">
      <formula>NOT(ISERROR(SEARCH("Passed",L45)))</formula>
    </cfRule>
  </conditionalFormatting>
  <conditionalFormatting sqref="M45:N45">
    <cfRule type="containsText" dxfId="1844" priority="237" operator="containsText" text="Yes">
      <formula>NOT(ISERROR(SEARCH("Yes",M45)))</formula>
    </cfRule>
  </conditionalFormatting>
  <conditionalFormatting sqref="F45">
    <cfRule type="duplicateValues" dxfId="1843" priority="231"/>
  </conditionalFormatting>
  <conditionalFormatting sqref="D46">
    <cfRule type="containsText" dxfId="1842" priority="221" operator="containsText" text="Bilingual">
      <formula>NOT(ISERROR(SEARCH("Bilingual",D46)))</formula>
    </cfRule>
    <cfRule type="containsText" dxfId="1841" priority="222" operator="containsText" text="English">
      <formula>NOT(ISERROR(SEARCH("English",D46)))</formula>
    </cfRule>
    <cfRule type="containsText" dxfId="1840" priority="224" operator="containsText" text="Spanish">
      <formula>NOT(ISERROR(SEARCH("Spanish",D46)))</formula>
    </cfRule>
  </conditionalFormatting>
  <conditionalFormatting sqref="F46">
    <cfRule type="duplicateValues" dxfId="1839" priority="218"/>
  </conditionalFormatting>
  <conditionalFormatting sqref="L46">
    <cfRule type="containsText" dxfId="1838" priority="219" operator="containsText" text="Not Ran">
      <formula>NOT(ISERROR(SEARCH("Not Ran",L46)))</formula>
    </cfRule>
    <cfRule type="containsText" dxfId="1837" priority="220" operator="containsText" text="Review">
      <formula>NOT(ISERROR(SEARCH("Review",L46)))</formula>
    </cfRule>
  </conditionalFormatting>
  <conditionalFormatting sqref="L46">
    <cfRule type="containsText" dxfId="1836" priority="225" operator="containsText" text="Failed">
      <formula>NOT(ISERROR(SEARCH("Failed",L46)))</formula>
    </cfRule>
  </conditionalFormatting>
  <conditionalFormatting sqref="L46:N46">
    <cfRule type="containsText" dxfId="1835" priority="228" operator="containsText" text="Pending">
      <formula>NOT(ISERROR(SEARCH("Pending",L46)))</formula>
    </cfRule>
  </conditionalFormatting>
  <conditionalFormatting sqref="L46:N46">
    <cfRule type="containsBlanks" dxfId="1834" priority="226">
      <formula>LEN(TRIM(L46))=0</formula>
    </cfRule>
    <cfRule type="containsText" dxfId="1833" priority="227" operator="containsText" text="Passed">
      <formula>NOT(ISERROR(SEARCH("Passed",L46)))</formula>
    </cfRule>
  </conditionalFormatting>
  <conditionalFormatting sqref="M46:N46">
    <cfRule type="containsText" dxfId="1832" priority="223" operator="containsText" text="Yes">
      <formula>NOT(ISERROR(SEARCH("Yes",M46)))</formula>
    </cfRule>
  </conditionalFormatting>
  <conditionalFormatting sqref="P46">
    <cfRule type="containsText" dxfId="1831" priority="229" operator="containsText" text="Yes">
      <formula>NOT(ISERROR(SEARCH("Yes",P46)))</formula>
    </cfRule>
    <cfRule type="containsText" dxfId="1830" priority="230" operator="containsText" text="No">
      <formula>NOT(ISERROR(SEARCH("No",P46)))</formula>
    </cfRule>
  </conditionalFormatting>
  <conditionalFormatting sqref="F46">
    <cfRule type="duplicateValues" dxfId="1829" priority="217"/>
  </conditionalFormatting>
  <conditionalFormatting sqref="D47">
    <cfRule type="containsText" dxfId="1828" priority="207" operator="containsText" text="Bilingual">
      <formula>NOT(ISERROR(SEARCH("Bilingual",D47)))</formula>
    </cfRule>
    <cfRule type="containsText" dxfId="1827" priority="208" operator="containsText" text="English">
      <formula>NOT(ISERROR(SEARCH("English",D47)))</formula>
    </cfRule>
    <cfRule type="containsText" dxfId="1826" priority="210" operator="containsText" text="Spanish">
      <formula>NOT(ISERROR(SEARCH("Spanish",D47)))</formula>
    </cfRule>
  </conditionalFormatting>
  <conditionalFormatting sqref="F47">
    <cfRule type="duplicateValues" dxfId="1825" priority="204"/>
  </conditionalFormatting>
  <conditionalFormatting sqref="L47">
    <cfRule type="containsText" dxfId="1824" priority="205" operator="containsText" text="Not Ran">
      <formula>NOT(ISERROR(SEARCH("Not Ran",L47)))</formula>
    </cfRule>
    <cfRule type="containsText" dxfId="1823" priority="206" operator="containsText" text="Review">
      <formula>NOT(ISERROR(SEARCH("Review",L47)))</formula>
    </cfRule>
  </conditionalFormatting>
  <conditionalFormatting sqref="L47">
    <cfRule type="containsText" dxfId="1822" priority="211" operator="containsText" text="Failed">
      <formula>NOT(ISERROR(SEARCH("Failed",L47)))</formula>
    </cfRule>
  </conditionalFormatting>
  <conditionalFormatting sqref="L47:N47">
    <cfRule type="containsText" dxfId="1821" priority="214" operator="containsText" text="Pending">
      <formula>NOT(ISERROR(SEARCH("Pending",L47)))</formula>
    </cfRule>
  </conditionalFormatting>
  <conditionalFormatting sqref="L47:N47">
    <cfRule type="containsBlanks" dxfId="1820" priority="212">
      <formula>LEN(TRIM(L47))=0</formula>
    </cfRule>
    <cfRule type="containsText" dxfId="1819" priority="213" operator="containsText" text="Passed">
      <formula>NOT(ISERROR(SEARCH("Passed",L47)))</formula>
    </cfRule>
  </conditionalFormatting>
  <conditionalFormatting sqref="M47:N47">
    <cfRule type="containsText" dxfId="1818" priority="209" operator="containsText" text="Yes">
      <formula>NOT(ISERROR(SEARCH("Yes",M47)))</formula>
    </cfRule>
  </conditionalFormatting>
  <conditionalFormatting sqref="P47">
    <cfRule type="containsText" dxfId="1817" priority="215" operator="containsText" text="Yes">
      <formula>NOT(ISERROR(SEARCH("Yes",P47)))</formula>
    </cfRule>
    <cfRule type="containsText" dxfId="1816" priority="216" operator="containsText" text="No">
      <formula>NOT(ISERROR(SEARCH("No",P47)))</formula>
    </cfRule>
  </conditionalFormatting>
  <conditionalFormatting sqref="F47">
    <cfRule type="duplicateValues" dxfId="1815" priority="203"/>
  </conditionalFormatting>
  <conditionalFormatting sqref="D48">
    <cfRule type="containsText" dxfId="1814" priority="195" operator="containsText" text="Bilingual">
      <formula>NOT(ISERROR(SEARCH("Bilingual",D48)))</formula>
    </cfRule>
    <cfRule type="containsText" dxfId="1813" priority="196" operator="containsText" text="English">
      <formula>NOT(ISERROR(SEARCH("English",D48)))</formula>
    </cfRule>
    <cfRule type="containsText" dxfId="1812" priority="198" operator="containsText" text="Spanish">
      <formula>NOT(ISERROR(SEARCH("Spanish",D48)))</formula>
    </cfRule>
  </conditionalFormatting>
  <conditionalFormatting sqref="F48">
    <cfRule type="duplicateValues" dxfId="1811" priority="192"/>
  </conditionalFormatting>
  <conditionalFormatting sqref="L48">
    <cfRule type="containsText" dxfId="1810" priority="193" operator="containsText" text="Not Ran">
      <formula>NOT(ISERROR(SEARCH("Not Ran",L48)))</formula>
    </cfRule>
    <cfRule type="containsText" dxfId="1809" priority="194" operator="containsText" text="Review">
      <formula>NOT(ISERROR(SEARCH("Review",L48)))</formula>
    </cfRule>
  </conditionalFormatting>
  <conditionalFormatting sqref="L48">
    <cfRule type="containsText" dxfId="1808" priority="199" operator="containsText" text="Failed">
      <formula>NOT(ISERROR(SEARCH("Failed",L48)))</formula>
    </cfRule>
  </conditionalFormatting>
  <conditionalFormatting sqref="L48:N48">
    <cfRule type="containsText" dxfId="1807" priority="202" operator="containsText" text="Pending">
      <formula>NOT(ISERROR(SEARCH("Pending",L48)))</formula>
    </cfRule>
  </conditionalFormatting>
  <conditionalFormatting sqref="L48:N48">
    <cfRule type="containsBlanks" dxfId="1806" priority="200">
      <formula>LEN(TRIM(L48))=0</formula>
    </cfRule>
    <cfRule type="containsText" dxfId="1805" priority="201" operator="containsText" text="Passed">
      <formula>NOT(ISERROR(SEARCH("Passed",L48)))</formula>
    </cfRule>
  </conditionalFormatting>
  <conditionalFormatting sqref="M48:N48">
    <cfRule type="containsText" dxfId="1804" priority="197" operator="containsText" text="Yes">
      <formula>NOT(ISERROR(SEARCH("Yes",M48)))</formula>
    </cfRule>
  </conditionalFormatting>
  <conditionalFormatting sqref="F48">
    <cfRule type="duplicateValues" dxfId="1803" priority="191"/>
  </conditionalFormatting>
  <conditionalFormatting sqref="D49">
    <cfRule type="containsText" dxfId="1802" priority="181" operator="containsText" text="Bilingual">
      <formula>NOT(ISERROR(SEARCH("Bilingual",D49)))</formula>
    </cfRule>
    <cfRule type="containsText" dxfId="1801" priority="182" operator="containsText" text="English">
      <formula>NOT(ISERROR(SEARCH("English",D49)))</formula>
    </cfRule>
    <cfRule type="containsText" dxfId="1800" priority="184" operator="containsText" text="Spanish">
      <formula>NOT(ISERROR(SEARCH("Spanish",D49)))</formula>
    </cfRule>
  </conditionalFormatting>
  <conditionalFormatting sqref="F49">
    <cfRule type="duplicateValues" dxfId="1799" priority="178"/>
  </conditionalFormatting>
  <conditionalFormatting sqref="L49">
    <cfRule type="containsText" dxfId="1798" priority="179" operator="containsText" text="Not Ran">
      <formula>NOT(ISERROR(SEARCH("Not Ran",L49)))</formula>
    </cfRule>
    <cfRule type="containsText" dxfId="1797" priority="180" operator="containsText" text="Review">
      <formula>NOT(ISERROR(SEARCH("Review",L49)))</formula>
    </cfRule>
  </conditionalFormatting>
  <conditionalFormatting sqref="L49">
    <cfRule type="containsText" dxfId="1796" priority="185" operator="containsText" text="Failed">
      <formula>NOT(ISERROR(SEARCH("Failed",L49)))</formula>
    </cfRule>
  </conditionalFormatting>
  <conditionalFormatting sqref="L49:N49">
    <cfRule type="containsText" dxfId="1795" priority="188" operator="containsText" text="Pending">
      <formula>NOT(ISERROR(SEARCH("Pending",L49)))</formula>
    </cfRule>
  </conditionalFormatting>
  <conditionalFormatting sqref="L49:N49">
    <cfRule type="containsBlanks" dxfId="1794" priority="186">
      <formula>LEN(TRIM(L49))=0</formula>
    </cfRule>
    <cfRule type="containsText" dxfId="1793" priority="187" operator="containsText" text="Passed">
      <formula>NOT(ISERROR(SEARCH("Passed",L49)))</formula>
    </cfRule>
  </conditionalFormatting>
  <conditionalFormatting sqref="M49:N49">
    <cfRule type="containsText" dxfId="1792" priority="183" operator="containsText" text="Yes">
      <formula>NOT(ISERROR(SEARCH("Yes",M49)))</formula>
    </cfRule>
  </conditionalFormatting>
  <conditionalFormatting sqref="P49">
    <cfRule type="containsText" dxfId="1791" priority="189" operator="containsText" text="Yes">
      <formula>NOT(ISERROR(SEARCH("Yes",P49)))</formula>
    </cfRule>
    <cfRule type="containsText" dxfId="1790" priority="190" operator="containsText" text="No">
      <formula>NOT(ISERROR(SEARCH("No",P49)))</formula>
    </cfRule>
  </conditionalFormatting>
  <conditionalFormatting sqref="F49">
    <cfRule type="duplicateValues" dxfId="1789" priority="177"/>
  </conditionalFormatting>
  <conditionalFormatting sqref="D50:D52">
    <cfRule type="containsText" dxfId="1788" priority="167" operator="containsText" text="Bilingual">
      <formula>NOT(ISERROR(SEARCH("Bilingual",D50)))</formula>
    </cfRule>
    <cfRule type="containsText" dxfId="1787" priority="168" operator="containsText" text="English">
      <formula>NOT(ISERROR(SEARCH("English",D50)))</formula>
    </cfRule>
    <cfRule type="containsText" dxfId="1786" priority="170" operator="containsText" text="Spanish">
      <formula>NOT(ISERROR(SEARCH("Spanish",D50)))</formula>
    </cfRule>
  </conditionalFormatting>
  <conditionalFormatting sqref="F50:F52">
    <cfRule type="duplicateValues" dxfId="1785" priority="164"/>
  </conditionalFormatting>
  <conditionalFormatting sqref="L50:L52">
    <cfRule type="containsText" dxfId="1784" priority="165" operator="containsText" text="Not Ran">
      <formula>NOT(ISERROR(SEARCH("Not Ran",L50)))</formula>
    </cfRule>
    <cfRule type="containsText" dxfId="1783" priority="166" operator="containsText" text="Review">
      <formula>NOT(ISERROR(SEARCH("Review",L50)))</formula>
    </cfRule>
  </conditionalFormatting>
  <conditionalFormatting sqref="L50:L52">
    <cfRule type="containsText" dxfId="1782" priority="171" operator="containsText" text="Failed">
      <formula>NOT(ISERROR(SEARCH("Failed",L50)))</formula>
    </cfRule>
  </conditionalFormatting>
  <conditionalFormatting sqref="L50:N52">
    <cfRule type="containsText" dxfId="1781" priority="174" operator="containsText" text="Pending">
      <formula>NOT(ISERROR(SEARCH("Pending",L50)))</formula>
    </cfRule>
  </conditionalFormatting>
  <conditionalFormatting sqref="L50:N52">
    <cfRule type="containsBlanks" dxfId="1780" priority="172">
      <formula>LEN(TRIM(L50))=0</formula>
    </cfRule>
    <cfRule type="containsText" dxfId="1779" priority="173" operator="containsText" text="Passed">
      <formula>NOT(ISERROR(SEARCH("Passed",L50)))</formula>
    </cfRule>
  </conditionalFormatting>
  <conditionalFormatting sqref="M50:N52">
    <cfRule type="containsText" dxfId="1778" priority="169" operator="containsText" text="Yes">
      <formula>NOT(ISERROR(SEARCH("Yes",M50)))</formula>
    </cfRule>
  </conditionalFormatting>
  <conditionalFormatting sqref="P50:P52">
    <cfRule type="containsText" dxfId="1777" priority="175" operator="containsText" text="Yes">
      <formula>NOT(ISERROR(SEARCH("Yes",P50)))</formula>
    </cfRule>
    <cfRule type="containsText" dxfId="1776" priority="176" operator="containsText" text="No">
      <formula>NOT(ISERROR(SEARCH("No",P50)))</formula>
    </cfRule>
  </conditionalFormatting>
  <conditionalFormatting sqref="F50:F52">
    <cfRule type="duplicateValues" dxfId="1775" priority="163"/>
  </conditionalFormatting>
  <conditionalFormatting sqref="D53">
    <cfRule type="containsText" dxfId="1774" priority="153" operator="containsText" text="Bilingual">
      <formula>NOT(ISERROR(SEARCH("Bilingual",D53)))</formula>
    </cfRule>
    <cfRule type="containsText" dxfId="1773" priority="154" operator="containsText" text="English">
      <formula>NOT(ISERROR(SEARCH("English",D53)))</formula>
    </cfRule>
    <cfRule type="containsText" dxfId="1772" priority="156" operator="containsText" text="Spanish">
      <formula>NOT(ISERROR(SEARCH("Spanish",D53)))</formula>
    </cfRule>
  </conditionalFormatting>
  <conditionalFormatting sqref="F53">
    <cfRule type="duplicateValues" dxfId="1771" priority="150"/>
  </conditionalFormatting>
  <conditionalFormatting sqref="L53">
    <cfRule type="containsText" dxfId="1770" priority="151" operator="containsText" text="Not Ran">
      <formula>NOT(ISERROR(SEARCH("Not Ran",L53)))</formula>
    </cfRule>
    <cfRule type="containsText" dxfId="1769" priority="152" operator="containsText" text="Review">
      <formula>NOT(ISERROR(SEARCH("Review",L53)))</formula>
    </cfRule>
  </conditionalFormatting>
  <conditionalFormatting sqref="L53">
    <cfRule type="containsText" dxfId="1768" priority="157" operator="containsText" text="Failed">
      <formula>NOT(ISERROR(SEARCH("Failed",L53)))</formula>
    </cfRule>
  </conditionalFormatting>
  <conditionalFormatting sqref="L53:N53">
    <cfRule type="containsText" dxfId="1767" priority="160" operator="containsText" text="Pending">
      <formula>NOT(ISERROR(SEARCH("Pending",L53)))</formula>
    </cfRule>
  </conditionalFormatting>
  <conditionalFormatting sqref="L53:N53">
    <cfRule type="containsBlanks" dxfId="1766" priority="158">
      <formula>LEN(TRIM(L53))=0</formula>
    </cfRule>
    <cfRule type="containsText" dxfId="1765" priority="159" operator="containsText" text="Passed">
      <formula>NOT(ISERROR(SEARCH("Passed",L53)))</formula>
    </cfRule>
  </conditionalFormatting>
  <conditionalFormatting sqref="M53:N53">
    <cfRule type="containsText" dxfId="1764" priority="155" operator="containsText" text="Yes">
      <formula>NOT(ISERROR(SEARCH("Yes",M53)))</formula>
    </cfRule>
  </conditionalFormatting>
  <conditionalFormatting sqref="P53">
    <cfRule type="containsText" dxfId="1763" priority="161" operator="containsText" text="Yes">
      <formula>NOT(ISERROR(SEARCH("Yes",P53)))</formula>
    </cfRule>
    <cfRule type="containsText" dxfId="1762" priority="162" operator="containsText" text="No">
      <formula>NOT(ISERROR(SEARCH("No",P53)))</formula>
    </cfRule>
  </conditionalFormatting>
  <conditionalFormatting sqref="F53">
    <cfRule type="duplicateValues" dxfId="1761" priority="149"/>
  </conditionalFormatting>
  <conditionalFormatting sqref="D54">
    <cfRule type="containsText" dxfId="1760" priority="139" operator="containsText" text="Bilingual">
      <formula>NOT(ISERROR(SEARCH("Bilingual",D54)))</formula>
    </cfRule>
    <cfRule type="containsText" dxfId="1759" priority="140" operator="containsText" text="English">
      <formula>NOT(ISERROR(SEARCH("English",D54)))</formula>
    </cfRule>
    <cfRule type="containsText" dxfId="1758" priority="142" operator="containsText" text="Spanish">
      <formula>NOT(ISERROR(SEARCH("Spanish",D54)))</formula>
    </cfRule>
  </conditionalFormatting>
  <conditionalFormatting sqref="F54">
    <cfRule type="duplicateValues" dxfId="1757" priority="136"/>
  </conditionalFormatting>
  <conditionalFormatting sqref="L54">
    <cfRule type="containsText" dxfId="1756" priority="137" operator="containsText" text="Not Ran">
      <formula>NOT(ISERROR(SEARCH("Not Ran",L54)))</formula>
    </cfRule>
    <cfRule type="containsText" dxfId="1755" priority="138" operator="containsText" text="Review">
      <formula>NOT(ISERROR(SEARCH("Review",L54)))</formula>
    </cfRule>
  </conditionalFormatting>
  <conditionalFormatting sqref="L54">
    <cfRule type="containsText" dxfId="1754" priority="143" operator="containsText" text="Failed">
      <formula>NOT(ISERROR(SEARCH("Failed",L54)))</formula>
    </cfRule>
  </conditionalFormatting>
  <conditionalFormatting sqref="L54:N54">
    <cfRule type="containsText" dxfId="1753" priority="146" operator="containsText" text="Pending">
      <formula>NOT(ISERROR(SEARCH("Pending",L54)))</formula>
    </cfRule>
  </conditionalFormatting>
  <conditionalFormatting sqref="L54:N54">
    <cfRule type="containsBlanks" dxfId="1752" priority="144">
      <formula>LEN(TRIM(L54))=0</formula>
    </cfRule>
    <cfRule type="containsText" dxfId="1751" priority="145" operator="containsText" text="Passed">
      <formula>NOT(ISERROR(SEARCH("Passed",L54)))</formula>
    </cfRule>
  </conditionalFormatting>
  <conditionalFormatting sqref="M54:N54">
    <cfRule type="containsText" dxfId="1750" priority="141" operator="containsText" text="Yes">
      <formula>NOT(ISERROR(SEARCH("Yes",M54)))</formula>
    </cfRule>
  </conditionalFormatting>
  <conditionalFormatting sqref="P54">
    <cfRule type="containsText" dxfId="1749" priority="147" operator="containsText" text="Yes">
      <formula>NOT(ISERROR(SEARCH("Yes",P54)))</formula>
    </cfRule>
    <cfRule type="containsText" dxfId="1748" priority="148" operator="containsText" text="No">
      <formula>NOT(ISERROR(SEARCH("No",P54)))</formula>
    </cfRule>
  </conditionalFormatting>
  <conditionalFormatting sqref="F54">
    <cfRule type="duplicateValues" dxfId="1747" priority="135"/>
  </conditionalFormatting>
  <conditionalFormatting sqref="D55:D56">
    <cfRule type="containsText" dxfId="1746" priority="127" operator="containsText" text="Bilingual">
      <formula>NOT(ISERROR(SEARCH("Bilingual",D55)))</formula>
    </cfRule>
    <cfRule type="containsText" dxfId="1745" priority="128" operator="containsText" text="English">
      <formula>NOT(ISERROR(SEARCH("English",D55)))</formula>
    </cfRule>
    <cfRule type="containsText" dxfId="1744" priority="130" operator="containsText" text="Spanish">
      <formula>NOT(ISERROR(SEARCH("Spanish",D55)))</formula>
    </cfRule>
  </conditionalFormatting>
  <conditionalFormatting sqref="F55:F56">
    <cfRule type="duplicateValues" dxfId="1743" priority="124"/>
  </conditionalFormatting>
  <conditionalFormatting sqref="L55:L56">
    <cfRule type="containsText" dxfId="1742" priority="125" operator="containsText" text="Not Ran">
      <formula>NOT(ISERROR(SEARCH("Not Ran",L55)))</formula>
    </cfRule>
    <cfRule type="containsText" dxfId="1741" priority="126" operator="containsText" text="Review">
      <formula>NOT(ISERROR(SEARCH("Review",L55)))</formula>
    </cfRule>
  </conditionalFormatting>
  <conditionalFormatting sqref="L55:L56">
    <cfRule type="containsText" dxfId="1740" priority="131" operator="containsText" text="Failed">
      <formula>NOT(ISERROR(SEARCH("Failed",L55)))</formula>
    </cfRule>
  </conditionalFormatting>
  <conditionalFormatting sqref="L55:N56">
    <cfRule type="containsText" dxfId="1739" priority="134" operator="containsText" text="Pending">
      <formula>NOT(ISERROR(SEARCH("Pending",L55)))</formula>
    </cfRule>
  </conditionalFormatting>
  <conditionalFormatting sqref="L55:N56">
    <cfRule type="containsBlanks" dxfId="1738" priority="132">
      <formula>LEN(TRIM(L55))=0</formula>
    </cfRule>
    <cfRule type="containsText" dxfId="1737" priority="133" operator="containsText" text="Passed">
      <formula>NOT(ISERROR(SEARCH("Passed",L55)))</formula>
    </cfRule>
  </conditionalFormatting>
  <conditionalFormatting sqref="M55:N56">
    <cfRule type="containsText" dxfId="1736" priority="129" operator="containsText" text="Yes">
      <formula>NOT(ISERROR(SEARCH("Yes",M55)))</formula>
    </cfRule>
  </conditionalFormatting>
  <conditionalFormatting sqref="F55:F56">
    <cfRule type="duplicateValues" dxfId="1735" priority="123"/>
  </conditionalFormatting>
  <conditionalFormatting sqref="D57:D58">
    <cfRule type="containsText" dxfId="1734" priority="113" operator="containsText" text="Bilingual">
      <formula>NOT(ISERROR(SEARCH("Bilingual",D57)))</formula>
    </cfRule>
    <cfRule type="containsText" dxfId="1733" priority="114" operator="containsText" text="English">
      <formula>NOT(ISERROR(SEARCH("English",D57)))</formula>
    </cfRule>
    <cfRule type="containsText" dxfId="1732" priority="116" operator="containsText" text="Spanish">
      <formula>NOT(ISERROR(SEARCH("Spanish",D57)))</formula>
    </cfRule>
  </conditionalFormatting>
  <conditionalFormatting sqref="F57:F58">
    <cfRule type="duplicateValues" dxfId="1731" priority="110"/>
  </conditionalFormatting>
  <conditionalFormatting sqref="L57:L58">
    <cfRule type="containsText" dxfId="1730" priority="111" operator="containsText" text="Not Ran">
      <formula>NOT(ISERROR(SEARCH("Not Ran",L57)))</formula>
    </cfRule>
    <cfRule type="containsText" dxfId="1729" priority="112" operator="containsText" text="Review">
      <formula>NOT(ISERROR(SEARCH("Review",L57)))</formula>
    </cfRule>
  </conditionalFormatting>
  <conditionalFormatting sqref="L57:L58">
    <cfRule type="containsText" dxfId="1728" priority="117" operator="containsText" text="Failed">
      <formula>NOT(ISERROR(SEARCH("Failed",L57)))</formula>
    </cfRule>
  </conditionalFormatting>
  <conditionalFormatting sqref="L57:N58">
    <cfRule type="containsText" dxfId="1727" priority="120" operator="containsText" text="Pending">
      <formula>NOT(ISERROR(SEARCH("Pending",L57)))</formula>
    </cfRule>
  </conditionalFormatting>
  <conditionalFormatting sqref="L57:N58">
    <cfRule type="containsBlanks" dxfId="1726" priority="118">
      <formula>LEN(TRIM(L57))=0</formula>
    </cfRule>
    <cfRule type="containsText" dxfId="1725" priority="119" operator="containsText" text="Passed">
      <formula>NOT(ISERROR(SEARCH("Passed",L57)))</formula>
    </cfRule>
  </conditionalFormatting>
  <conditionalFormatting sqref="M57:N58">
    <cfRule type="containsText" dxfId="1724" priority="115" operator="containsText" text="Yes">
      <formula>NOT(ISERROR(SEARCH("Yes",M57)))</formula>
    </cfRule>
  </conditionalFormatting>
  <conditionalFormatting sqref="P57:P58">
    <cfRule type="containsText" dxfId="1723" priority="121" operator="containsText" text="Yes">
      <formula>NOT(ISERROR(SEARCH("Yes",P57)))</formula>
    </cfRule>
    <cfRule type="containsText" dxfId="1722" priority="122" operator="containsText" text="No">
      <formula>NOT(ISERROR(SEARCH("No",P57)))</formula>
    </cfRule>
  </conditionalFormatting>
  <conditionalFormatting sqref="F57:F58">
    <cfRule type="duplicateValues" dxfId="1721" priority="109"/>
  </conditionalFormatting>
  <conditionalFormatting sqref="D59">
    <cfRule type="containsText" dxfId="1720" priority="99" operator="containsText" text="Bilingual">
      <formula>NOT(ISERROR(SEARCH("Bilingual",D59)))</formula>
    </cfRule>
    <cfRule type="containsText" dxfId="1719" priority="100" operator="containsText" text="English">
      <formula>NOT(ISERROR(SEARCH("English",D59)))</formula>
    </cfRule>
    <cfRule type="containsText" dxfId="1718" priority="102" operator="containsText" text="Spanish">
      <formula>NOT(ISERROR(SEARCH("Spanish",D59)))</formula>
    </cfRule>
  </conditionalFormatting>
  <conditionalFormatting sqref="F59">
    <cfRule type="duplicateValues" dxfId="1717" priority="96"/>
  </conditionalFormatting>
  <conditionalFormatting sqref="L59">
    <cfRule type="containsText" dxfId="1716" priority="97" operator="containsText" text="Not Ran">
      <formula>NOT(ISERROR(SEARCH("Not Ran",L59)))</formula>
    </cfRule>
    <cfRule type="containsText" dxfId="1715" priority="98" operator="containsText" text="Review">
      <formula>NOT(ISERROR(SEARCH("Review",L59)))</formula>
    </cfRule>
  </conditionalFormatting>
  <conditionalFormatting sqref="L59">
    <cfRule type="containsText" dxfId="1714" priority="103" operator="containsText" text="Failed">
      <formula>NOT(ISERROR(SEARCH("Failed",L59)))</formula>
    </cfRule>
  </conditionalFormatting>
  <conditionalFormatting sqref="L59:N59">
    <cfRule type="containsText" dxfId="1713" priority="106" operator="containsText" text="Pending">
      <formula>NOT(ISERROR(SEARCH("Pending",L59)))</formula>
    </cfRule>
  </conditionalFormatting>
  <conditionalFormatting sqref="L59:N59">
    <cfRule type="containsBlanks" dxfId="1712" priority="104">
      <formula>LEN(TRIM(L59))=0</formula>
    </cfRule>
    <cfRule type="containsText" dxfId="1711" priority="105" operator="containsText" text="Passed">
      <formula>NOT(ISERROR(SEARCH("Passed",L59)))</formula>
    </cfRule>
  </conditionalFormatting>
  <conditionalFormatting sqref="M59:N59">
    <cfRule type="containsText" dxfId="1710" priority="101" operator="containsText" text="Yes">
      <formula>NOT(ISERROR(SEARCH("Yes",M59)))</formula>
    </cfRule>
  </conditionalFormatting>
  <conditionalFormatting sqref="P59">
    <cfRule type="containsText" dxfId="1709" priority="107" operator="containsText" text="Yes">
      <formula>NOT(ISERROR(SEARCH("Yes",P59)))</formula>
    </cfRule>
    <cfRule type="containsText" dxfId="1708" priority="108" operator="containsText" text="No">
      <formula>NOT(ISERROR(SEARCH("No",P59)))</formula>
    </cfRule>
  </conditionalFormatting>
  <conditionalFormatting sqref="F59">
    <cfRule type="duplicateValues" dxfId="1707" priority="95"/>
  </conditionalFormatting>
  <conditionalFormatting sqref="D60">
    <cfRule type="containsText" dxfId="1706" priority="85" operator="containsText" text="Bilingual">
      <formula>NOT(ISERROR(SEARCH("Bilingual",D60)))</formula>
    </cfRule>
    <cfRule type="containsText" dxfId="1705" priority="86" operator="containsText" text="English">
      <formula>NOT(ISERROR(SEARCH("English",D60)))</formula>
    </cfRule>
    <cfRule type="containsText" dxfId="1704" priority="88" operator="containsText" text="Spanish">
      <formula>NOT(ISERROR(SEARCH("Spanish",D60)))</formula>
    </cfRule>
  </conditionalFormatting>
  <conditionalFormatting sqref="F60">
    <cfRule type="duplicateValues" dxfId="1703" priority="82"/>
  </conditionalFormatting>
  <conditionalFormatting sqref="L60:N60">
    <cfRule type="containsText" dxfId="1702" priority="83" operator="containsText" text="Not Ran">
      <formula>NOT(ISERROR(SEARCH("Not Ran",L60)))</formula>
    </cfRule>
    <cfRule type="containsText" dxfId="1701" priority="84" operator="containsText" text="Review">
      <formula>NOT(ISERROR(SEARCH("Review",L60)))</formula>
    </cfRule>
  </conditionalFormatting>
  <conditionalFormatting sqref="L60:N60">
    <cfRule type="containsText" dxfId="1700" priority="89" operator="containsText" text="Failed">
      <formula>NOT(ISERROR(SEARCH("Failed",L60)))</formula>
    </cfRule>
  </conditionalFormatting>
  <conditionalFormatting sqref="L60:N60">
    <cfRule type="containsText" dxfId="1699" priority="92" operator="containsText" text="Pending">
      <formula>NOT(ISERROR(SEARCH("Pending",L60)))</formula>
    </cfRule>
  </conditionalFormatting>
  <conditionalFormatting sqref="L60:N60">
    <cfRule type="containsBlanks" dxfId="1698" priority="90">
      <formula>LEN(TRIM(L60))=0</formula>
    </cfRule>
    <cfRule type="containsText" dxfId="1697" priority="91" operator="containsText" text="Passed">
      <formula>NOT(ISERROR(SEARCH("Passed",L60)))</formula>
    </cfRule>
  </conditionalFormatting>
  <conditionalFormatting sqref="M60:N60">
    <cfRule type="containsText" dxfId="1696" priority="87" operator="containsText" text="Yes">
      <formula>NOT(ISERROR(SEARCH("Yes",M60)))</formula>
    </cfRule>
  </conditionalFormatting>
  <conditionalFormatting sqref="P60">
    <cfRule type="containsText" dxfId="1695" priority="93" operator="containsText" text="Yes">
      <formula>NOT(ISERROR(SEARCH("Yes",P60)))</formula>
    </cfRule>
    <cfRule type="containsText" dxfId="1694" priority="94" operator="containsText" text="No">
      <formula>NOT(ISERROR(SEARCH("No",P60)))</formula>
    </cfRule>
  </conditionalFormatting>
  <conditionalFormatting sqref="F60">
    <cfRule type="duplicateValues" dxfId="1693" priority="81"/>
  </conditionalFormatting>
  <conditionalFormatting sqref="D61">
    <cfRule type="containsText" dxfId="1692" priority="71" operator="containsText" text="Bilingual">
      <formula>NOT(ISERROR(SEARCH("Bilingual",D61)))</formula>
    </cfRule>
    <cfRule type="containsText" dxfId="1691" priority="72" operator="containsText" text="English">
      <formula>NOT(ISERROR(SEARCH("English",D61)))</formula>
    </cfRule>
    <cfRule type="containsText" dxfId="1690" priority="74" operator="containsText" text="Spanish">
      <formula>NOT(ISERROR(SEARCH("Spanish",D61)))</formula>
    </cfRule>
  </conditionalFormatting>
  <conditionalFormatting sqref="F61">
    <cfRule type="duplicateValues" dxfId="1689" priority="68"/>
  </conditionalFormatting>
  <conditionalFormatting sqref="L61">
    <cfRule type="containsText" dxfId="1688" priority="69" operator="containsText" text="Not Ran">
      <formula>NOT(ISERROR(SEARCH("Not Ran",L61)))</formula>
    </cfRule>
    <cfRule type="containsText" dxfId="1687" priority="70" operator="containsText" text="Review">
      <formula>NOT(ISERROR(SEARCH("Review",L61)))</formula>
    </cfRule>
  </conditionalFormatting>
  <conditionalFormatting sqref="L61">
    <cfRule type="containsText" dxfId="1686" priority="75" operator="containsText" text="Failed">
      <formula>NOT(ISERROR(SEARCH("Failed",L61)))</formula>
    </cfRule>
  </conditionalFormatting>
  <conditionalFormatting sqref="L61:N61">
    <cfRule type="containsText" dxfId="1685" priority="78" operator="containsText" text="Pending">
      <formula>NOT(ISERROR(SEARCH("Pending",L61)))</formula>
    </cfRule>
  </conditionalFormatting>
  <conditionalFormatting sqref="L61:N61">
    <cfRule type="containsBlanks" dxfId="1684" priority="76">
      <formula>LEN(TRIM(L61))=0</formula>
    </cfRule>
    <cfRule type="containsText" dxfId="1683" priority="77" operator="containsText" text="Passed">
      <formula>NOT(ISERROR(SEARCH("Passed",L61)))</formula>
    </cfRule>
  </conditionalFormatting>
  <conditionalFormatting sqref="M61:N61">
    <cfRule type="containsText" dxfId="1682" priority="73" operator="containsText" text="Yes">
      <formula>NOT(ISERROR(SEARCH("Yes",M61)))</formula>
    </cfRule>
  </conditionalFormatting>
  <conditionalFormatting sqref="P61">
    <cfRule type="containsText" dxfId="1681" priority="79" operator="containsText" text="Yes">
      <formula>NOT(ISERROR(SEARCH("Yes",P61)))</formula>
    </cfRule>
    <cfRule type="containsText" dxfId="1680" priority="80" operator="containsText" text="No">
      <formula>NOT(ISERROR(SEARCH("No",P61)))</formula>
    </cfRule>
  </conditionalFormatting>
  <conditionalFormatting sqref="F61">
    <cfRule type="duplicateValues" dxfId="1679" priority="67"/>
  </conditionalFormatting>
  <conditionalFormatting sqref="D62">
    <cfRule type="containsText" dxfId="1678" priority="57" operator="containsText" text="Bilingual">
      <formula>NOT(ISERROR(SEARCH("Bilingual",D62)))</formula>
    </cfRule>
    <cfRule type="containsText" dxfId="1677" priority="58" operator="containsText" text="English">
      <formula>NOT(ISERROR(SEARCH("English",D62)))</formula>
    </cfRule>
    <cfRule type="containsText" dxfId="1676" priority="60" operator="containsText" text="Spanish">
      <formula>NOT(ISERROR(SEARCH("Spanish",D62)))</formula>
    </cfRule>
  </conditionalFormatting>
  <conditionalFormatting sqref="F62">
    <cfRule type="duplicateValues" dxfId="1675" priority="54"/>
  </conditionalFormatting>
  <conditionalFormatting sqref="L62">
    <cfRule type="containsText" dxfId="1674" priority="55" operator="containsText" text="Not Ran">
      <formula>NOT(ISERROR(SEARCH("Not Ran",L62)))</formula>
    </cfRule>
    <cfRule type="containsText" dxfId="1673" priority="56" operator="containsText" text="Review">
      <formula>NOT(ISERROR(SEARCH("Review",L62)))</formula>
    </cfRule>
  </conditionalFormatting>
  <conditionalFormatting sqref="L62">
    <cfRule type="containsText" dxfId="1672" priority="61" operator="containsText" text="Failed">
      <formula>NOT(ISERROR(SEARCH("Failed",L62)))</formula>
    </cfRule>
  </conditionalFormatting>
  <conditionalFormatting sqref="L62:N62">
    <cfRule type="containsText" dxfId="1671" priority="64" operator="containsText" text="Pending">
      <formula>NOT(ISERROR(SEARCH("Pending",L62)))</formula>
    </cfRule>
  </conditionalFormatting>
  <conditionalFormatting sqref="L62:N62">
    <cfRule type="containsBlanks" dxfId="1670" priority="62">
      <formula>LEN(TRIM(L62))=0</formula>
    </cfRule>
    <cfRule type="containsText" dxfId="1669" priority="63" operator="containsText" text="Passed">
      <formula>NOT(ISERROR(SEARCH("Passed",L62)))</formula>
    </cfRule>
  </conditionalFormatting>
  <conditionalFormatting sqref="M62:N62">
    <cfRule type="containsText" dxfId="1668" priority="59" operator="containsText" text="Yes">
      <formula>NOT(ISERROR(SEARCH("Yes",M62)))</formula>
    </cfRule>
  </conditionalFormatting>
  <conditionalFormatting sqref="P62">
    <cfRule type="containsText" dxfId="1667" priority="65" operator="containsText" text="Yes">
      <formula>NOT(ISERROR(SEARCH("Yes",P62)))</formula>
    </cfRule>
    <cfRule type="containsText" dxfId="1666" priority="66" operator="containsText" text="No">
      <formula>NOT(ISERROR(SEARCH("No",P62)))</formula>
    </cfRule>
  </conditionalFormatting>
  <conditionalFormatting sqref="F62">
    <cfRule type="duplicateValues" dxfId="1665" priority="53"/>
  </conditionalFormatting>
  <conditionalFormatting sqref="D63">
    <cfRule type="containsText" dxfId="1664" priority="43" operator="containsText" text="Bilingual">
      <formula>NOT(ISERROR(SEARCH("Bilingual",D63)))</formula>
    </cfRule>
    <cfRule type="containsText" dxfId="1663" priority="44" operator="containsText" text="English">
      <formula>NOT(ISERROR(SEARCH("English",D63)))</formula>
    </cfRule>
    <cfRule type="containsText" dxfId="1662" priority="46" operator="containsText" text="Spanish">
      <formula>NOT(ISERROR(SEARCH("Spanish",D63)))</formula>
    </cfRule>
  </conditionalFormatting>
  <conditionalFormatting sqref="F63">
    <cfRule type="duplicateValues" dxfId="1661" priority="40"/>
  </conditionalFormatting>
  <conditionalFormatting sqref="L63">
    <cfRule type="containsText" dxfId="1660" priority="41" operator="containsText" text="Not Ran">
      <formula>NOT(ISERROR(SEARCH("Not Ran",L63)))</formula>
    </cfRule>
    <cfRule type="containsText" dxfId="1659" priority="42" operator="containsText" text="Review">
      <formula>NOT(ISERROR(SEARCH("Review",L63)))</formula>
    </cfRule>
  </conditionalFormatting>
  <conditionalFormatting sqref="L63">
    <cfRule type="containsText" dxfId="1658" priority="47" operator="containsText" text="Failed">
      <formula>NOT(ISERROR(SEARCH("Failed",L63)))</formula>
    </cfRule>
  </conditionalFormatting>
  <conditionalFormatting sqref="L63:N63">
    <cfRule type="containsText" dxfId="1657" priority="50" operator="containsText" text="Pending">
      <formula>NOT(ISERROR(SEARCH("Pending",L63)))</formula>
    </cfRule>
  </conditionalFormatting>
  <conditionalFormatting sqref="L63:N63">
    <cfRule type="containsBlanks" dxfId="1656" priority="48">
      <formula>LEN(TRIM(L63))=0</formula>
    </cfRule>
    <cfRule type="containsText" dxfId="1655" priority="49" operator="containsText" text="Passed">
      <formula>NOT(ISERROR(SEARCH("Passed",L63)))</formula>
    </cfRule>
  </conditionalFormatting>
  <conditionalFormatting sqref="M63:N63">
    <cfRule type="containsText" dxfId="1654" priority="45" operator="containsText" text="Yes">
      <formula>NOT(ISERROR(SEARCH("Yes",M63)))</formula>
    </cfRule>
  </conditionalFormatting>
  <conditionalFormatting sqref="P63">
    <cfRule type="containsText" dxfId="1653" priority="51" operator="containsText" text="Yes">
      <formula>NOT(ISERROR(SEARCH("Yes",P63)))</formula>
    </cfRule>
    <cfRule type="containsText" dxfId="1652" priority="52" operator="containsText" text="No">
      <formula>NOT(ISERROR(SEARCH("No",P63)))</formula>
    </cfRule>
  </conditionalFormatting>
  <conditionalFormatting sqref="F63">
    <cfRule type="duplicateValues" dxfId="1651" priority="39"/>
  </conditionalFormatting>
  <conditionalFormatting sqref="D64">
    <cfRule type="containsText" dxfId="1650" priority="29" operator="containsText" text="Bilingual">
      <formula>NOT(ISERROR(SEARCH("Bilingual",D64)))</formula>
    </cfRule>
    <cfRule type="containsText" dxfId="1649" priority="30" operator="containsText" text="English">
      <formula>NOT(ISERROR(SEARCH("English",D64)))</formula>
    </cfRule>
    <cfRule type="containsText" dxfId="1648" priority="32" operator="containsText" text="Spanish">
      <formula>NOT(ISERROR(SEARCH("Spanish",D64)))</formula>
    </cfRule>
  </conditionalFormatting>
  <conditionalFormatting sqref="F64">
    <cfRule type="duplicateValues" dxfId="1647" priority="26"/>
  </conditionalFormatting>
  <conditionalFormatting sqref="L64">
    <cfRule type="containsText" dxfId="1646" priority="27" operator="containsText" text="Not Ran">
      <formula>NOT(ISERROR(SEARCH("Not Ran",L64)))</formula>
    </cfRule>
    <cfRule type="containsText" dxfId="1645" priority="28" operator="containsText" text="Review">
      <formula>NOT(ISERROR(SEARCH("Review",L64)))</formula>
    </cfRule>
  </conditionalFormatting>
  <conditionalFormatting sqref="L64">
    <cfRule type="containsText" dxfId="1644" priority="33" operator="containsText" text="Failed">
      <formula>NOT(ISERROR(SEARCH("Failed",L64)))</formula>
    </cfRule>
  </conditionalFormatting>
  <conditionalFormatting sqref="L64:N64">
    <cfRule type="containsText" dxfId="1643" priority="36" operator="containsText" text="Pending">
      <formula>NOT(ISERROR(SEARCH("Pending",L64)))</formula>
    </cfRule>
  </conditionalFormatting>
  <conditionalFormatting sqref="L64:N64">
    <cfRule type="containsBlanks" dxfId="1642" priority="34">
      <formula>LEN(TRIM(L64))=0</formula>
    </cfRule>
    <cfRule type="containsText" dxfId="1641" priority="35" operator="containsText" text="Passed">
      <formula>NOT(ISERROR(SEARCH("Passed",L64)))</formula>
    </cfRule>
  </conditionalFormatting>
  <conditionalFormatting sqref="M64:N64">
    <cfRule type="containsText" dxfId="1640" priority="31" operator="containsText" text="Yes">
      <formula>NOT(ISERROR(SEARCH("Yes",M64)))</formula>
    </cfRule>
  </conditionalFormatting>
  <conditionalFormatting sqref="P64">
    <cfRule type="containsText" dxfId="1639" priority="37" operator="containsText" text="Yes">
      <formula>NOT(ISERROR(SEARCH("Yes",P64)))</formula>
    </cfRule>
    <cfRule type="containsText" dxfId="1638" priority="38" operator="containsText" text="No">
      <formula>NOT(ISERROR(SEARCH("No",P64)))</formula>
    </cfRule>
  </conditionalFormatting>
  <conditionalFormatting sqref="F64">
    <cfRule type="duplicateValues" dxfId="1637" priority="25"/>
  </conditionalFormatting>
  <conditionalFormatting sqref="D65">
    <cfRule type="containsText" dxfId="1636" priority="17" operator="containsText" text="Bilingual">
      <formula>NOT(ISERROR(SEARCH("Bilingual",D65)))</formula>
    </cfRule>
    <cfRule type="containsText" dxfId="1635" priority="18" operator="containsText" text="English">
      <formula>NOT(ISERROR(SEARCH("English",D65)))</formula>
    </cfRule>
    <cfRule type="containsText" dxfId="1634" priority="20" operator="containsText" text="Spanish">
      <formula>NOT(ISERROR(SEARCH("Spanish",D65)))</formula>
    </cfRule>
  </conditionalFormatting>
  <conditionalFormatting sqref="F65">
    <cfRule type="duplicateValues" dxfId="1633" priority="14"/>
  </conditionalFormatting>
  <conditionalFormatting sqref="L65">
    <cfRule type="containsText" dxfId="1632" priority="15" operator="containsText" text="Not Ran">
      <formula>NOT(ISERROR(SEARCH("Not Ran",L65)))</formula>
    </cfRule>
    <cfRule type="containsText" dxfId="1631" priority="16" operator="containsText" text="Review">
      <formula>NOT(ISERROR(SEARCH("Review",L65)))</formula>
    </cfRule>
  </conditionalFormatting>
  <conditionalFormatting sqref="L65">
    <cfRule type="containsText" dxfId="1630" priority="21" operator="containsText" text="Failed">
      <formula>NOT(ISERROR(SEARCH("Failed",L65)))</formula>
    </cfRule>
  </conditionalFormatting>
  <conditionalFormatting sqref="L65:N65">
    <cfRule type="containsText" dxfId="1629" priority="24" operator="containsText" text="Pending">
      <formula>NOT(ISERROR(SEARCH("Pending",L65)))</formula>
    </cfRule>
  </conditionalFormatting>
  <conditionalFormatting sqref="L65:N65">
    <cfRule type="containsBlanks" dxfId="1628" priority="22">
      <formula>LEN(TRIM(L65))=0</formula>
    </cfRule>
    <cfRule type="containsText" dxfId="1627" priority="23" operator="containsText" text="Passed">
      <formula>NOT(ISERROR(SEARCH("Passed",L65)))</formula>
    </cfRule>
  </conditionalFormatting>
  <conditionalFormatting sqref="M65:N65">
    <cfRule type="containsText" dxfId="1626" priority="19" operator="containsText" text="Yes">
      <formula>NOT(ISERROR(SEARCH("Yes",M65)))</formula>
    </cfRule>
  </conditionalFormatting>
  <conditionalFormatting sqref="F65">
    <cfRule type="duplicateValues" dxfId="1625" priority="13"/>
  </conditionalFormatting>
  <conditionalFormatting sqref="D66:D67">
    <cfRule type="containsText" dxfId="1624" priority="5" operator="containsText" text="Bilingual">
      <formula>NOT(ISERROR(SEARCH("Bilingual",D66)))</formula>
    </cfRule>
    <cfRule type="containsText" dxfId="1623" priority="6" operator="containsText" text="English">
      <formula>NOT(ISERROR(SEARCH("English",D66)))</formula>
    </cfRule>
    <cfRule type="containsText" dxfId="1622" priority="8" operator="containsText" text="Spanish">
      <formula>NOT(ISERROR(SEARCH("Spanish",D66)))</formula>
    </cfRule>
  </conditionalFormatting>
  <conditionalFormatting sqref="F66:F67">
    <cfRule type="duplicateValues" dxfId="1621" priority="2"/>
  </conditionalFormatting>
  <conditionalFormatting sqref="L66:L67">
    <cfRule type="containsText" dxfId="1620" priority="3" operator="containsText" text="Not Ran">
      <formula>NOT(ISERROR(SEARCH("Not Ran",L66)))</formula>
    </cfRule>
    <cfRule type="containsText" dxfId="1619" priority="4" operator="containsText" text="Review">
      <formula>NOT(ISERROR(SEARCH("Review",L66)))</formula>
    </cfRule>
  </conditionalFormatting>
  <conditionalFormatting sqref="L66:L67">
    <cfRule type="containsText" dxfId="1618" priority="9" operator="containsText" text="Failed">
      <formula>NOT(ISERROR(SEARCH("Failed",L66)))</formula>
    </cfRule>
  </conditionalFormatting>
  <conditionalFormatting sqref="L66:N67">
    <cfRule type="containsText" dxfId="1617" priority="12" operator="containsText" text="Pending">
      <formula>NOT(ISERROR(SEARCH("Pending",L66)))</formula>
    </cfRule>
  </conditionalFormatting>
  <conditionalFormatting sqref="L66:N67">
    <cfRule type="containsBlanks" dxfId="1616" priority="10">
      <formula>LEN(TRIM(L66))=0</formula>
    </cfRule>
    <cfRule type="containsText" dxfId="1615" priority="11" operator="containsText" text="Passed">
      <formula>NOT(ISERROR(SEARCH("Passed",L66)))</formula>
    </cfRule>
  </conditionalFormatting>
  <conditionalFormatting sqref="M66:N67">
    <cfRule type="containsText" dxfId="1614" priority="7" operator="containsText" text="Yes">
      <formula>NOT(ISERROR(SEARCH("Yes",M66)))</formula>
    </cfRule>
  </conditionalFormatting>
  <conditionalFormatting sqref="F66:F67">
    <cfRule type="duplicateValues" dxfId="1613" priority="1"/>
  </conditionalFormatting>
  <dataValidations count="10">
    <dataValidation allowBlank="1" showInputMessage="1" showErrorMessage="1" sqref="P2:P5 K2:K67 P7:P9 P12:P13 P18 P21:P22 P24:P25 P28:P32 P34 P36:P38 P40 P42:P44 P46:P47 P49:P54 P57:P64 A1:P1" xr:uid="{66B9049C-1883-4795-A3A2-E20BB1902D46}"/>
    <dataValidation type="list" allowBlank="1" showInputMessage="1" showErrorMessage="1" sqref="O2:O64 O66:O67" xr:uid="{DDB485A8-C999-4AB7-B4E1-438E309D664F}">
      <formula1>"Yes, No, Pending"</formula1>
    </dataValidation>
    <dataValidation type="list" allowBlank="1" showInputMessage="1" showErrorMessage="1" sqref="C2:C67" xr:uid="{D15C8F61-B17E-4C91-8540-791CDC5326BA}">
      <formula1>"Prepped, Wait List, Completed Mini,"</formula1>
    </dataValidation>
    <dataValidation type="list" allowBlank="1" showInputMessage="1" showErrorMessage="1" sqref="D2:D67" xr:uid="{44314018-A3CE-4931-8ACE-02D81E87CDBC}">
      <formula1>"English, Spanish, Bilingual"</formula1>
    </dataValidation>
    <dataValidation type="list" allowBlank="1" showInputMessage="1" showErrorMessage="1" sqref="J2:J67" xr:uid="{69A921E2-33A7-42D1-9395-A6B61DF862AD}">
      <formula1>"WVC, WJ, NSL"</formula1>
    </dataValidation>
    <dataValidation type="list" allowBlank="1" showInputMessage="1" showErrorMessage="1" sqref="I2:I67" xr:uid="{751FA516-4A26-4F62-8697-CCFAB770936D}">
      <formula1>"Mechanical Assembly,Materials,Rack Assembly,IT Support,Delivery Systems Analyst,Quality,Test Operator,Debug,"</formula1>
    </dataValidation>
    <dataValidation type="list" allowBlank="1" showInputMessage="1" showErrorMessage="1" sqref="L2:L67 M60:N60" xr:uid="{FBDBB1D7-00A4-434A-B4E6-DBC1B77E85CD}">
      <formula1>"Passed, Fail, Review, Pending, Not Ran,"</formula1>
    </dataValidation>
    <dataValidation type="list" allowBlank="1" showInputMessage="1" showErrorMessage="1" sqref="H2:H67" xr:uid="{1B2F77FF-3296-41D4-87A8-987488B644C5}">
      <formula1>"Day Shift, Night Shift"</formula1>
    </dataValidation>
    <dataValidation type="list" allowBlank="1" showInputMessage="1" showErrorMessage="1" sqref="N2:N56 N59 N61:N67" xr:uid="{41DDF784-AC05-4B22-A9AD-69F98920712E}">
      <formula1>"Sent, Passed, Failed"</formula1>
    </dataValidation>
    <dataValidation type="list" allowBlank="1" showInputMessage="1" showErrorMessage="1" sqref="M2:M59 N57:N58 M61:M67" xr:uid="{92F89E31-5B29-489C-952F-31BB07CD8345}">
      <formula1>"Passed, Failed"</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FB54-30DF-482C-AD01-BB4D489CBA34}">
  <dimension ref="A1:S14"/>
  <sheetViews>
    <sheetView workbookViewId="0">
      <selection activeCell="E4" sqref="E4"/>
    </sheetView>
  </sheetViews>
  <sheetFormatPr defaultColWidth="9.140625" defaultRowHeight="12.75"/>
  <cols>
    <col min="1" max="1" width="8" style="753" bestFit="1" customWidth="1"/>
    <col min="2" max="2" width="23.42578125" style="753" customWidth="1"/>
    <col min="3" max="3" width="31" style="753" customWidth="1"/>
    <col min="4" max="4" width="11.7109375" style="807" customWidth="1"/>
    <col min="5" max="5" width="26.5703125" style="753" customWidth="1"/>
    <col min="6" max="6" width="10.42578125" style="753" customWidth="1"/>
    <col min="7" max="7" width="12.5703125" style="753" bestFit="1" customWidth="1"/>
    <col min="8" max="8" width="5.42578125" style="753" customWidth="1"/>
    <col min="9" max="9" width="4" style="753" customWidth="1"/>
    <col min="10" max="10" width="37.7109375" style="753" customWidth="1"/>
    <col min="11" max="11" width="72.85546875" style="753" customWidth="1"/>
    <col min="12" max="12" width="14.5703125" style="753" customWidth="1"/>
    <col min="13" max="18" width="9.140625" style="753" bestFit="1" customWidth="1"/>
    <col min="19" max="19" width="61.28515625" style="753" customWidth="1"/>
    <col min="20" max="16384" width="9.140625" style="753"/>
  </cols>
  <sheetData>
    <row r="1" spans="1:19" ht="27" customHeight="1">
      <c r="A1" s="1144" t="s">
        <v>4135</v>
      </c>
      <c r="B1" s="1144"/>
      <c r="C1" s="1144"/>
      <c r="D1" s="1144"/>
      <c r="E1" s="1144"/>
      <c r="F1" s="1144"/>
      <c r="G1" s="1144"/>
      <c r="H1" s="1144"/>
      <c r="I1" s="1144"/>
      <c r="J1" s="1144"/>
      <c r="K1" s="1144"/>
      <c r="L1" s="1144"/>
      <c r="M1" s="1144"/>
      <c r="N1" s="1144"/>
      <c r="O1" s="1144"/>
      <c r="P1" s="1144"/>
      <c r="Q1" s="1144"/>
      <c r="R1" s="1144"/>
      <c r="S1" s="1144"/>
    </row>
    <row r="2" spans="1:19" ht="52.5" customHeight="1">
      <c r="A2" s="1145" t="s">
        <v>4136</v>
      </c>
      <c r="B2" s="1146"/>
      <c r="C2" s="1146"/>
      <c r="D2" s="1146"/>
      <c r="E2" s="1146"/>
      <c r="F2" s="1146"/>
      <c r="G2" s="1146"/>
      <c r="H2" s="1146"/>
      <c r="I2" s="1146"/>
      <c r="J2" s="1146"/>
      <c r="K2" s="1146"/>
      <c r="L2" s="1146"/>
      <c r="M2" s="1146"/>
      <c r="N2" s="1146"/>
      <c r="O2" s="1146"/>
      <c r="P2" s="1146"/>
      <c r="Q2" s="1146"/>
      <c r="R2" s="1146"/>
      <c r="S2" s="1146"/>
    </row>
    <row r="3" spans="1:19">
      <c r="A3" s="1111" t="s">
        <v>4137</v>
      </c>
      <c r="B3" s="1112" t="s">
        <v>4138</v>
      </c>
      <c r="C3" s="1112" t="s">
        <v>4139</v>
      </c>
      <c r="D3" s="1114" t="s">
        <v>4140</v>
      </c>
      <c r="E3" s="1093" t="s">
        <v>4141</v>
      </c>
      <c r="F3" s="1093" t="s">
        <v>1192</v>
      </c>
      <c r="G3" s="1094" t="s">
        <v>190</v>
      </c>
      <c r="H3" s="1093" t="s">
        <v>498</v>
      </c>
      <c r="I3" s="1095" t="s">
        <v>4142</v>
      </c>
      <c r="J3" s="1112" t="s">
        <v>4143</v>
      </c>
      <c r="K3" s="1112" t="s">
        <v>4144</v>
      </c>
      <c r="L3" s="1112" t="s">
        <v>4145</v>
      </c>
      <c r="M3" s="1112" t="s">
        <v>450</v>
      </c>
      <c r="N3" s="1112" t="s">
        <v>4146</v>
      </c>
      <c r="O3" s="1112" t="s">
        <v>4147</v>
      </c>
      <c r="P3" s="1112" t="s">
        <v>4148</v>
      </c>
      <c r="Q3" s="1112" t="s">
        <v>4149</v>
      </c>
      <c r="R3" s="1112" t="s">
        <v>4150</v>
      </c>
      <c r="S3" s="1113" t="s">
        <v>4151</v>
      </c>
    </row>
    <row r="4" spans="1:19" s="1065" customFormat="1">
      <c r="B4" s="753"/>
      <c r="C4" s="916" t="s">
        <v>4152</v>
      </c>
      <c r="D4" s="807" t="s">
        <v>4153</v>
      </c>
      <c r="E4" s="1119" t="s">
        <v>948</v>
      </c>
      <c r="F4" s="593">
        <v>218431336</v>
      </c>
      <c r="G4" s="972">
        <v>4352996802</v>
      </c>
      <c r="H4" s="753" t="s">
        <v>513</v>
      </c>
      <c r="I4" s="753" t="s">
        <v>4154</v>
      </c>
      <c r="J4" s="753"/>
      <c r="K4" s="753" t="s">
        <v>4155</v>
      </c>
      <c r="L4" s="1118"/>
    </row>
    <row r="5" spans="1:19">
      <c r="C5" s="916" t="s">
        <v>4156</v>
      </c>
      <c r="D5" s="807" t="s">
        <v>1383</v>
      </c>
      <c r="E5" s="972" t="s">
        <v>888</v>
      </c>
      <c r="F5" s="593">
        <v>230680035</v>
      </c>
      <c r="G5" s="916">
        <v>3852722316</v>
      </c>
      <c r="H5" s="753" t="s">
        <v>513</v>
      </c>
      <c r="I5" s="753" t="s">
        <v>4154</v>
      </c>
      <c r="K5" s="753" t="s">
        <v>4157</v>
      </c>
    </row>
    <row r="6" spans="1:19">
      <c r="C6" s="916" t="s">
        <v>4158</v>
      </c>
      <c r="D6" s="807">
        <v>782804150</v>
      </c>
      <c r="E6" s="916" t="s">
        <v>4159</v>
      </c>
      <c r="F6" s="753">
        <v>191017674</v>
      </c>
      <c r="G6" s="916">
        <v>4044355328</v>
      </c>
      <c r="H6" s="753" t="s">
        <v>817</v>
      </c>
      <c r="I6" s="753" t="s">
        <v>4160</v>
      </c>
      <c r="K6" s="753" t="s">
        <v>4157</v>
      </c>
    </row>
    <row r="7" spans="1:19">
      <c r="C7" s="916" t="s">
        <v>4161</v>
      </c>
      <c r="D7" s="807" t="s">
        <v>1281</v>
      </c>
      <c r="E7" s="972" t="s">
        <v>849</v>
      </c>
      <c r="F7" s="593">
        <v>220548977</v>
      </c>
      <c r="G7" s="972">
        <v>8016349542</v>
      </c>
      <c r="H7" s="753" t="s">
        <v>1526</v>
      </c>
      <c r="K7" s="753" t="s">
        <v>4162</v>
      </c>
    </row>
    <row r="8" spans="1:19" ht="14.25">
      <c r="C8" s="916" t="s">
        <v>4163</v>
      </c>
      <c r="D8" s="807" t="s">
        <v>4164</v>
      </c>
      <c r="E8" s="972" t="s">
        <v>4165</v>
      </c>
      <c r="F8" s="593">
        <v>127763315</v>
      </c>
      <c r="G8" s="972">
        <v>3854889389</v>
      </c>
      <c r="H8" s="731" t="s">
        <v>1526</v>
      </c>
      <c r="I8" s="753" t="s">
        <v>4154</v>
      </c>
      <c r="K8" s="753" t="s">
        <v>4157</v>
      </c>
    </row>
    <row r="14" spans="1:19">
      <c r="E14" s="593"/>
      <c r="F14" s="593"/>
      <c r="G14" s="593"/>
    </row>
  </sheetData>
  <mergeCells count="2">
    <mergeCell ref="A1:S1"/>
    <mergeCell ref="A2:S2"/>
  </mergeCells>
  <conditionalFormatting sqref="F4">
    <cfRule type="duplicateValues" dxfId="1612" priority="52"/>
  </conditionalFormatting>
  <conditionalFormatting sqref="F6">
    <cfRule type="duplicateValues" dxfId="1611" priority="51"/>
  </conditionalFormatting>
  <conditionalFormatting sqref="F6">
    <cfRule type="duplicateValues" dxfId="1610" priority="50"/>
  </conditionalFormatting>
  <conditionalFormatting sqref="F9">
    <cfRule type="duplicateValues" dxfId="1609" priority="44"/>
  </conditionalFormatting>
  <conditionalFormatting sqref="F9">
    <cfRule type="duplicateValues" dxfId="1608" priority="43"/>
  </conditionalFormatting>
  <conditionalFormatting sqref="F15">
    <cfRule type="duplicateValues" dxfId="1607" priority="42"/>
  </conditionalFormatting>
  <conditionalFormatting sqref="F15">
    <cfRule type="duplicateValues" dxfId="1606" priority="41"/>
  </conditionalFormatting>
  <conditionalFormatting sqref="F14">
    <cfRule type="duplicateValues" dxfId="1605" priority="40"/>
  </conditionalFormatting>
  <conditionalFormatting sqref="E9:E1048576 E1 E3:E6">
    <cfRule type="duplicateValues" dxfId="1604" priority="53"/>
  </conditionalFormatting>
  <conditionalFormatting sqref="F9:F1048576 F1 F3:F6">
    <cfRule type="duplicateValues" dxfId="1603" priority="54"/>
  </conditionalFormatting>
  <conditionalFormatting sqref="F8">
    <cfRule type="duplicateValues" dxfId="1602" priority="33"/>
  </conditionalFormatting>
  <conditionalFormatting sqref="F8">
    <cfRule type="duplicateValues" dxfId="1601" priority="32"/>
  </conditionalFormatting>
  <conditionalFormatting sqref="F7">
    <cfRule type="duplicateValues" dxfId="1600" priority="10"/>
  </conditionalFormatting>
  <conditionalFormatting sqref="F7">
    <cfRule type="duplicateValues" dxfId="1599" priority="9"/>
  </conditionalFormatting>
  <dataValidations count="1">
    <dataValidation type="list" allowBlank="1" showInputMessage="1" showErrorMessage="1" sqref="I3:I1048576" xr:uid="{4A766717-FD55-4381-ADED-B49D261369B1}">
      <formula1>"XS, S, M, L, XL, XXL, XXXL, XXXXL, "</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1E38-09A8-4D97-9D9A-3097CF41025B}">
  <dimension ref="A1:S36"/>
  <sheetViews>
    <sheetView workbookViewId="0">
      <selection activeCell="E4" sqref="E4"/>
    </sheetView>
  </sheetViews>
  <sheetFormatPr defaultColWidth="9.140625" defaultRowHeight="12.75"/>
  <cols>
    <col min="1" max="1" width="8" style="753" bestFit="1" customWidth="1"/>
    <col min="2" max="2" width="23.42578125" style="753" customWidth="1"/>
    <col min="3" max="3" width="9.5703125" style="753" customWidth="1"/>
    <col min="4" max="4" width="11.7109375" style="807" customWidth="1"/>
    <col min="5" max="5" width="26.5703125" style="753" customWidth="1"/>
    <col min="6" max="6" width="10.42578125" style="753" customWidth="1"/>
    <col min="7" max="7" width="12.5703125" style="753" bestFit="1" customWidth="1"/>
    <col min="8" max="8" width="5.42578125" style="753" customWidth="1"/>
    <col min="9" max="9" width="4" style="753" customWidth="1"/>
    <col min="10" max="10" width="36.5703125" style="753" customWidth="1"/>
    <col min="11" max="11" width="72.85546875" style="753" customWidth="1"/>
    <col min="12" max="12" width="14.5703125" style="753" customWidth="1"/>
    <col min="13" max="18" width="9.140625" style="753" bestFit="1" customWidth="1"/>
    <col min="19" max="19" width="61.28515625" style="753" customWidth="1"/>
    <col min="20" max="16384" width="9.140625" style="753"/>
  </cols>
  <sheetData>
    <row r="1" spans="1:19" ht="27" customHeight="1">
      <c r="A1" s="1144" t="s">
        <v>4135</v>
      </c>
      <c r="B1" s="1144"/>
      <c r="C1" s="1144"/>
      <c r="D1" s="1144"/>
      <c r="E1" s="1144"/>
      <c r="F1" s="1144"/>
      <c r="G1" s="1144"/>
      <c r="H1" s="1144"/>
      <c r="I1" s="1144"/>
      <c r="J1" s="1144"/>
      <c r="K1" s="1144"/>
      <c r="L1" s="1144"/>
      <c r="M1" s="1144"/>
      <c r="N1" s="1144"/>
      <c r="O1" s="1144"/>
      <c r="P1" s="1144"/>
      <c r="Q1" s="1144"/>
      <c r="R1" s="1144"/>
      <c r="S1" s="1144"/>
    </row>
    <row r="2" spans="1:19" ht="52.5" customHeight="1">
      <c r="A2" s="1145" t="s">
        <v>4136</v>
      </c>
      <c r="B2" s="1146"/>
      <c r="C2" s="1146"/>
      <c r="D2" s="1146"/>
      <c r="E2" s="1146"/>
      <c r="F2" s="1146"/>
      <c r="G2" s="1146"/>
      <c r="H2" s="1146"/>
      <c r="I2" s="1146"/>
      <c r="J2" s="1146"/>
      <c r="K2" s="1146"/>
      <c r="L2" s="1146"/>
      <c r="M2" s="1146"/>
      <c r="N2" s="1146"/>
      <c r="O2" s="1146"/>
      <c r="P2" s="1146"/>
      <c r="Q2" s="1146"/>
      <c r="R2" s="1146"/>
      <c r="S2" s="1146"/>
    </row>
    <row r="3" spans="1:19">
      <c r="A3" s="1111" t="s">
        <v>4137</v>
      </c>
      <c r="B3" s="1112" t="s">
        <v>4138</v>
      </c>
      <c r="C3" s="1112" t="s">
        <v>4139</v>
      </c>
      <c r="D3" s="1114" t="s">
        <v>4140</v>
      </c>
      <c r="E3" s="1093" t="s">
        <v>4141</v>
      </c>
      <c r="F3" s="1093" t="s">
        <v>1192</v>
      </c>
      <c r="G3" s="1094" t="s">
        <v>190</v>
      </c>
      <c r="H3" s="1093" t="s">
        <v>498</v>
      </c>
      <c r="I3" s="1095" t="s">
        <v>4142</v>
      </c>
      <c r="J3" s="1112" t="s">
        <v>4143</v>
      </c>
      <c r="K3" s="1112" t="s">
        <v>4144</v>
      </c>
      <c r="L3" s="1112" t="s">
        <v>4145</v>
      </c>
      <c r="M3" s="1112" t="s">
        <v>450</v>
      </c>
      <c r="N3" s="1112" t="s">
        <v>4146</v>
      </c>
      <c r="O3" s="1112" t="s">
        <v>4147</v>
      </c>
      <c r="P3" s="1112" t="s">
        <v>4148</v>
      </c>
      <c r="Q3" s="1112" t="s">
        <v>4149</v>
      </c>
      <c r="R3" s="1112" t="s">
        <v>4150</v>
      </c>
      <c r="S3" s="1113" t="s">
        <v>4151</v>
      </c>
    </row>
    <row r="4" spans="1:19" s="921" customFormat="1">
      <c r="A4" s="921" t="s">
        <v>4166</v>
      </c>
      <c r="B4" s="921" t="s">
        <v>4167</v>
      </c>
      <c r="C4" s="921" t="s">
        <v>4168</v>
      </c>
      <c r="D4" s="1121" t="s">
        <v>4169</v>
      </c>
      <c r="E4" s="1128" t="s">
        <v>4170</v>
      </c>
      <c r="F4" s="892">
        <v>109345141</v>
      </c>
      <c r="G4" s="892">
        <v>9013375802</v>
      </c>
      <c r="H4" s="921" t="s">
        <v>513</v>
      </c>
      <c r="I4" s="921" t="s">
        <v>4154</v>
      </c>
      <c r="J4" s="921" t="s">
        <v>4171</v>
      </c>
      <c r="K4" s="921" t="s">
        <v>4172</v>
      </c>
      <c r="L4" s="921" t="s">
        <v>4173</v>
      </c>
      <c r="R4" s="1122"/>
      <c r="S4" s="1122"/>
    </row>
    <row r="5" spans="1:19" s="921" customFormat="1">
      <c r="A5" s="921" t="s">
        <v>4174</v>
      </c>
      <c r="B5" s="921" t="s">
        <v>4167</v>
      </c>
      <c r="C5" s="921" t="s">
        <v>4175</v>
      </c>
      <c r="D5" s="1130" t="s">
        <v>4176</v>
      </c>
      <c r="E5" s="1129" t="s">
        <v>4177</v>
      </c>
      <c r="F5" s="921">
        <v>142410292</v>
      </c>
      <c r="G5" s="921">
        <v>3854867281</v>
      </c>
      <c r="H5" s="921" t="s">
        <v>826</v>
      </c>
      <c r="J5" s="921" t="s">
        <v>4171</v>
      </c>
      <c r="K5" s="921" t="s">
        <v>4172</v>
      </c>
      <c r="L5" s="921" t="s">
        <v>4178</v>
      </c>
    </row>
    <row r="6" spans="1:19" s="921" customFormat="1" ht="15.75" customHeight="1">
      <c r="A6" s="921" t="s">
        <v>4179</v>
      </c>
      <c r="B6" s="921" t="s">
        <v>4167</v>
      </c>
      <c r="C6" s="921" t="s">
        <v>4180</v>
      </c>
      <c r="D6" s="1130" t="s">
        <v>4181</v>
      </c>
      <c r="E6" s="1128" t="s">
        <v>3748</v>
      </c>
      <c r="F6" s="892">
        <v>230400380</v>
      </c>
      <c r="G6" s="892">
        <v>3854348866</v>
      </c>
      <c r="H6" s="921" t="s">
        <v>513</v>
      </c>
      <c r="I6" s="921" t="s">
        <v>4154</v>
      </c>
      <c r="J6" s="921" t="s">
        <v>4171</v>
      </c>
      <c r="K6" s="921" t="s">
        <v>4172</v>
      </c>
      <c r="L6" s="921" t="s">
        <v>4182</v>
      </c>
    </row>
    <row r="7" spans="1:19" s="1034" customFormat="1" ht="15" customHeight="1">
      <c r="A7" s="1034" t="s">
        <v>4183</v>
      </c>
      <c r="B7" s="1034" t="s">
        <v>4167</v>
      </c>
      <c r="C7" s="1034" t="s">
        <v>4184</v>
      </c>
      <c r="D7" s="1126" t="s">
        <v>1378</v>
      </c>
      <c r="E7" s="1057" t="s">
        <v>917</v>
      </c>
      <c r="F7" s="1057">
        <v>161284558</v>
      </c>
      <c r="G7" s="1057">
        <v>7867992591</v>
      </c>
      <c r="H7" s="865" t="s">
        <v>522</v>
      </c>
      <c r="I7" s="1034" t="s">
        <v>4154</v>
      </c>
      <c r="J7" s="1034" t="s">
        <v>4171</v>
      </c>
      <c r="K7" s="1034" t="s">
        <v>4172</v>
      </c>
      <c r="L7" s="1034" t="s">
        <v>4185</v>
      </c>
    </row>
    <row r="8" spans="1:19" s="921" customFormat="1" ht="14.25">
      <c r="A8" s="921" t="s">
        <v>4186</v>
      </c>
      <c r="B8" s="921" t="s">
        <v>4187</v>
      </c>
      <c r="C8" s="921" t="s">
        <v>4188</v>
      </c>
      <c r="D8" s="1121" t="s">
        <v>1386</v>
      </c>
      <c r="E8" s="1128" t="s">
        <v>892</v>
      </c>
      <c r="F8" s="892">
        <v>133759259</v>
      </c>
      <c r="G8" s="892">
        <v>8017501509</v>
      </c>
      <c r="H8" s="850" t="s">
        <v>522</v>
      </c>
      <c r="I8" s="921" t="s">
        <v>4154</v>
      </c>
      <c r="J8" s="921" t="s">
        <v>4189</v>
      </c>
      <c r="K8" s="921" t="s">
        <v>4162</v>
      </c>
      <c r="L8" s="1123" t="s">
        <v>4190</v>
      </c>
    </row>
    <row r="9" spans="1:19" s="1065" customFormat="1">
      <c r="A9" s="1065" t="s">
        <v>4191</v>
      </c>
      <c r="B9" s="753" t="s">
        <v>4192</v>
      </c>
      <c r="C9" s="916" t="s">
        <v>4152</v>
      </c>
      <c r="D9" s="807" t="s">
        <v>4153</v>
      </c>
      <c r="E9" s="1119"/>
      <c r="F9" s="593">
        <v>218431336</v>
      </c>
      <c r="G9" s="1038">
        <v>4352996802</v>
      </c>
      <c r="H9" s="753" t="s">
        <v>513</v>
      </c>
      <c r="I9" s="753" t="s">
        <v>4154</v>
      </c>
      <c r="J9" s="753" t="s">
        <v>4189</v>
      </c>
      <c r="K9" s="753" t="s">
        <v>4155</v>
      </c>
      <c r="L9" s="1118"/>
    </row>
    <row r="10" spans="1:19" s="921" customFormat="1" ht="15.75" customHeight="1">
      <c r="A10" s="921" t="s">
        <v>4193</v>
      </c>
      <c r="B10" s="921" t="s">
        <v>4192</v>
      </c>
      <c r="C10" s="921" t="s">
        <v>4194</v>
      </c>
      <c r="D10" s="1121">
        <v>102493872</v>
      </c>
      <c r="E10" s="1134" t="s">
        <v>4195</v>
      </c>
      <c r="F10" s="892">
        <v>222806603</v>
      </c>
      <c r="G10" s="921">
        <v>8016498875</v>
      </c>
      <c r="H10" s="921" t="s">
        <v>741</v>
      </c>
      <c r="I10" s="921" t="s">
        <v>4154</v>
      </c>
      <c r="J10" s="921" t="s">
        <v>4189</v>
      </c>
      <c r="K10" s="921" t="s">
        <v>4155</v>
      </c>
      <c r="L10" s="921" t="s">
        <v>4196</v>
      </c>
    </row>
    <row r="11" spans="1:19">
      <c r="A11" s="753" t="s">
        <v>4197</v>
      </c>
      <c r="B11" s="753" t="s">
        <v>4198</v>
      </c>
      <c r="C11" s="916" t="s">
        <v>4156</v>
      </c>
      <c r="D11" s="807" t="s">
        <v>1383</v>
      </c>
      <c r="E11" s="972"/>
      <c r="F11" s="593">
        <v>230680035</v>
      </c>
      <c r="G11" s="916">
        <v>3852722316</v>
      </c>
      <c r="H11" s="753" t="s">
        <v>513</v>
      </c>
      <c r="I11" s="753" t="s">
        <v>4154</v>
      </c>
      <c r="J11" s="753" t="s">
        <v>4189</v>
      </c>
      <c r="K11" s="753" t="s">
        <v>4157</v>
      </c>
    </row>
    <row r="12" spans="1:19" s="1034" customFormat="1">
      <c r="A12" s="1034" t="s">
        <v>4199</v>
      </c>
      <c r="B12" s="1034" t="s">
        <v>4200</v>
      </c>
      <c r="C12" s="1034" t="s">
        <v>4201</v>
      </c>
      <c r="D12" s="1126">
        <v>822442612</v>
      </c>
      <c r="E12" s="1034" t="s">
        <v>4202</v>
      </c>
      <c r="F12" s="1034">
        <v>230689870</v>
      </c>
      <c r="G12" s="1034">
        <v>3852522460</v>
      </c>
      <c r="H12" s="1034" t="s">
        <v>802</v>
      </c>
      <c r="I12" s="1034" t="s">
        <v>4203</v>
      </c>
      <c r="J12" s="1034" t="s">
        <v>4204</v>
      </c>
      <c r="K12" s="1034" t="s">
        <v>4162</v>
      </c>
      <c r="L12" s="1034" t="s">
        <v>4205</v>
      </c>
    </row>
    <row r="13" spans="1:19" s="921" customFormat="1">
      <c r="A13" s="921" t="s">
        <v>4206</v>
      </c>
      <c r="B13" s="921" t="s">
        <v>4207</v>
      </c>
      <c r="C13" s="921" t="s">
        <v>4208</v>
      </c>
      <c r="D13" s="1121" t="s">
        <v>4209</v>
      </c>
      <c r="E13" s="1128" t="s">
        <v>1229</v>
      </c>
      <c r="F13" s="892">
        <v>120736470</v>
      </c>
      <c r="G13" s="892">
        <v>3854362422</v>
      </c>
      <c r="H13" s="921" t="s">
        <v>522</v>
      </c>
      <c r="I13" s="921" t="s">
        <v>4154</v>
      </c>
      <c r="J13" s="921" t="s">
        <v>4204</v>
      </c>
      <c r="K13" s="1124" t="s">
        <v>4162</v>
      </c>
      <c r="L13" s="921" t="s">
        <v>4210</v>
      </c>
    </row>
    <row r="14" spans="1:19" s="921" customFormat="1" ht="14.25">
      <c r="A14" s="921" t="s">
        <v>4211</v>
      </c>
      <c r="B14" s="921" t="s">
        <v>4212</v>
      </c>
      <c r="C14" s="921" t="s">
        <v>4213</v>
      </c>
      <c r="D14" s="1121" t="s">
        <v>4214</v>
      </c>
      <c r="E14" s="1128" t="s">
        <v>827</v>
      </c>
      <c r="F14" s="892">
        <v>230400373</v>
      </c>
      <c r="G14" s="921">
        <v>8016046577</v>
      </c>
      <c r="H14" s="850" t="s">
        <v>513</v>
      </c>
      <c r="J14" s="921" t="s">
        <v>4215</v>
      </c>
      <c r="K14" s="921" t="s">
        <v>4172</v>
      </c>
      <c r="L14" s="921" t="s">
        <v>4216</v>
      </c>
    </row>
    <row r="15" spans="1:19">
      <c r="A15" s="753" t="s">
        <v>4217</v>
      </c>
      <c r="B15" s="753" t="s">
        <v>83</v>
      </c>
      <c r="C15" s="916" t="s">
        <v>4158</v>
      </c>
      <c r="D15" s="807">
        <v>782804150</v>
      </c>
      <c r="E15" s="916"/>
      <c r="F15" s="753">
        <v>191017674</v>
      </c>
      <c r="G15" s="916">
        <v>4044355328</v>
      </c>
      <c r="H15" s="753" t="s">
        <v>817</v>
      </c>
      <c r="I15" s="753" t="s">
        <v>4160</v>
      </c>
      <c r="J15" s="753" t="s">
        <v>4218</v>
      </c>
      <c r="K15" s="753" t="s">
        <v>4157</v>
      </c>
    </row>
    <row r="16" spans="1:19">
      <c r="A16" s="753" t="s">
        <v>4219</v>
      </c>
      <c r="B16" s="753" t="s">
        <v>92</v>
      </c>
      <c r="C16" s="916" t="s">
        <v>4161</v>
      </c>
      <c r="D16" s="807" t="s">
        <v>1281</v>
      </c>
      <c r="E16" s="972"/>
      <c r="F16" s="593">
        <v>220548977</v>
      </c>
      <c r="G16" s="972">
        <v>8016349542</v>
      </c>
      <c r="H16" s="753" t="s">
        <v>1526</v>
      </c>
      <c r="J16" s="753" t="s">
        <v>4220</v>
      </c>
      <c r="K16" s="753" t="s">
        <v>4162</v>
      </c>
    </row>
    <row r="17" spans="1:19" s="921" customFormat="1" ht="14.25">
      <c r="A17" s="921" t="s">
        <v>4221</v>
      </c>
      <c r="B17" s="921" t="s">
        <v>4200</v>
      </c>
      <c r="C17" s="921" t="s">
        <v>4222</v>
      </c>
      <c r="D17" s="1121" t="s">
        <v>1375</v>
      </c>
      <c r="E17" s="1128" t="s">
        <v>4223</v>
      </c>
      <c r="F17" s="892">
        <v>230684067</v>
      </c>
      <c r="G17" s="892">
        <v>3857874254</v>
      </c>
      <c r="H17" s="850" t="s">
        <v>522</v>
      </c>
      <c r="J17" s="921" t="s">
        <v>4204</v>
      </c>
      <c r="K17" s="921" t="s">
        <v>4162</v>
      </c>
      <c r="L17" s="921" t="s">
        <v>4224</v>
      </c>
      <c r="S17" s="1125"/>
    </row>
    <row r="18" spans="1:19" s="921" customFormat="1">
      <c r="A18" s="921" t="s">
        <v>4225</v>
      </c>
      <c r="B18" s="921" t="s">
        <v>4200</v>
      </c>
      <c r="C18" s="921" t="s">
        <v>4226</v>
      </c>
      <c r="D18" s="1121" t="s">
        <v>1381</v>
      </c>
      <c r="E18" s="1128" t="s">
        <v>4227</v>
      </c>
      <c r="F18" s="892">
        <v>230683960</v>
      </c>
      <c r="G18" s="892">
        <v>3855568744</v>
      </c>
      <c r="H18" s="921" t="s">
        <v>522</v>
      </c>
      <c r="J18" s="921" t="s">
        <v>4204</v>
      </c>
      <c r="K18" s="921" t="s">
        <v>4162</v>
      </c>
      <c r="L18" s="921" t="s">
        <v>4228</v>
      </c>
    </row>
    <row r="19" spans="1:19" s="921" customFormat="1">
      <c r="A19" s="921" t="s">
        <v>4229</v>
      </c>
      <c r="B19" s="921" t="s">
        <v>86</v>
      </c>
      <c r="C19" s="921" t="s">
        <v>4230</v>
      </c>
      <c r="D19" s="1121" t="s">
        <v>4231</v>
      </c>
      <c r="E19" s="1128" t="s">
        <v>980</v>
      </c>
      <c r="F19" s="892">
        <v>235368222</v>
      </c>
      <c r="G19" s="892">
        <v>3855363844</v>
      </c>
      <c r="H19" s="921" t="s">
        <v>522</v>
      </c>
      <c r="J19" s="921" t="s">
        <v>4215</v>
      </c>
      <c r="K19" s="921" t="s">
        <v>4162</v>
      </c>
      <c r="L19" s="921" t="s">
        <v>4232</v>
      </c>
    </row>
    <row r="20" spans="1:19" s="921" customFormat="1">
      <c r="A20" s="921" t="s">
        <v>4233</v>
      </c>
      <c r="B20" s="921" t="s">
        <v>4234</v>
      </c>
      <c r="C20" s="921" t="s">
        <v>4235</v>
      </c>
      <c r="D20" s="1121" t="s">
        <v>4236</v>
      </c>
      <c r="E20" s="1128" t="s">
        <v>1392</v>
      </c>
      <c r="F20" s="892">
        <v>222950954</v>
      </c>
      <c r="G20" s="892">
        <v>3854007870</v>
      </c>
      <c r="H20" s="921" t="s">
        <v>528</v>
      </c>
      <c r="J20" s="921" t="s">
        <v>4220</v>
      </c>
      <c r="K20" s="921" t="s">
        <v>4172</v>
      </c>
      <c r="L20" s="921" t="s">
        <v>4237</v>
      </c>
    </row>
    <row r="21" spans="1:19" s="921" customFormat="1">
      <c r="A21" s="921" t="s">
        <v>4238</v>
      </c>
      <c r="B21" s="921" t="s">
        <v>4234</v>
      </c>
      <c r="C21" s="921" t="s">
        <v>4239</v>
      </c>
      <c r="D21" s="1121" t="s">
        <v>1374</v>
      </c>
      <c r="E21" s="1128" t="s">
        <v>886</v>
      </c>
      <c r="F21" s="892">
        <v>198483034</v>
      </c>
      <c r="G21" s="892">
        <v>3857709785</v>
      </c>
      <c r="H21" s="921" t="s">
        <v>1526</v>
      </c>
      <c r="J21" s="921" t="s">
        <v>4220</v>
      </c>
      <c r="K21" s="921" t="s">
        <v>4172</v>
      </c>
      <c r="L21" s="921" t="s">
        <v>4240</v>
      </c>
    </row>
    <row r="22" spans="1:19" s="921" customFormat="1">
      <c r="A22" s="921" t="s">
        <v>4241</v>
      </c>
      <c r="B22" s="921" t="s">
        <v>4242</v>
      </c>
      <c r="C22" s="921" t="s">
        <v>4243</v>
      </c>
      <c r="D22" s="1121" t="s">
        <v>3862</v>
      </c>
      <c r="E22" s="1128" t="s">
        <v>999</v>
      </c>
      <c r="F22" s="892">
        <v>204831061</v>
      </c>
      <c r="G22" s="892">
        <v>9176758255</v>
      </c>
      <c r="H22" s="921" t="s">
        <v>1526</v>
      </c>
      <c r="J22" s="921" t="s">
        <v>4220</v>
      </c>
      <c r="K22" s="921" t="s">
        <v>4172</v>
      </c>
      <c r="L22" s="921" t="s">
        <v>4244</v>
      </c>
    </row>
    <row r="23" spans="1:19" s="921" customFormat="1">
      <c r="A23" s="921" t="s">
        <v>4245</v>
      </c>
      <c r="B23" s="921" t="s">
        <v>4246</v>
      </c>
      <c r="C23" s="921" t="s">
        <v>4247</v>
      </c>
      <c r="D23" s="1121" t="s">
        <v>4248</v>
      </c>
      <c r="E23" s="1128" t="s">
        <v>978</v>
      </c>
      <c r="F23" s="892">
        <v>221335274</v>
      </c>
      <c r="G23" s="892">
        <v>8016513104</v>
      </c>
      <c r="H23" s="921" t="s">
        <v>1526</v>
      </c>
      <c r="J23" s="921" t="s">
        <v>4204</v>
      </c>
      <c r="K23" s="921" t="s">
        <v>4172</v>
      </c>
      <c r="L23" s="921" t="s">
        <v>4249</v>
      </c>
    </row>
    <row r="24" spans="1:19" s="921" customFormat="1">
      <c r="A24" s="921" t="s">
        <v>4250</v>
      </c>
      <c r="B24" s="921" t="s">
        <v>4251</v>
      </c>
      <c r="C24" s="921" t="s">
        <v>4252</v>
      </c>
      <c r="D24" s="1121" t="s">
        <v>4253</v>
      </c>
      <c r="E24" s="1133" t="s">
        <v>937</v>
      </c>
      <c r="F24" s="921">
        <v>152251119</v>
      </c>
      <c r="G24" s="921">
        <v>3855766809</v>
      </c>
      <c r="H24" s="921" t="s">
        <v>522</v>
      </c>
      <c r="J24" s="921" t="s">
        <v>4220</v>
      </c>
      <c r="K24" s="921" t="s">
        <v>4155</v>
      </c>
      <c r="L24" s="921" t="s">
        <v>4254</v>
      </c>
    </row>
    <row r="25" spans="1:19" s="1117" customFormat="1">
      <c r="A25" s="1117" t="s">
        <v>4255</v>
      </c>
      <c r="B25" s="1117" t="s">
        <v>4256</v>
      </c>
      <c r="C25" s="1117" t="s">
        <v>4257</v>
      </c>
      <c r="D25" s="1136" t="s">
        <v>4258</v>
      </c>
      <c r="E25" s="1131" t="s">
        <v>1417</v>
      </c>
      <c r="F25" s="1116">
        <v>235381721</v>
      </c>
      <c r="G25" s="1116">
        <v>3107291724</v>
      </c>
      <c r="H25" s="1117" t="s">
        <v>522</v>
      </c>
      <c r="J25" s="1117" t="s">
        <v>4220</v>
      </c>
      <c r="K25" s="1117" t="s">
        <v>4155</v>
      </c>
      <c r="L25" s="1117" t="s">
        <v>4259</v>
      </c>
    </row>
    <row r="26" spans="1:19" s="921" customFormat="1">
      <c r="A26" s="921" t="s">
        <v>4260</v>
      </c>
      <c r="B26" s="921" t="s">
        <v>4256</v>
      </c>
      <c r="C26" s="921" t="s">
        <v>4261</v>
      </c>
      <c r="D26" s="1121" t="s">
        <v>4262</v>
      </c>
      <c r="E26" s="1133" t="s">
        <v>4263</v>
      </c>
      <c r="F26" s="921">
        <v>191017640</v>
      </c>
      <c r="G26" s="921">
        <v>6783149281</v>
      </c>
      <c r="H26" s="921" t="s">
        <v>817</v>
      </c>
      <c r="I26" s="921" t="s">
        <v>4154</v>
      </c>
      <c r="J26" s="921" t="s">
        <v>4220</v>
      </c>
      <c r="K26" s="921" t="s">
        <v>4155</v>
      </c>
      <c r="L26" s="921" t="s">
        <v>4264</v>
      </c>
    </row>
    <row r="27" spans="1:19" s="921" customFormat="1">
      <c r="A27" s="921" t="s">
        <v>4265</v>
      </c>
      <c r="B27" s="921" t="s">
        <v>125</v>
      </c>
      <c r="C27" s="921" t="s">
        <v>4266</v>
      </c>
      <c r="D27" s="1121" t="s">
        <v>3913</v>
      </c>
      <c r="E27" s="1132" t="s">
        <v>1034</v>
      </c>
      <c r="F27" s="892">
        <v>221039863</v>
      </c>
      <c r="G27" s="892">
        <v>8016743906</v>
      </c>
      <c r="H27" s="921" t="s">
        <v>522</v>
      </c>
      <c r="J27" s="921" t="s">
        <v>4220</v>
      </c>
      <c r="K27" s="921" t="s">
        <v>4157</v>
      </c>
      <c r="L27" s="921" t="s">
        <v>4267</v>
      </c>
    </row>
    <row r="28" spans="1:19" s="921" customFormat="1">
      <c r="A28" s="921" t="s">
        <v>4268</v>
      </c>
      <c r="B28" s="921" t="s">
        <v>125</v>
      </c>
      <c r="C28" s="921" t="s">
        <v>4269</v>
      </c>
      <c r="D28" s="1121" t="s">
        <v>1389</v>
      </c>
      <c r="E28" s="1132" t="s">
        <v>895</v>
      </c>
      <c r="F28" s="892">
        <v>119129137</v>
      </c>
      <c r="G28" s="892" t="s">
        <v>896</v>
      </c>
      <c r="H28" s="921" t="s">
        <v>1526</v>
      </c>
      <c r="I28" s="921" t="s">
        <v>4154</v>
      </c>
      <c r="J28" s="921" t="s">
        <v>4220</v>
      </c>
      <c r="K28" s="921" t="s">
        <v>4157</v>
      </c>
      <c r="L28" s="921" t="s">
        <v>4270</v>
      </c>
    </row>
    <row r="29" spans="1:19" s="921" customFormat="1">
      <c r="A29" s="921" t="s">
        <v>4271</v>
      </c>
      <c r="B29" s="921" t="s">
        <v>161</v>
      </c>
      <c r="C29" s="921" t="s">
        <v>4272</v>
      </c>
      <c r="D29" s="1121" t="s">
        <v>1387</v>
      </c>
      <c r="E29" s="1132" t="s">
        <v>893</v>
      </c>
      <c r="F29" s="892">
        <v>136202294</v>
      </c>
      <c r="G29" s="892">
        <v>3855626805</v>
      </c>
      <c r="H29" s="921" t="s">
        <v>1526</v>
      </c>
      <c r="I29" s="921" t="s">
        <v>4154</v>
      </c>
      <c r="J29" s="921" t="s">
        <v>4220</v>
      </c>
      <c r="K29" s="921" t="s">
        <v>4157</v>
      </c>
      <c r="L29" s="921" t="s">
        <v>4273</v>
      </c>
    </row>
    <row r="30" spans="1:19" ht="14.25">
      <c r="A30" s="753" t="s">
        <v>4274</v>
      </c>
      <c r="B30" s="753" t="s">
        <v>4275</v>
      </c>
      <c r="C30" s="916" t="s">
        <v>4163</v>
      </c>
      <c r="D30" s="807" t="s">
        <v>4164</v>
      </c>
      <c r="E30" s="972"/>
      <c r="F30" s="593">
        <v>127763315</v>
      </c>
      <c r="G30" s="972">
        <v>3854889389</v>
      </c>
      <c r="H30" s="731" t="s">
        <v>1526</v>
      </c>
      <c r="I30" s="753" t="s">
        <v>4154</v>
      </c>
      <c r="J30" s="753" t="s">
        <v>4215</v>
      </c>
      <c r="K30" s="753" t="s">
        <v>4157</v>
      </c>
    </row>
    <row r="36" spans="5:7">
      <c r="E36" s="593"/>
      <c r="F36" s="593"/>
      <c r="G36" s="593"/>
    </row>
  </sheetData>
  <mergeCells count="2">
    <mergeCell ref="A1:S1"/>
    <mergeCell ref="A2:S2"/>
  </mergeCells>
  <conditionalFormatting sqref="F9">
    <cfRule type="duplicateValues" dxfId="1598" priority="65"/>
  </conditionalFormatting>
  <conditionalFormatting sqref="F15">
    <cfRule type="duplicateValues" dxfId="1597" priority="63"/>
  </conditionalFormatting>
  <conditionalFormatting sqref="F15">
    <cfRule type="duplicateValues" dxfId="1596" priority="62"/>
  </conditionalFormatting>
  <conditionalFormatting sqref="F29">
    <cfRule type="duplicateValues" dxfId="1595" priority="61"/>
  </conditionalFormatting>
  <conditionalFormatting sqref="F29">
    <cfRule type="duplicateValues" dxfId="1594" priority="60"/>
  </conditionalFormatting>
  <conditionalFormatting sqref="F22">
    <cfRule type="duplicateValues" dxfId="1593" priority="59"/>
  </conditionalFormatting>
  <conditionalFormatting sqref="F22">
    <cfRule type="duplicateValues" dxfId="1592" priority="58"/>
  </conditionalFormatting>
  <conditionalFormatting sqref="F22">
    <cfRule type="duplicateValues" dxfId="1591" priority="57"/>
  </conditionalFormatting>
  <conditionalFormatting sqref="F31">
    <cfRule type="duplicateValues" dxfId="1590" priority="53"/>
  </conditionalFormatting>
  <conditionalFormatting sqref="F31">
    <cfRule type="duplicateValues" dxfId="1589" priority="52"/>
  </conditionalFormatting>
  <conditionalFormatting sqref="F37">
    <cfRule type="duplicateValues" dxfId="1588" priority="51"/>
  </conditionalFormatting>
  <conditionalFormatting sqref="F37">
    <cfRule type="duplicateValues" dxfId="1587" priority="50"/>
  </conditionalFormatting>
  <conditionalFormatting sqref="F36">
    <cfRule type="duplicateValues" dxfId="1586" priority="47"/>
  </conditionalFormatting>
  <conditionalFormatting sqref="F28">
    <cfRule type="duplicateValues" dxfId="1585" priority="45"/>
  </conditionalFormatting>
  <conditionalFormatting sqref="F28">
    <cfRule type="duplicateValues" dxfId="1584" priority="46"/>
  </conditionalFormatting>
  <conditionalFormatting sqref="E29 E1 E26 E15 E6 E3 E9:E12 E31:E1048576 E21:E22">
    <cfRule type="duplicateValues" dxfId="1583" priority="67"/>
  </conditionalFormatting>
  <conditionalFormatting sqref="F29 F1 F26 F15 F9:F12 F3 F31:F1048576 F5:F6 F21:F22">
    <cfRule type="duplicateValues" dxfId="1582" priority="68"/>
  </conditionalFormatting>
  <conditionalFormatting sqref="F23">
    <cfRule type="duplicateValues" dxfId="1581" priority="44"/>
  </conditionalFormatting>
  <conditionalFormatting sqref="F23">
    <cfRule type="duplicateValues" dxfId="1580" priority="43"/>
  </conditionalFormatting>
  <conditionalFormatting sqref="F14">
    <cfRule type="duplicateValues" dxfId="1579" priority="42"/>
  </conditionalFormatting>
  <conditionalFormatting sqref="F14">
    <cfRule type="duplicateValues" dxfId="1578" priority="41"/>
  </conditionalFormatting>
  <conditionalFormatting sqref="F30">
    <cfRule type="duplicateValues" dxfId="1577" priority="33"/>
  </conditionalFormatting>
  <conditionalFormatting sqref="F30">
    <cfRule type="duplicateValues" dxfId="1576" priority="32"/>
  </conditionalFormatting>
  <conditionalFormatting sqref="F13">
    <cfRule type="duplicateValues" dxfId="1575" priority="31"/>
  </conditionalFormatting>
  <conditionalFormatting sqref="F13">
    <cfRule type="duplicateValues" dxfId="1574" priority="30"/>
  </conditionalFormatting>
  <conditionalFormatting sqref="F4">
    <cfRule type="duplicateValues" dxfId="1573" priority="29"/>
  </conditionalFormatting>
  <conditionalFormatting sqref="F4">
    <cfRule type="duplicateValues" dxfId="1572" priority="28"/>
  </conditionalFormatting>
  <conditionalFormatting sqref="F4">
    <cfRule type="duplicateValues" dxfId="1571" priority="27"/>
  </conditionalFormatting>
  <conditionalFormatting sqref="F8">
    <cfRule type="duplicateValues" dxfId="1570" priority="26"/>
  </conditionalFormatting>
  <conditionalFormatting sqref="F8">
    <cfRule type="duplicateValues" dxfId="1569" priority="25"/>
  </conditionalFormatting>
  <conditionalFormatting sqref="F8">
    <cfRule type="duplicateValues" dxfId="1568" priority="24"/>
  </conditionalFormatting>
  <conditionalFormatting sqref="F7">
    <cfRule type="duplicateValues" dxfId="1567" priority="23"/>
  </conditionalFormatting>
  <conditionalFormatting sqref="F7">
    <cfRule type="duplicateValues" dxfId="1566" priority="22"/>
  </conditionalFormatting>
  <conditionalFormatting sqref="F7">
    <cfRule type="duplicateValues" dxfId="1565" priority="21"/>
  </conditionalFormatting>
  <conditionalFormatting sqref="F20">
    <cfRule type="duplicateValues" dxfId="1564" priority="20"/>
  </conditionalFormatting>
  <conditionalFormatting sqref="F20">
    <cfRule type="duplicateValues" dxfId="1563" priority="19"/>
  </conditionalFormatting>
  <conditionalFormatting sqref="F18">
    <cfRule type="duplicateValues" dxfId="1562" priority="18"/>
  </conditionalFormatting>
  <conditionalFormatting sqref="F18">
    <cfRule type="duplicateValues" dxfId="1561" priority="17"/>
  </conditionalFormatting>
  <conditionalFormatting sqref="F17">
    <cfRule type="duplicateValues" dxfId="1560" priority="16"/>
  </conditionalFormatting>
  <conditionalFormatting sqref="F17">
    <cfRule type="duplicateValues" dxfId="1559" priority="15"/>
  </conditionalFormatting>
  <conditionalFormatting sqref="F17">
    <cfRule type="duplicateValues" dxfId="1558" priority="14"/>
  </conditionalFormatting>
  <conditionalFormatting sqref="F19">
    <cfRule type="duplicateValues" dxfId="1557" priority="13"/>
  </conditionalFormatting>
  <conditionalFormatting sqref="F19">
    <cfRule type="duplicateValues" dxfId="1556" priority="12"/>
  </conditionalFormatting>
  <conditionalFormatting sqref="F19">
    <cfRule type="duplicateValues" dxfId="1555" priority="11"/>
  </conditionalFormatting>
  <conditionalFormatting sqref="F16">
    <cfRule type="duplicateValues" dxfId="1554" priority="10"/>
  </conditionalFormatting>
  <conditionalFormatting sqref="F16">
    <cfRule type="duplicateValues" dxfId="1553" priority="9"/>
  </conditionalFormatting>
  <conditionalFormatting sqref="F24">
    <cfRule type="duplicateValues" dxfId="1552" priority="8"/>
  </conditionalFormatting>
  <conditionalFormatting sqref="F24">
    <cfRule type="duplicateValues" dxfId="1551" priority="7"/>
  </conditionalFormatting>
  <conditionalFormatting sqref="F25">
    <cfRule type="duplicateValues" dxfId="1550" priority="6"/>
  </conditionalFormatting>
  <conditionalFormatting sqref="F25">
    <cfRule type="duplicateValues" dxfId="1549" priority="5"/>
  </conditionalFormatting>
  <conditionalFormatting sqref="F25">
    <cfRule type="duplicateValues" dxfId="1548" priority="4"/>
  </conditionalFormatting>
  <conditionalFormatting sqref="F27">
    <cfRule type="duplicateValues" dxfId="1547" priority="3"/>
  </conditionalFormatting>
  <conditionalFormatting sqref="F27">
    <cfRule type="duplicateValues" dxfId="1546" priority="2"/>
  </conditionalFormatting>
  <conditionalFormatting sqref="F27">
    <cfRule type="duplicateValues" dxfId="1545" priority="1"/>
  </conditionalFormatting>
  <dataValidations count="1">
    <dataValidation type="list" allowBlank="1" showInputMessage="1" showErrorMessage="1" sqref="I3:I16 I19:I1048576" xr:uid="{20D6438F-C0BC-4DBC-8965-5FD8435117CD}">
      <formula1>"XS, S, M, L, XL, XXL, XXXL, XXXXL, "</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7EF4-BBCA-4737-AD23-58567E4B75FC}">
  <dimension ref="A1:S36"/>
  <sheetViews>
    <sheetView topLeftCell="A5" workbookViewId="0">
      <selection activeCell="F29" sqref="F29"/>
    </sheetView>
  </sheetViews>
  <sheetFormatPr defaultColWidth="9.140625" defaultRowHeight="12.75"/>
  <cols>
    <col min="1" max="1" width="8" style="753" bestFit="1" customWidth="1"/>
    <col min="2" max="2" width="24.5703125" style="753" bestFit="1" customWidth="1"/>
    <col min="3" max="3" width="14.42578125" style="753" customWidth="1"/>
    <col min="4" max="4" width="11.85546875" style="753" customWidth="1"/>
    <col min="5" max="5" width="29.42578125" style="753" customWidth="1"/>
    <col min="6" max="6" width="10.42578125" style="753" customWidth="1"/>
    <col min="7" max="7" width="12.5703125" style="753" bestFit="1" customWidth="1"/>
    <col min="8" max="8" width="8.7109375" style="753" customWidth="1"/>
    <col min="9" max="9" width="7.42578125" style="753" customWidth="1"/>
    <col min="10" max="10" width="39.85546875" style="753" customWidth="1"/>
    <col min="11" max="11" width="72.85546875" style="753" customWidth="1"/>
    <col min="12" max="12" width="14.5703125" style="753" customWidth="1"/>
    <col min="13" max="18" width="9.140625" style="753"/>
    <col min="19" max="19" width="61.28515625" style="753" customWidth="1"/>
    <col min="20" max="16384" width="9.140625" style="753"/>
  </cols>
  <sheetData>
    <row r="1" spans="1:19" ht="27" customHeight="1">
      <c r="A1" s="1144" t="s">
        <v>4135</v>
      </c>
      <c r="B1" s="1144"/>
      <c r="C1" s="1144"/>
      <c r="D1" s="1144"/>
      <c r="E1" s="1144"/>
      <c r="F1" s="1144"/>
      <c r="G1" s="1144"/>
      <c r="H1" s="1144"/>
      <c r="I1" s="1144"/>
      <c r="J1" s="1144"/>
      <c r="K1" s="1144"/>
      <c r="L1" s="1144"/>
      <c r="M1" s="1144"/>
      <c r="N1" s="1144"/>
      <c r="O1" s="1144"/>
      <c r="P1" s="1144"/>
      <c r="Q1" s="1144"/>
      <c r="R1" s="1144"/>
      <c r="S1" s="1144"/>
    </row>
    <row r="2" spans="1:19" ht="27" customHeight="1">
      <c r="A2" s="1144" t="s">
        <v>4276</v>
      </c>
      <c r="B2" s="1144"/>
      <c r="C2" s="1144"/>
      <c r="D2" s="1144"/>
      <c r="E2" s="1144"/>
      <c r="F2" s="1144"/>
      <c r="G2" s="1144"/>
      <c r="H2" s="1144"/>
      <c r="I2" s="1144"/>
      <c r="J2" s="1144"/>
      <c r="K2" s="1144"/>
      <c r="L2" s="1144"/>
      <c r="M2" s="1144"/>
      <c r="N2" s="1144"/>
      <c r="O2" s="1144"/>
      <c r="P2" s="1144"/>
      <c r="Q2" s="1144"/>
      <c r="R2" s="1144"/>
      <c r="S2" s="1144"/>
    </row>
    <row r="3" spans="1:19">
      <c r="A3" s="910" t="s">
        <v>4137</v>
      </c>
      <c r="B3" s="910" t="s">
        <v>4138</v>
      </c>
      <c r="C3" s="910" t="s">
        <v>4139</v>
      </c>
      <c r="D3" s="1092" t="s">
        <v>4140</v>
      </c>
      <c r="E3" s="1093" t="s">
        <v>4141</v>
      </c>
      <c r="F3" s="1093" t="s">
        <v>1192</v>
      </c>
      <c r="G3" s="1094" t="s">
        <v>190</v>
      </c>
      <c r="H3" s="1093" t="s">
        <v>498</v>
      </c>
      <c r="I3" s="1095" t="s">
        <v>4142</v>
      </c>
      <c r="J3" s="910" t="s">
        <v>4143</v>
      </c>
      <c r="K3" s="910" t="s">
        <v>4144</v>
      </c>
      <c r="L3" s="910" t="s">
        <v>4145</v>
      </c>
      <c r="M3" s="910" t="s">
        <v>450</v>
      </c>
      <c r="N3" s="910" t="s">
        <v>4146</v>
      </c>
      <c r="O3" s="910" t="s">
        <v>4147</v>
      </c>
      <c r="P3" s="910" t="s">
        <v>4148</v>
      </c>
      <c r="Q3" s="910" t="s">
        <v>4149</v>
      </c>
      <c r="R3" s="910" t="s">
        <v>4150</v>
      </c>
      <c r="S3" s="910" t="s">
        <v>4151</v>
      </c>
    </row>
    <row r="4" spans="1:19">
      <c r="A4" s="753" t="s">
        <v>4277</v>
      </c>
      <c r="B4" s="753" t="s">
        <v>92</v>
      </c>
      <c r="C4" s="753" t="s">
        <v>4278</v>
      </c>
      <c r="D4" s="753" t="s">
        <v>4279</v>
      </c>
      <c r="E4" s="1022" t="s">
        <v>4280</v>
      </c>
      <c r="F4" s="593">
        <v>205051457</v>
      </c>
      <c r="G4" s="753">
        <v>8189165469</v>
      </c>
      <c r="H4" s="753" t="s">
        <v>506</v>
      </c>
      <c r="I4" s="753" t="s">
        <v>4203</v>
      </c>
      <c r="J4" s="753" t="s">
        <v>4220</v>
      </c>
      <c r="K4" s="753" t="s">
        <v>4162</v>
      </c>
      <c r="L4" s="753" t="s">
        <v>4281</v>
      </c>
      <c r="R4" s="1059" t="s">
        <v>4282</v>
      </c>
      <c r="S4" s="1059"/>
    </row>
    <row r="5" spans="1:19" s="1034" customFormat="1">
      <c r="A5" s="1034" t="s">
        <v>4219</v>
      </c>
      <c r="B5" s="1034" t="s">
        <v>92</v>
      </c>
      <c r="C5" s="1034" t="s">
        <v>4219</v>
      </c>
      <c r="D5" s="1034" t="s">
        <v>4283</v>
      </c>
      <c r="E5" s="1034" t="s">
        <v>914</v>
      </c>
      <c r="F5" s="1034">
        <v>124766504</v>
      </c>
      <c r="G5" s="1034" t="s">
        <v>915</v>
      </c>
      <c r="H5" s="1034" t="s">
        <v>513</v>
      </c>
      <c r="J5" s="1034" t="s">
        <v>4220</v>
      </c>
      <c r="K5" s="1034" t="s">
        <v>4162</v>
      </c>
      <c r="L5" s="1034" t="s">
        <v>4284</v>
      </c>
    </row>
    <row r="6" spans="1:19" ht="15.75" customHeight="1">
      <c r="A6" s="753" t="s">
        <v>4285</v>
      </c>
      <c r="B6" s="753" t="s">
        <v>92</v>
      </c>
      <c r="C6" s="753" t="s">
        <v>4286</v>
      </c>
      <c r="D6" s="753" t="s">
        <v>4287</v>
      </c>
      <c r="E6" s="1106" t="s">
        <v>959</v>
      </c>
      <c r="F6" s="593">
        <v>235103783</v>
      </c>
      <c r="G6" s="593">
        <v>4326643931</v>
      </c>
      <c r="H6" s="753" t="s">
        <v>522</v>
      </c>
      <c r="J6" s="753" t="s">
        <v>4220</v>
      </c>
      <c r="K6" s="753" t="s">
        <v>4162</v>
      </c>
      <c r="L6" s="753" t="s">
        <v>4288</v>
      </c>
      <c r="R6" s="753" t="s">
        <v>4282</v>
      </c>
    </row>
    <row r="7" spans="1:19" s="1034" customFormat="1" ht="15" customHeight="1">
      <c r="A7" s="1034" t="s">
        <v>4221</v>
      </c>
      <c r="B7" s="1034" t="s">
        <v>4200</v>
      </c>
      <c r="C7" s="1034" t="s">
        <v>4222</v>
      </c>
      <c r="D7" s="1034" t="s">
        <v>4289</v>
      </c>
      <c r="E7" s="1034" t="s">
        <v>1413</v>
      </c>
      <c r="F7" s="1034">
        <v>103409638</v>
      </c>
      <c r="G7" s="1034">
        <v>3853714779</v>
      </c>
      <c r="H7" s="1034" t="s">
        <v>1260</v>
      </c>
      <c r="J7" s="1034" t="s">
        <v>4204</v>
      </c>
      <c r="K7" s="1034" t="s">
        <v>4162</v>
      </c>
      <c r="L7" s="1034" t="s">
        <v>4290</v>
      </c>
    </row>
    <row r="8" spans="1:19">
      <c r="A8" s="753" t="s">
        <v>4225</v>
      </c>
      <c r="B8" s="753" t="s">
        <v>4200</v>
      </c>
      <c r="C8" s="753" t="s">
        <v>4226</v>
      </c>
      <c r="J8" s="753" t="s">
        <v>4204</v>
      </c>
      <c r="K8" s="753" t="s">
        <v>4162</v>
      </c>
      <c r="L8" s="1053"/>
    </row>
    <row r="9" spans="1:19" s="1034" customFormat="1">
      <c r="A9" s="1034" t="s">
        <v>4229</v>
      </c>
      <c r="B9" s="1034" t="s">
        <v>86</v>
      </c>
      <c r="C9" s="1034" t="s">
        <v>4230</v>
      </c>
      <c r="D9" s="1034" t="s">
        <v>4291</v>
      </c>
      <c r="E9" s="1108" t="s">
        <v>4292</v>
      </c>
      <c r="F9" s="1057">
        <v>217233983</v>
      </c>
      <c r="G9" s="1057">
        <v>3853541676</v>
      </c>
      <c r="H9" s="1034" t="s">
        <v>817</v>
      </c>
      <c r="I9" s="1034" t="s">
        <v>4203</v>
      </c>
      <c r="J9" s="1034" t="s">
        <v>4215</v>
      </c>
      <c r="K9" s="1034" t="s">
        <v>4162</v>
      </c>
      <c r="L9" s="1120" t="s">
        <v>4293</v>
      </c>
    </row>
    <row r="10" spans="1:19" ht="13.5">
      <c r="A10" s="753" t="s">
        <v>4294</v>
      </c>
      <c r="B10" s="753" t="s">
        <v>86</v>
      </c>
      <c r="C10" s="753" t="s">
        <v>4295</v>
      </c>
      <c r="D10" s="753" t="s">
        <v>4296</v>
      </c>
      <c r="E10" s="1107" t="s">
        <v>4297</v>
      </c>
      <c r="F10" s="593">
        <v>235113308</v>
      </c>
      <c r="G10" s="753">
        <v>33661890536</v>
      </c>
      <c r="H10" s="753" t="s">
        <v>817</v>
      </c>
      <c r="I10" s="753" t="s">
        <v>4154</v>
      </c>
      <c r="J10" s="753" t="s">
        <v>4215</v>
      </c>
      <c r="K10" s="753" t="s">
        <v>4162</v>
      </c>
      <c r="L10" s="753" t="s">
        <v>4298</v>
      </c>
      <c r="R10" s="753" t="s">
        <v>4282</v>
      </c>
    </row>
    <row r="11" spans="1:19">
      <c r="A11" s="753" t="s">
        <v>4299</v>
      </c>
      <c r="B11" s="753" t="s">
        <v>86</v>
      </c>
      <c r="C11" s="753" t="s">
        <v>4300</v>
      </c>
      <c r="D11" s="753" t="s">
        <v>4301</v>
      </c>
      <c r="E11" s="1106" t="s">
        <v>4302</v>
      </c>
      <c r="F11" s="593">
        <v>228927969</v>
      </c>
      <c r="G11" s="753">
        <v>2816704894</v>
      </c>
      <c r="H11" s="753" t="s">
        <v>513</v>
      </c>
      <c r="I11" s="753" t="s">
        <v>4303</v>
      </c>
      <c r="J11" s="753" t="s">
        <v>4215</v>
      </c>
      <c r="K11" s="753" t="s">
        <v>4162</v>
      </c>
      <c r="L11" s="753" t="s">
        <v>4304</v>
      </c>
      <c r="R11" s="753" t="s">
        <v>4282</v>
      </c>
    </row>
    <row r="12" spans="1:19">
      <c r="A12" s="753" t="s">
        <v>4233</v>
      </c>
      <c r="B12" s="753" t="s">
        <v>4234</v>
      </c>
      <c r="C12" s="753" t="s">
        <v>4235</v>
      </c>
      <c r="J12" s="753" t="s">
        <v>4220</v>
      </c>
      <c r="K12" s="753" t="s">
        <v>4172</v>
      </c>
    </row>
    <row r="13" spans="1:19">
      <c r="A13" s="753" t="s">
        <v>4238</v>
      </c>
      <c r="B13" s="753" t="s">
        <v>4234</v>
      </c>
      <c r="C13" s="753" t="s">
        <v>4239</v>
      </c>
      <c r="E13" s="593"/>
      <c r="F13" s="593"/>
      <c r="G13" s="593"/>
      <c r="J13" s="753" t="s">
        <v>4220</v>
      </c>
      <c r="K13" s="1052" t="s">
        <v>4172</v>
      </c>
    </row>
    <row r="14" spans="1:19" ht="14.25">
      <c r="A14" s="753" t="s">
        <v>4305</v>
      </c>
      <c r="B14" s="753" t="s">
        <v>4242</v>
      </c>
      <c r="C14" s="753" t="s">
        <v>4306</v>
      </c>
      <c r="D14" s="753" t="s">
        <v>4307</v>
      </c>
      <c r="E14" s="1106" t="s">
        <v>4308</v>
      </c>
      <c r="F14" s="593">
        <v>137909958</v>
      </c>
      <c r="G14" s="753" t="s">
        <v>804</v>
      </c>
      <c r="H14" s="731" t="s">
        <v>741</v>
      </c>
      <c r="I14" s="753" t="s">
        <v>4203</v>
      </c>
      <c r="J14" s="753" t="s">
        <v>4220</v>
      </c>
      <c r="K14" s="753" t="s">
        <v>4172</v>
      </c>
      <c r="L14" s="753" t="s">
        <v>4309</v>
      </c>
      <c r="R14" s="753" t="s">
        <v>4282</v>
      </c>
    </row>
    <row r="15" spans="1:19" s="1034" customFormat="1">
      <c r="A15" s="1034" t="s">
        <v>4241</v>
      </c>
      <c r="B15" s="1034" t="s">
        <v>4242</v>
      </c>
      <c r="C15" s="1034" t="s">
        <v>4243</v>
      </c>
      <c r="D15" s="1034" t="s">
        <v>1317</v>
      </c>
      <c r="E15" s="1034" t="s">
        <v>4310</v>
      </c>
      <c r="F15" s="1034">
        <v>230202685</v>
      </c>
      <c r="G15" s="1034">
        <v>3853369802</v>
      </c>
      <c r="H15" s="1034" t="s">
        <v>802</v>
      </c>
      <c r="I15" s="1034" t="s">
        <v>4160</v>
      </c>
      <c r="J15" s="1034" t="s">
        <v>4220</v>
      </c>
      <c r="K15" s="1034" t="s">
        <v>4172</v>
      </c>
      <c r="L15" s="1034" t="s">
        <v>4311</v>
      </c>
    </row>
    <row r="16" spans="1:19">
      <c r="A16" s="753" t="s">
        <v>4245</v>
      </c>
      <c r="B16" s="753" t="s">
        <v>4246</v>
      </c>
      <c r="C16" s="753" t="s">
        <v>4247</v>
      </c>
      <c r="E16" s="593"/>
      <c r="F16" s="593"/>
      <c r="J16" s="753" t="s">
        <v>4204</v>
      </c>
      <c r="K16" s="753" t="s">
        <v>4172</v>
      </c>
    </row>
    <row r="17" spans="1:19">
      <c r="A17" s="753" t="s">
        <v>4312</v>
      </c>
      <c r="B17" s="753" t="s">
        <v>4246</v>
      </c>
      <c r="C17" s="753" t="s">
        <v>4313</v>
      </c>
      <c r="D17" s="1103">
        <v>730120557</v>
      </c>
      <c r="E17" s="1104" t="s">
        <v>957</v>
      </c>
      <c r="F17" s="1104">
        <v>230402628</v>
      </c>
      <c r="G17" s="1104">
        <v>3474458703</v>
      </c>
      <c r="H17" s="1103" t="s">
        <v>802</v>
      </c>
      <c r="I17" s="1103" t="s">
        <v>4203</v>
      </c>
      <c r="J17" s="753" t="s">
        <v>4204</v>
      </c>
      <c r="K17" s="753" t="s">
        <v>4172</v>
      </c>
      <c r="L17" s="753" t="s">
        <v>4314</v>
      </c>
      <c r="R17" s="753" t="s">
        <v>4282</v>
      </c>
      <c r="S17" s="853"/>
    </row>
    <row r="18" spans="1:19">
      <c r="A18" s="753" t="s">
        <v>4315</v>
      </c>
      <c r="B18" s="753" t="s">
        <v>4251</v>
      </c>
      <c r="C18" s="753" t="s">
        <v>4316</v>
      </c>
      <c r="D18" s="753" t="s">
        <v>4317</v>
      </c>
      <c r="E18" s="1040" t="s">
        <v>1407</v>
      </c>
      <c r="F18" s="753">
        <v>235337443</v>
      </c>
      <c r="G18" s="753">
        <v>8013479267</v>
      </c>
      <c r="H18" s="753" t="s">
        <v>741</v>
      </c>
      <c r="J18" s="753" t="s">
        <v>4220</v>
      </c>
      <c r="K18" s="753" t="s">
        <v>4155</v>
      </c>
      <c r="L18" s="753" t="s">
        <v>4318</v>
      </c>
      <c r="R18" s="753" t="s">
        <v>4282</v>
      </c>
    </row>
    <row r="19" spans="1:19">
      <c r="A19" s="753" t="s">
        <v>4250</v>
      </c>
      <c r="B19" s="753" t="s">
        <v>4251</v>
      </c>
      <c r="C19" s="753" t="s">
        <v>4252</v>
      </c>
      <c r="J19" s="753" t="s">
        <v>4220</v>
      </c>
      <c r="K19" s="753" t="s">
        <v>4155</v>
      </c>
    </row>
    <row r="20" spans="1:19">
      <c r="A20" s="753" t="s">
        <v>4319</v>
      </c>
      <c r="B20" s="753" t="s">
        <v>4256</v>
      </c>
      <c r="C20" s="753" t="s">
        <v>4320</v>
      </c>
      <c r="D20" s="753">
        <v>146599684</v>
      </c>
      <c r="E20" s="1022" t="s">
        <v>4321</v>
      </c>
      <c r="F20" s="753">
        <v>149731745</v>
      </c>
      <c r="G20" s="753">
        <v>2176128184</v>
      </c>
      <c r="H20" s="753" t="s">
        <v>802</v>
      </c>
      <c r="I20" s="753" t="s">
        <v>4160</v>
      </c>
      <c r="J20" s="753" t="s">
        <v>4220</v>
      </c>
      <c r="K20" s="753" t="s">
        <v>4155</v>
      </c>
      <c r="L20" s="753" t="s">
        <v>4322</v>
      </c>
      <c r="R20" s="753" t="s">
        <v>4282</v>
      </c>
    </row>
    <row r="21" spans="1:19">
      <c r="A21" s="753" t="s">
        <v>4255</v>
      </c>
      <c r="B21" s="753" t="s">
        <v>4256</v>
      </c>
      <c r="C21" s="753" t="s">
        <v>4257</v>
      </c>
      <c r="E21" s="593"/>
      <c r="F21" s="593"/>
      <c r="G21" s="593"/>
      <c r="J21" s="753" t="s">
        <v>4220</v>
      </c>
      <c r="K21" s="753" t="s">
        <v>4155</v>
      </c>
    </row>
    <row r="22" spans="1:19">
      <c r="A22" s="753" t="s">
        <v>4260</v>
      </c>
      <c r="B22" s="753" t="s">
        <v>4256</v>
      </c>
      <c r="C22" s="753" t="s">
        <v>4261</v>
      </c>
      <c r="E22" s="593"/>
      <c r="F22" s="593"/>
      <c r="G22" s="593"/>
      <c r="J22" s="753" t="s">
        <v>4220</v>
      </c>
      <c r="K22" s="753" t="s">
        <v>4155</v>
      </c>
    </row>
    <row r="23" spans="1:19">
      <c r="A23" s="753" t="s">
        <v>4265</v>
      </c>
      <c r="B23" s="753" t="s">
        <v>125</v>
      </c>
      <c r="C23" s="753" t="s">
        <v>4266</v>
      </c>
      <c r="E23" s="590"/>
      <c r="F23" s="590"/>
      <c r="G23" s="593"/>
      <c r="J23" s="753" t="s">
        <v>4220</v>
      </c>
      <c r="K23" s="753" t="s">
        <v>4157</v>
      </c>
    </row>
    <row r="24" spans="1:19">
      <c r="A24" s="753" t="s">
        <v>4268</v>
      </c>
      <c r="B24" s="753" t="s">
        <v>125</v>
      </c>
      <c r="C24" s="753" t="s">
        <v>4269</v>
      </c>
      <c r="E24" s="593"/>
      <c r="F24" s="593"/>
      <c r="G24" s="593"/>
      <c r="J24" s="753" t="s">
        <v>4220</v>
      </c>
      <c r="K24" s="753" t="s">
        <v>4157</v>
      </c>
    </row>
    <row r="25" spans="1:19">
      <c r="A25" s="753" t="s">
        <v>4323</v>
      </c>
      <c r="B25" s="753" t="s">
        <v>125</v>
      </c>
      <c r="C25" s="753" t="s">
        <v>4324</v>
      </c>
      <c r="D25" s="1103" t="s">
        <v>4325</v>
      </c>
      <c r="E25" s="1022" t="s">
        <v>4326</v>
      </c>
      <c r="F25" s="1103">
        <v>226997062</v>
      </c>
      <c r="G25" s="1103">
        <v>3852662386</v>
      </c>
      <c r="H25" s="1103" t="s">
        <v>1260</v>
      </c>
      <c r="I25" s="1103" t="s">
        <v>4160</v>
      </c>
      <c r="J25" s="753" t="s">
        <v>4220</v>
      </c>
      <c r="K25" s="753" t="s">
        <v>4157</v>
      </c>
      <c r="L25" s="753" t="s">
        <v>4327</v>
      </c>
      <c r="R25" s="753" t="s">
        <v>4282</v>
      </c>
    </row>
    <row r="26" spans="1:19">
      <c r="A26" s="753" t="s">
        <v>4271</v>
      </c>
      <c r="B26" s="753" t="s">
        <v>161</v>
      </c>
      <c r="C26" s="753" t="s">
        <v>4272</v>
      </c>
      <c r="J26" s="753" t="s">
        <v>4220</v>
      </c>
      <c r="K26" s="753" t="s">
        <v>4157</v>
      </c>
    </row>
    <row r="27" spans="1:19">
      <c r="A27" s="753" t="s">
        <v>4328</v>
      </c>
      <c r="B27" s="753" t="s">
        <v>161</v>
      </c>
      <c r="C27" s="753" t="s">
        <v>4329</v>
      </c>
      <c r="D27" s="753" t="s">
        <v>4330</v>
      </c>
      <c r="E27" s="1110" t="s">
        <v>976</v>
      </c>
      <c r="F27" s="593">
        <v>230749612</v>
      </c>
      <c r="G27" s="593">
        <v>7204212565</v>
      </c>
      <c r="H27" s="753" t="s">
        <v>741</v>
      </c>
      <c r="J27" s="753" t="s">
        <v>4220</v>
      </c>
      <c r="K27" s="753" t="s">
        <v>4157</v>
      </c>
      <c r="L27" s="753" t="s">
        <v>4331</v>
      </c>
      <c r="R27" s="753" t="s">
        <v>4282</v>
      </c>
    </row>
    <row r="28" spans="1:19">
      <c r="A28" s="753" t="s">
        <v>4332</v>
      </c>
      <c r="B28" s="753" t="s">
        <v>4275</v>
      </c>
      <c r="C28" s="753" t="s">
        <v>4333</v>
      </c>
      <c r="D28" s="753" t="s">
        <v>4334</v>
      </c>
      <c r="E28" s="1115" t="s">
        <v>4335</v>
      </c>
      <c r="F28" s="593">
        <v>203353201</v>
      </c>
      <c r="G28" s="593" t="s">
        <v>4336</v>
      </c>
      <c r="H28" s="753" t="s">
        <v>513</v>
      </c>
      <c r="J28" s="753" t="s">
        <v>4215</v>
      </c>
      <c r="K28" s="753" t="s">
        <v>4157</v>
      </c>
      <c r="L28" s="753" t="s">
        <v>4337</v>
      </c>
      <c r="R28" s="753" t="s">
        <v>4282</v>
      </c>
    </row>
    <row r="29" spans="1:19" s="1034" customFormat="1">
      <c r="A29" s="1034" t="s">
        <v>4274</v>
      </c>
      <c r="B29" s="1034" t="s">
        <v>4275</v>
      </c>
      <c r="C29" s="1034" t="s">
        <v>4163</v>
      </c>
      <c r="D29" s="1034" t="s">
        <v>1312</v>
      </c>
      <c r="E29" s="1057" t="s">
        <v>869</v>
      </c>
      <c r="F29" s="1057">
        <v>95673500</v>
      </c>
      <c r="G29" s="1057" t="s">
        <v>870</v>
      </c>
      <c r="H29" s="1034" t="s">
        <v>552</v>
      </c>
      <c r="I29" s="1034" t="s">
        <v>4160</v>
      </c>
      <c r="J29" s="1034" t="s">
        <v>4215</v>
      </c>
      <c r="K29" s="1034" t="s">
        <v>4157</v>
      </c>
      <c r="L29" s="1034" t="s">
        <v>4338</v>
      </c>
    </row>
    <row r="30" spans="1:19" ht="14.25">
      <c r="A30" s="753" t="s">
        <v>4339</v>
      </c>
      <c r="B30" s="753" t="s">
        <v>4275</v>
      </c>
      <c r="C30" s="753" t="s">
        <v>4340</v>
      </c>
      <c r="D30" s="1103" t="s">
        <v>1372</v>
      </c>
      <c r="E30" s="1106" t="s">
        <v>880</v>
      </c>
      <c r="F30" s="1104">
        <v>161455496</v>
      </c>
      <c r="G30" s="1104">
        <v>3855073267</v>
      </c>
      <c r="H30" s="1105" t="s">
        <v>522</v>
      </c>
      <c r="I30" s="1103" t="s">
        <v>4203</v>
      </c>
      <c r="J30" s="753" t="s">
        <v>4215</v>
      </c>
      <c r="K30" s="753" t="s">
        <v>4157</v>
      </c>
      <c r="L30" s="753" t="s">
        <v>4341</v>
      </c>
      <c r="R30" s="753" t="s">
        <v>4282</v>
      </c>
    </row>
    <row r="36" spans="4:7">
      <c r="D36" s="1109" t="s">
        <v>4342</v>
      </c>
      <c r="E36" s="593"/>
      <c r="F36" s="593"/>
      <c r="G36" s="593"/>
    </row>
  </sheetData>
  <autoFilter ref="A1:S38" xr:uid="{F06DF781-9CF6-4BB5-ABF5-21B3E40798F5}">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sortState xmlns:xlrd2="http://schemas.microsoft.com/office/spreadsheetml/2017/richdata2" ref="A2:S38">
      <sortCondition ref="A1:A38"/>
    </sortState>
  </autoFilter>
  <mergeCells count="2">
    <mergeCell ref="A1:S1"/>
    <mergeCell ref="A2:S2"/>
  </mergeCells>
  <conditionalFormatting sqref="F9">
    <cfRule type="duplicateValues" dxfId="1544" priority="40"/>
  </conditionalFormatting>
  <conditionalFormatting sqref="F13">
    <cfRule type="duplicateValues" dxfId="1543" priority="39"/>
  </conditionalFormatting>
  <conditionalFormatting sqref="F15">
    <cfRule type="duplicateValues" dxfId="1542" priority="38"/>
  </conditionalFormatting>
  <conditionalFormatting sqref="F15">
    <cfRule type="duplicateValues" dxfId="1541" priority="37"/>
  </conditionalFormatting>
  <conditionalFormatting sqref="F29">
    <cfRule type="duplicateValues" dxfId="1540" priority="36"/>
  </conditionalFormatting>
  <conditionalFormatting sqref="F29">
    <cfRule type="duplicateValues" dxfId="1539" priority="35"/>
  </conditionalFormatting>
  <conditionalFormatting sqref="F22">
    <cfRule type="duplicateValues" dxfId="1538" priority="34"/>
  </conditionalFormatting>
  <conditionalFormatting sqref="F22">
    <cfRule type="duplicateValues" dxfId="1537" priority="33"/>
  </conditionalFormatting>
  <conditionalFormatting sqref="F22">
    <cfRule type="duplicateValues" dxfId="1536" priority="32"/>
  </conditionalFormatting>
  <conditionalFormatting sqref="F25">
    <cfRule type="duplicateValues" dxfId="1535" priority="31"/>
  </conditionalFormatting>
  <conditionalFormatting sqref="F25">
    <cfRule type="duplicateValues" dxfId="1534" priority="30"/>
  </conditionalFormatting>
  <conditionalFormatting sqref="F25">
    <cfRule type="duplicateValues" dxfId="1533" priority="29"/>
  </conditionalFormatting>
  <conditionalFormatting sqref="F31">
    <cfRule type="duplicateValues" dxfId="1532" priority="28"/>
  </conditionalFormatting>
  <conditionalFormatting sqref="F31">
    <cfRule type="duplicateValues" dxfId="1531" priority="27"/>
  </conditionalFormatting>
  <conditionalFormatting sqref="F37">
    <cfRule type="duplicateValues" dxfId="1530" priority="26"/>
  </conditionalFormatting>
  <conditionalFormatting sqref="F37">
    <cfRule type="duplicateValues" dxfId="1529" priority="25"/>
  </conditionalFormatting>
  <conditionalFormatting sqref="F24">
    <cfRule type="duplicateValues" dxfId="1528" priority="24"/>
  </conditionalFormatting>
  <conditionalFormatting sqref="F24">
    <cfRule type="duplicateValues" dxfId="1527" priority="23"/>
  </conditionalFormatting>
  <conditionalFormatting sqref="F36">
    <cfRule type="duplicateValues" dxfId="1526" priority="20"/>
  </conditionalFormatting>
  <conditionalFormatting sqref="F28">
    <cfRule type="duplicateValues" dxfId="1525" priority="16"/>
  </conditionalFormatting>
  <conditionalFormatting sqref="F28">
    <cfRule type="duplicateValues" dxfId="1524" priority="17"/>
  </conditionalFormatting>
  <conditionalFormatting sqref="E19:E22 E29 E1 E24:E27 E15:E16 E3:E6 E8:E13 E31:E1048576">
    <cfRule type="duplicateValues" dxfId="1523" priority="42"/>
  </conditionalFormatting>
  <conditionalFormatting sqref="F19:F22 F29 F1 F24:F27 F15:F16 F9:F13 F3:F6 F31:F1048576">
    <cfRule type="duplicateValues" dxfId="1522" priority="43"/>
  </conditionalFormatting>
  <conditionalFormatting sqref="F23">
    <cfRule type="duplicateValues" dxfId="1521" priority="15"/>
  </conditionalFormatting>
  <conditionalFormatting sqref="F23">
    <cfRule type="duplicateValues" dxfId="1520" priority="14"/>
  </conditionalFormatting>
  <conditionalFormatting sqref="F14">
    <cfRule type="duplicateValues" dxfId="1519" priority="13"/>
  </conditionalFormatting>
  <conditionalFormatting sqref="F14">
    <cfRule type="duplicateValues" dxfId="1518" priority="12"/>
  </conditionalFormatting>
  <conditionalFormatting sqref="F17">
    <cfRule type="duplicateValues" dxfId="1517" priority="11"/>
  </conditionalFormatting>
  <conditionalFormatting sqref="F17">
    <cfRule type="duplicateValues" dxfId="1516" priority="10"/>
  </conditionalFormatting>
  <conditionalFormatting sqref="F18">
    <cfRule type="duplicateValues" dxfId="1515" priority="9"/>
  </conditionalFormatting>
  <conditionalFormatting sqref="F18">
    <cfRule type="duplicateValues" dxfId="1514" priority="8"/>
  </conditionalFormatting>
  <conditionalFormatting sqref="F7:F8">
    <cfRule type="duplicateValues" dxfId="1513" priority="7"/>
  </conditionalFormatting>
  <conditionalFormatting sqref="F7:F8">
    <cfRule type="duplicateValues" dxfId="1512" priority="6"/>
  </conditionalFormatting>
  <conditionalFormatting sqref="F4">
    <cfRule type="duplicateValues" dxfId="1511" priority="5"/>
  </conditionalFormatting>
  <conditionalFormatting sqref="F30">
    <cfRule type="duplicateValues" dxfId="1510" priority="4"/>
  </conditionalFormatting>
  <conditionalFormatting sqref="F30">
    <cfRule type="duplicateValues" dxfId="1509" priority="3"/>
  </conditionalFormatting>
  <dataValidations count="1">
    <dataValidation type="list" allowBlank="1" showInputMessage="1" showErrorMessage="1" sqref="I3:I16 I19:I1048576" xr:uid="{30D7037A-E55B-4482-8452-E5B55DED27D1}">
      <formula1>"XS, S, M, L, XL, XXL, XXXL, XXXXL, "</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F781-9CF6-4BB5-ABF5-21B3E40798F5}">
  <dimension ref="A1:S37"/>
  <sheetViews>
    <sheetView topLeftCell="A4" workbookViewId="0">
      <selection activeCell="G17" sqref="G17"/>
    </sheetView>
  </sheetViews>
  <sheetFormatPr defaultColWidth="9.140625" defaultRowHeight="12.75"/>
  <cols>
    <col min="1" max="1" width="8" style="753" bestFit="1" customWidth="1"/>
    <col min="2" max="2" width="24.5703125" style="753" bestFit="1" customWidth="1"/>
    <col min="3" max="3" width="31" style="753" customWidth="1"/>
    <col min="4" max="4" width="12" style="753" customWidth="1"/>
    <col min="5" max="5" width="26.85546875" style="753" customWidth="1"/>
    <col min="6" max="6" width="10.42578125" style="753" customWidth="1"/>
    <col min="7" max="7" width="12.5703125" style="753" bestFit="1" customWidth="1"/>
    <col min="8" max="8" width="8.7109375" style="753" customWidth="1"/>
    <col min="9" max="9" width="7.42578125" style="753" customWidth="1"/>
    <col min="10" max="10" width="39.85546875" style="753" customWidth="1"/>
    <col min="11" max="11" width="72.85546875" style="753" customWidth="1"/>
    <col min="12" max="12" width="14.5703125" style="753" customWidth="1"/>
    <col min="13" max="18" width="9.140625" style="753"/>
    <col min="19" max="19" width="61.28515625" style="753" customWidth="1"/>
    <col min="20" max="16384" width="9.140625" style="753"/>
  </cols>
  <sheetData>
    <row r="1" spans="1:19" ht="27" customHeight="1">
      <c r="A1" s="1144" t="s">
        <v>4343</v>
      </c>
      <c r="B1" s="1144"/>
      <c r="C1" s="1144"/>
      <c r="D1" s="1144"/>
      <c r="E1" s="1144"/>
      <c r="F1" s="1144"/>
      <c r="G1" s="1144"/>
      <c r="H1" s="1144"/>
      <c r="I1" s="1144"/>
      <c r="J1" s="1144"/>
      <c r="K1" s="1144"/>
      <c r="L1" s="1144"/>
      <c r="M1" s="1144"/>
      <c r="N1" s="1144"/>
      <c r="O1" s="1144"/>
      <c r="P1" s="1144"/>
      <c r="Q1" s="1144"/>
      <c r="R1" s="1144"/>
      <c r="S1" s="1144"/>
    </row>
    <row r="2" spans="1:19">
      <c r="A2" s="910" t="s">
        <v>4137</v>
      </c>
      <c r="B2" s="910" t="s">
        <v>4138</v>
      </c>
      <c r="C2" s="910" t="s">
        <v>4139</v>
      </c>
      <c r="D2" s="909" t="s">
        <v>4140</v>
      </c>
      <c r="E2" s="909" t="s">
        <v>4141</v>
      </c>
      <c r="F2" s="909" t="s">
        <v>1192</v>
      </c>
      <c r="G2" s="911" t="s">
        <v>190</v>
      </c>
      <c r="H2" s="909" t="s">
        <v>498</v>
      </c>
      <c r="I2" s="909" t="s">
        <v>4142</v>
      </c>
      <c r="J2" s="910" t="s">
        <v>4143</v>
      </c>
      <c r="K2" s="910" t="s">
        <v>4144</v>
      </c>
      <c r="L2" s="910" t="s">
        <v>4145</v>
      </c>
      <c r="M2" s="910" t="s">
        <v>450</v>
      </c>
      <c r="N2" s="910" t="s">
        <v>4146</v>
      </c>
      <c r="O2" s="910" t="s">
        <v>4147</v>
      </c>
      <c r="P2" s="910" t="s">
        <v>4148</v>
      </c>
      <c r="Q2" s="910" t="s">
        <v>4149</v>
      </c>
      <c r="R2" s="910" t="s">
        <v>4150</v>
      </c>
      <c r="S2" s="910" t="s">
        <v>4151</v>
      </c>
    </row>
    <row r="3" spans="1:19">
      <c r="A3" s="753" t="s">
        <v>4344</v>
      </c>
      <c r="B3" s="753" t="s">
        <v>110</v>
      </c>
      <c r="C3" s="753" t="s">
        <v>4345</v>
      </c>
      <c r="D3" s="753" t="s">
        <v>4346</v>
      </c>
      <c r="E3" s="1060" t="s">
        <v>4347</v>
      </c>
      <c r="F3" s="753">
        <v>230688754</v>
      </c>
      <c r="G3" s="753">
        <v>3852466212</v>
      </c>
      <c r="H3" s="753" t="s">
        <v>817</v>
      </c>
      <c r="I3" s="753" t="s">
        <v>4203</v>
      </c>
      <c r="J3" s="753" t="s">
        <v>4218</v>
      </c>
      <c r="K3" s="753" t="s">
        <v>4162</v>
      </c>
      <c r="L3" s="753" t="s">
        <v>4348</v>
      </c>
      <c r="R3" s="1059" t="s">
        <v>2016</v>
      </c>
      <c r="S3" s="1059"/>
    </row>
    <row r="4" spans="1:19">
      <c r="A4" s="753" t="s">
        <v>4349</v>
      </c>
      <c r="B4" s="753" t="s">
        <v>110</v>
      </c>
      <c r="C4" s="753" t="s">
        <v>4350</v>
      </c>
      <c r="D4" s="753" t="s">
        <v>1230</v>
      </c>
      <c r="E4" s="1060" t="s">
        <v>4351</v>
      </c>
      <c r="F4" s="753">
        <v>227227008</v>
      </c>
      <c r="G4" s="753">
        <v>3854183056</v>
      </c>
      <c r="H4" s="753" t="s">
        <v>506</v>
      </c>
      <c r="I4" s="753" t="s">
        <v>4352</v>
      </c>
      <c r="J4" s="753" t="s">
        <v>4218</v>
      </c>
      <c r="K4" s="753" t="s">
        <v>4162</v>
      </c>
      <c r="L4" s="753" t="s">
        <v>4353</v>
      </c>
      <c r="R4" s="1059" t="s">
        <v>2016</v>
      </c>
    </row>
    <row r="5" spans="1:19" ht="15.75" customHeight="1">
      <c r="A5" s="753" t="s">
        <v>4354</v>
      </c>
      <c r="B5" s="753" t="s">
        <v>4355</v>
      </c>
      <c r="C5" s="753" t="s">
        <v>4356</v>
      </c>
      <c r="D5" s="753" t="s">
        <v>4357</v>
      </c>
      <c r="E5" s="1060" t="s">
        <v>4358</v>
      </c>
      <c r="F5" s="981">
        <v>134612285</v>
      </c>
      <c r="G5" s="593">
        <v>8012057920</v>
      </c>
      <c r="H5" s="753" t="s">
        <v>522</v>
      </c>
      <c r="I5" s="753" t="s">
        <v>4352</v>
      </c>
      <c r="J5" s="753" t="s">
        <v>4218</v>
      </c>
      <c r="K5" s="753" t="s">
        <v>4172</v>
      </c>
      <c r="L5" s="753" t="s">
        <v>4359</v>
      </c>
      <c r="R5" s="1059" t="s">
        <v>2016</v>
      </c>
    </row>
    <row r="6" spans="1:19" ht="15" customHeight="1">
      <c r="A6" s="753" t="s">
        <v>4217</v>
      </c>
      <c r="B6" s="753" t="s">
        <v>83</v>
      </c>
      <c r="C6" s="753" t="s">
        <v>4158</v>
      </c>
      <c r="D6" s="753" t="s">
        <v>3836</v>
      </c>
      <c r="E6" s="1060" t="s">
        <v>4360</v>
      </c>
      <c r="F6" s="753">
        <v>218871354</v>
      </c>
      <c r="G6" s="753">
        <v>3852407252</v>
      </c>
      <c r="H6" s="753" t="s">
        <v>513</v>
      </c>
      <c r="I6" s="753" t="s">
        <v>4203</v>
      </c>
      <c r="J6" s="753" t="s">
        <v>4218</v>
      </c>
      <c r="K6" s="753" t="s">
        <v>4157</v>
      </c>
      <c r="L6" s="753" t="s">
        <v>4361</v>
      </c>
      <c r="R6" s="1059" t="s">
        <v>2016</v>
      </c>
    </row>
    <row r="7" spans="1:19">
      <c r="A7" s="753" t="s">
        <v>4362</v>
      </c>
      <c r="B7" s="753" t="s">
        <v>83</v>
      </c>
      <c r="C7" s="753" t="s">
        <v>4363</v>
      </c>
      <c r="D7" s="916" t="s">
        <v>4364</v>
      </c>
      <c r="E7" s="1060" t="s">
        <v>4365</v>
      </c>
      <c r="F7" s="753">
        <v>198126077</v>
      </c>
      <c r="G7" s="753">
        <v>8014304770</v>
      </c>
      <c r="H7" s="753" t="s">
        <v>817</v>
      </c>
      <c r="I7" s="753" t="s">
        <v>4203</v>
      </c>
      <c r="J7" s="753" t="s">
        <v>4218</v>
      </c>
      <c r="K7" s="753" t="s">
        <v>4157</v>
      </c>
      <c r="L7" s="1053" t="s">
        <v>4366</v>
      </c>
      <c r="R7" s="1059" t="s">
        <v>2016</v>
      </c>
    </row>
    <row r="8" spans="1:19">
      <c r="A8" s="753" t="s">
        <v>4367</v>
      </c>
      <c r="B8" s="753" t="s">
        <v>83</v>
      </c>
      <c r="C8" s="753" t="s">
        <v>4368</v>
      </c>
      <c r="D8" s="753" t="s">
        <v>1339</v>
      </c>
      <c r="E8" s="1064" t="s">
        <v>1340</v>
      </c>
      <c r="F8" s="753">
        <v>103450494</v>
      </c>
      <c r="G8" s="753">
        <v>8019492079</v>
      </c>
      <c r="H8" s="753" t="s">
        <v>552</v>
      </c>
      <c r="I8" s="753" t="s">
        <v>4203</v>
      </c>
      <c r="J8" s="753" t="s">
        <v>4218</v>
      </c>
      <c r="K8" s="753" t="s">
        <v>4157</v>
      </c>
      <c r="L8" s="1053" t="s">
        <v>4369</v>
      </c>
      <c r="R8" s="1059" t="s">
        <v>2016</v>
      </c>
    </row>
    <row r="9" spans="1:19" ht="14.25">
      <c r="A9" s="753" t="s">
        <v>4370</v>
      </c>
      <c r="B9" s="753" t="s">
        <v>83</v>
      </c>
      <c r="C9" s="753" t="s">
        <v>4371</v>
      </c>
      <c r="D9" s="753" t="s">
        <v>1209</v>
      </c>
      <c r="E9" s="1062" t="s">
        <v>1210</v>
      </c>
      <c r="F9" s="753">
        <v>209195517</v>
      </c>
      <c r="G9" s="753">
        <v>3852821517</v>
      </c>
      <c r="H9" s="753" t="s">
        <v>522</v>
      </c>
      <c r="I9" s="753" t="s">
        <v>4154</v>
      </c>
      <c r="J9" s="753" t="s">
        <v>4218</v>
      </c>
      <c r="K9" s="753" t="s">
        <v>4157</v>
      </c>
      <c r="L9" s="753" t="s">
        <v>4372</v>
      </c>
      <c r="R9" s="1059" t="s">
        <v>2016</v>
      </c>
    </row>
    <row r="10" spans="1:19">
      <c r="A10" s="1034" t="s">
        <v>4373</v>
      </c>
      <c r="B10" s="1034" t="s">
        <v>86</v>
      </c>
      <c r="C10" s="1037" t="s">
        <v>4374</v>
      </c>
      <c r="D10" s="1034" t="s">
        <v>4375</v>
      </c>
      <c r="E10" s="1034" t="s">
        <v>4376</v>
      </c>
      <c r="F10" s="1034">
        <v>217227570</v>
      </c>
      <c r="G10" s="1034">
        <v>3854857254</v>
      </c>
      <c r="H10" s="1034" t="s">
        <v>513</v>
      </c>
      <c r="I10" s="1034" t="s">
        <v>4352</v>
      </c>
      <c r="J10" s="1034" t="s">
        <v>4215</v>
      </c>
      <c r="K10" s="1034" t="s">
        <v>4162</v>
      </c>
      <c r="L10" s="1034"/>
      <c r="M10" s="1034"/>
      <c r="N10" s="1034"/>
      <c r="O10" s="1034"/>
      <c r="P10" s="1034"/>
      <c r="Q10" s="1034"/>
      <c r="R10" s="1034"/>
      <c r="S10" s="1034" t="s">
        <v>4377</v>
      </c>
    </row>
    <row r="11" spans="1:19" s="1034" customFormat="1">
      <c r="A11" s="753" t="s">
        <v>4378</v>
      </c>
      <c r="B11" s="753" t="s">
        <v>4256</v>
      </c>
      <c r="C11" s="753" t="s">
        <v>4379</v>
      </c>
      <c r="D11" s="753" t="s">
        <v>2703</v>
      </c>
      <c r="E11" s="1060" t="s">
        <v>4380</v>
      </c>
      <c r="F11" s="753">
        <v>215079760</v>
      </c>
      <c r="G11" s="753">
        <v>215079760</v>
      </c>
      <c r="H11" s="753" t="s">
        <v>513</v>
      </c>
      <c r="I11" s="753" t="s">
        <v>4352</v>
      </c>
      <c r="J11" s="753" t="s">
        <v>4220</v>
      </c>
      <c r="K11" s="753" t="s">
        <v>4155</v>
      </c>
      <c r="L11" s="753" t="s">
        <v>4381</v>
      </c>
      <c r="M11" s="753"/>
      <c r="N11" s="753"/>
      <c r="O11" s="753"/>
      <c r="P11" s="753"/>
      <c r="Q11" s="753"/>
      <c r="R11" s="753" t="s">
        <v>2016</v>
      </c>
      <c r="S11" s="753"/>
    </row>
    <row r="12" spans="1:19">
      <c r="A12" s="753" t="s">
        <v>4382</v>
      </c>
      <c r="B12" s="753" t="s">
        <v>98</v>
      </c>
      <c r="C12" s="753" t="s">
        <v>4383</v>
      </c>
      <c r="D12" s="753" t="s">
        <v>4384</v>
      </c>
      <c r="E12" s="1060" t="s">
        <v>3742</v>
      </c>
      <c r="F12" s="753">
        <v>218820032</v>
      </c>
      <c r="G12" s="753">
        <v>7026194931</v>
      </c>
      <c r="H12" s="753" t="s">
        <v>522</v>
      </c>
      <c r="I12" s="753" t="s">
        <v>4352</v>
      </c>
      <c r="J12" s="753" t="s">
        <v>4215</v>
      </c>
      <c r="K12" s="1052" t="s">
        <v>4157</v>
      </c>
      <c r="L12" s="753" t="s">
        <v>4385</v>
      </c>
      <c r="R12" s="753" t="s">
        <v>2016</v>
      </c>
    </row>
    <row r="13" spans="1:19" ht="14.25">
      <c r="A13" s="753" t="s">
        <v>4386</v>
      </c>
      <c r="B13" s="753" t="s">
        <v>83</v>
      </c>
      <c r="C13" s="753" t="s">
        <v>4387</v>
      </c>
      <c r="D13" s="753" t="s">
        <v>4388</v>
      </c>
      <c r="E13" s="1036" t="s">
        <v>1289</v>
      </c>
      <c r="F13" s="753">
        <v>230557237</v>
      </c>
      <c r="G13" s="753">
        <v>3855233259</v>
      </c>
      <c r="H13" s="731" t="s">
        <v>802</v>
      </c>
      <c r="I13" s="753" t="s">
        <v>4203</v>
      </c>
      <c r="J13" s="753" t="s">
        <v>4218</v>
      </c>
      <c r="K13" s="753" t="s">
        <v>4157</v>
      </c>
      <c r="L13" s="753" t="s">
        <v>4389</v>
      </c>
      <c r="R13" s="753" t="s">
        <v>2016</v>
      </c>
    </row>
    <row r="14" spans="1:19">
      <c r="A14" s="753" t="s">
        <v>4390</v>
      </c>
      <c r="B14" s="753" t="s">
        <v>83</v>
      </c>
      <c r="C14" s="753" t="s">
        <v>4391</v>
      </c>
      <c r="D14" s="753" t="s">
        <v>1349</v>
      </c>
      <c r="E14" s="1036" t="s">
        <v>4392</v>
      </c>
      <c r="F14" s="753">
        <v>193874161</v>
      </c>
      <c r="G14" s="753">
        <v>3855493205</v>
      </c>
      <c r="H14" s="753" t="s">
        <v>817</v>
      </c>
      <c r="I14" s="753" t="s">
        <v>4203</v>
      </c>
      <c r="J14" s="753" t="s">
        <v>4218</v>
      </c>
      <c r="K14" s="753" t="s">
        <v>4157</v>
      </c>
      <c r="L14" s="753" t="s">
        <v>4393</v>
      </c>
      <c r="R14" s="753" t="s">
        <v>2016</v>
      </c>
    </row>
    <row r="15" spans="1:19">
      <c r="A15" s="1034" t="s">
        <v>4179</v>
      </c>
      <c r="B15" s="1034" t="s">
        <v>4167</v>
      </c>
      <c r="C15" s="1037" t="s">
        <v>4394</v>
      </c>
      <c r="D15" s="1034" t="s">
        <v>4395</v>
      </c>
      <c r="E15" s="1034" t="s">
        <v>1246</v>
      </c>
      <c r="F15" s="1034">
        <v>230401816</v>
      </c>
      <c r="G15" s="1034">
        <v>8016349052</v>
      </c>
      <c r="H15" s="1034" t="s">
        <v>522</v>
      </c>
      <c r="I15" s="1034" t="s">
        <v>4396</v>
      </c>
      <c r="J15" s="1034" t="s">
        <v>4171</v>
      </c>
      <c r="K15" s="1034" t="s">
        <v>4172</v>
      </c>
      <c r="L15" s="1034"/>
      <c r="M15" s="1034"/>
      <c r="N15" s="1034"/>
      <c r="O15" s="1034"/>
      <c r="P15" s="1034"/>
      <c r="Q15" s="1034"/>
      <c r="R15" s="1034"/>
      <c r="S15" s="1034" t="s">
        <v>4397</v>
      </c>
    </row>
    <row r="16" spans="1:19" s="1034" customFormat="1">
      <c r="A16" s="1034" t="s">
        <v>4183</v>
      </c>
      <c r="B16" s="1034" t="s">
        <v>4167</v>
      </c>
      <c r="C16" s="1037" t="s">
        <v>4184</v>
      </c>
      <c r="D16" s="1034" t="s">
        <v>2149</v>
      </c>
      <c r="E16" s="1037" t="s">
        <v>4089</v>
      </c>
      <c r="F16" s="1034">
        <v>223280294</v>
      </c>
      <c r="G16" s="1034">
        <v>4085926936</v>
      </c>
      <c r="H16" s="1034" t="s">
        <v>506</v>
      </c>
      <c r="J16" s="1034" t="s">
        <v>4171</v>
      </c>
      <c r="K16" s="1034" t="s">
        <v>4172</v>
      </c>
      <c r="S16" s="1058" t="s">
        <v>4398</v>
      </c>
    </row>
    <row r="17" spans="1:19" s="1034" customFormat="1">
      <c r="A17" s="753" t="s">
        <v>4399</v>
      </c>
      <c r="B17" s="753" t="s">
        <v>4400</v>
      </c>
      <c r="C17" s="753" t="s">
        <v>4401</v>
      </c>
      <c r="D17" s="753" t="s">
        <v>4402</v>
      </c>
      <c r="E17" s="1060" t="s">
        <v>4403</v>
      </c>
      <c r="F17" s="753">
        <v>118877490</v>
      </c>
      <c r="G17" s="753">
        <v>3854573759</v>
      </c>
      <c r="H17" s="753" t="s">
        <v>741</v>
      </c>
      <c r="I17" s="753" t="s">
        <v>4203</v>
      </c>
      <c r="J17" s="753" t="s">
        <v>4189</v>
      </c>
      <c r="K17" s="753" t="s">
        <v>4172</v>
      </c>
      <c r="L17" s="753" t="s">
        <v>4404</v>
      </c>
      <c r="M17" s="753"/>
      <c r="N17" s="753"/>
      <c r="O17" s="753"/>
      <c r="P17" s="753"/>
      <c r="Q17" s="753"/>
      <c r="R17" s="753" t="s">
        <v>2016</v>
      </c>
      <c r="S17" s="753"/>
    </row>
    <row r="18" spans="1:19">
      <c r="A18" s="753" t="s">
        <v>4405</v>
      </c>
      <c r="B18" s="753" t="s">
        <v>4400</v>
      </c>
      <c r="C18" s="753" t="s">
        <v>4406</v>
      </c>
      <c r="D18" s="753" t="s">
        <v>4407</v>
      </c>
      <c r="E18" s="1060" t="s">
        <v>4408</v>
      </c>
      <c r="F18" s="753">
        <v>230405645</v>
      </c>
      <c r="G18" s="753">
        <v>3855493205</v>
      </c>
      <c r="H18" s="753" t="s">
        <v>741</v>
      </c>
      <c r="I18" s="753" t="s">
        <v>4154</v>
      </c>
      <c r="J18" s="753" t="s">
        <v>4189</v>
      </c>
      <c r="K18" s="753" t="s">
        <v>4172</v>
      </c>
      <c r="L18" s="753" t="s">
        <v>4409</v>
      </c>
      <c r="R18" s="753" t="s">
        <v>2016</v>
      </c>
    </row>
    <row r="19" spans="1:19">
      <c r="A19" s="753" t="s">
        <v>4410</v>
      </c>
      <c r="B19" s="753" t="s">
        <v>4400</v>
      </c>
      <c r="C19" s="753" t="s">
        <v>4411</v>
      </c>
      <c r="D19" s="753" t="s">
        <v>3865</v>
      </c>
      <c r="E19" s="1060" t="s">
        <v>4412</v>
      </c>
      <c r="F19" s="753">
        <v>220532407</v>
      </c>
      <c r="G19" s="753">
        <v>9176758254</v>
      </c>
      <c r="H19" s="753" t="s">
        <v>513</v>
      </c>
      <c r="I19" s="753" t="s">
        <v>4203</v>
      </c>
      <c r="J19" s="753" t="s">
        <v>4189</v>
      </c>
      <c r="K19" s="753" t="s">
        <v>4172</v>
      </c>
      <c r="L19" s="753" t="s">
        <v>4413</v>
      </c>
      <c r="R19" s="753" t="s">
        <v>2016</v>
      </c>
    </row>
    <row r="20" spans="1:19">
      <c r="A20" s="753" t="s">
        <v>4414</v>
      </c>
      <c r="B20" s="753" t="s">
        <v>4400</v>
      </c>
      <c r="C20" s="753" t="s">
        <v>4415</v>
      </c>
      <c r="D20" s="753" t="s">
        <v>4416</v>
      </c>
      <c r="E20" s="1060" t="s">
        <v>3838</v>
      </c>
      <c r="F20" s="753">
        <v>191065852</v>
      </c>
      <c r="G20" s="753" t="s">
        <v>4417</v>
      </c>
      <c r="H20" s="753" t="s">
        <v>522</v>
      </c>
      <c r="I20" s="753" t="s">
        <v>4154</v>
      </c>
      <c r="J20" s="753" t="s">
        <v>4189</v>
      </c>
      <c r="K20" s="753" t="s">
        <v>4172</v>
      </c>
      <c r="L20" s="753" t="s">
        <v>4418</v>
      </c>
      <c r="R20" s="753" t="s">
        <v>2016</v>
      </c>
    </row>
    <row r="21" spans="1:19">
      <c r="A21" s="753" t="s">
        <v>4419</v>
      </c>
      <c r="B21" s="753" t="s">
        <v>4400</v>
      </c>
      <c r="C21" s="753" t="s">
        <v>4420</v>
      </c>
      <c r="D21" s="753" t="s">
        <v>1368</v>
      </c>
      <c r="E21" s="1060" t="s">
        <v>875</v>
      </c>
      <c r="F21" s="753">
        <v>133925448</v>
      </c>
      <c r="G21" s="753">
        <v>8019494079</v>
      </c>
      <c r="H21" s="753" t="s">
        <v>522</v>
      </c>
      <c r="I21" s="753" t="s">
        <v>4352</v>
      </c>
      <c r="J21" s="753" t="s">
        <v>4189</v>
      </c>
      <c r="K21" s="753" t="s">
        <v>4172</v>
      </c>
      <c r="L21" s="753" t="s">
        <v>4421</v>
      </c>
      <c r="R21" s="753" t="s">
        <v>2016</v>
      </c>
    </row>
    <row r="22" spans="1:19">
      <c r="A22" s="753" t="s">
        <v>4422</v>
      </c>
      <c r="B22" s="753" t="s">
        <v>4192</v>
      </c>
      <c r="C22" s="753" t="s">
        <v>4423</v>
      </c>
      <c r="D22" s="753" t="s">
        <v>4424</v>
      </c>
      <c r="E22" s="1060" t="s">
        <v>4052</v>
      </c>
      <c r="F22" s="753">
        <v>222820479</v>
      </c>
      <c r="G22" s="753">
        <v>3854238197</v>
      </c>
      <c r="H22" s="753" t="s">
        <v>522</v>
      </c>
      <c r="I22" s="753" t="s">
        <v>4352</v>
      </c>
      <c r="J22" s="753" t="s">
        <v>4189</v>
      </c>
      <c r="K22" s="753" t="s">
        <v>4155</v>
      </c>
      <c r="L22" s="753" t="s">
        <v>4425</v>
      </c>
      <c r="R22" s="753" t="s">
        <v>2016</v>
      </c>
    </row>
    <row r="23" spans="1:19">
      <c r="A23" s="753" t="s">
        <v>4426</v>
      </c>
      <c r="B23" s="753" t="s">
        <v>4192</v>
      </c>
      <c r="C23" s="753" t="s">
        <v>4427</v>
      </c>
      <c r="D23" s="753" t="s">
        <v>4428</v>
      </c>
      <c r="E23" s="1060" t="s">
        <v>4429</v>
      </c>
      <c r="F23" s="753">
        <v>122873279</v>
      </c>
      <c r="G23" s="753">
        <v>8014037247</v>
      </c>
      <c r="H23" s="753" t="s">
        <v>802</v>
      </c>
      <c r="I23" s="753" t="s">
        <v>4154</v>
      </c>
      <c r="J23" s="753" t="s">
        <v>4189</v>
      </c>
      <c r="K23" s="753" t="s">
        <v>4155</v>
      </c>
      <c r="L23" s="753" t="s">
        <v>4430</v>
      </c>
      <c r="R23" s="753" t="s">
        <v>2016</v>
      </c>
    </row>
    <row r="24" spans="1:19">
      <c r="A24" s="753" t="s">
        <v>4431</v>
      </c>
      <c r="B24" s="753" t="s">
        <v>4432</v>
      </c>
      <c r="C24" s="753" t="s">
        <v>4433</v>
      </c>
      <c r="D24" s="753" t="s">
        <v>4434</v>
      </c>
      <c r="E24" s="1060" t="s">
        <v>1997</v>
      </c>
      <c r="F24" s="753">
        <v>95698712</v>
      </c>
      <c r="G24" s="753" t="s">
        <v>4435</v>
      </c>
      <c r="H24" s="753" t="s">
        <v>817</v>
      </c>
      <c r="I24" s="753" t="s">
        <v>4154</v>
      </c>
      <c r="J24" s="753" t="s">
        <v>4220</v>
      </c>
      <c r="K24" s="753" t="s">
        <v>4162</v>
      </c>
      <c r="L24" s="753" t="s">
        <v>4436</v>
      </c>
      <c r="R24" s="753" t="s">
        <v>2016</v>
      </c>
    </row>
    <row r="25" spans="1:19">
      <c r="A25" s="753" t="s">
        <v>4437</v>
      </c>
      <c r="B25" s="753" t="s">
        <v>4438</v>
      </c>
      <c r="C25" s="753" t="s">
        <v>4439</v>
      </c>
      <c r="D25" s="753" t="s">
        <v>4440</v>
      </c>
      <c r="E25" s="1060" t="s">
        <v>1394</v>
      </c>
      <c r="F25" s="753">
        <v>230568678</v>
      </c>
      <c r="G25" s="753">
        <v>8018357759</v>
      </c>
      <c r="I25" s="753" t="s">
        <v>4160</v>
      </c>
      <c r="J25" s="753" t="s">
        <v>4171</v>
      </c>
      <c r="K25" s="753" t="s">
        <v>4155</v>
      </c>
      <c r="L25" s="753" t="s">
        <v>4441</v>
      </c>
      <c r="R25" s="753" t="s">
        <v>2016</v>
      </c>
    </row>
    <row r="26" spans="1:19">
      <c r="A26" s="753" t="s">
        <v>4442</v>
      </c>
      <c r="B26" s="753" t="s">
        <v>4212</v>
      </c>
      <c r="C26" s="753" t="s">
        <v>4443</v>
      </c>
      <c r="D26" s="753" t="s">
        <v>1286</v>
      </c>
      <c r="E26" s="1060" t="s">
        <v>1287</v>
      </c>
      <c r="F26" s="753">
        <v>182863558</v>
      </c>
      <c r="G26" s="753">
        <v>3852239443</v>
      </c>
      <c r="H26" s="753" t="s">
        <v>506</v>
      </c>
      <c r="I26" s="753" t="s">
        <v>4154</v>
      </c>
      <c r="J26" s="753" t="s">
        <v>4215</v>
      </c>
      <c r="K26" s="753" t="s">
        <v>4172</v>
      </c>
      <c r="L26" s="753" t="s">
        <v>4444</v>
      </c>
      <c r="R26" s="753" t="s">
        <v>2016</v>
      </c>
    </row>
    <row r="27" spans="1:19" s="1034" customFormat="1">
      <c r="A27" s="1034" t="s">
        <v>4199</v>
      </c>
      <c r="B27" s="1034" t="s">
        <v>4200</v>
      </c>
      <c r="C27" s="1034" t="s">
        <v>4201</v>
      </c>
      <c r="D27" s="1034" t="s">
        <v>4445</v>
      </c>
      <c r="E27" s="1037" t="s">
        <v>4446</v>
      </c>
      <c r="F27" s="1034">
        <v>176312644</v>
      </c>
      <c r="G27" s="1034">
        <v>3854636039</v>
      </c>
      <c r="H27" s="1034" t="s">
        <v>817</v>
      </c>
      <c r="I27" s="1034" t="s">
        <v>4154</v>
      </c>
      <c r="J27" s="1034" t="s">
        <v>4204</v>
      </c>
      <c r="K27" s="1034" t="s">
        <v>4162</v>
      </c>
      <c r="L27" s="1034" t="s">
        <v>4447</v>
      </c>
    </row>
    <row r="28" spans="1:19">
      <c r="A28" s="753" t="s">
        <v>4448</v>
      </c>
      <c r="B28" s="753" t="s">
        <v>4432</v>
      </c>
      <c r="C28" s="753" t="s">
        <v>4449</v>
      </c>
      <c r="D28" s="753" t="s">
        <v>1282</v>
      </c>
      <c r="E28" s="1060" t="s">
        <v>852</v>
      </c>
      <c r="F28" s="593">
        <v>182813001</v>
      </c>
      <c r="G28" s="593">
        <v>3855499424</v>
      </c>
      <c r="H28" s="753" t="s">
        <v>522</v>
      </c>
      <c r="I28" s="753" t="s">
        <v>4160</v>
      </c>
      <c r="J28" s="753" t="s">
        <v>4220</v>
      </c>
      <c r="K28" s="753" t="s">
        <v>4162</v>
      </c>
      <c r="L28" s="753" t="s">
        <v>4450</v>
      </c>
      <c r="R28" s="753" t="s">
        <v>4282</v>
      </c>
    </row>
    <row r="29" spans="1:19" s="1034" customFormat="1">
      <c r="A29" s="1034" t="s">
        <v>4206</v>
      </c>
      <c r="B29" s="1034" t="s">
        <v>4207</v>
      </c>
      <c r="C29" s="1034" t="s">
        <v>4208</v>
      </c>
      <c r="D29" s="1034" t="s">
        <v>4451</v>
      </c>
      <c r="E29" s="1037" t="s">
        <v>796</v>
      </c>
      <c r="F29" s="1034">
        <v>176269991</v>
      </c>
      <c r="G29" s="1034" t="s">
        <v>4452</v>
      </c>
      <c r="H29" s="1034" t="s">
        <v>1780</v>
      </c>
      <c r="I29" s="1034" t="s">
        <v>4203</v>
      </c>
      <c r="J29" s="1034" t="s">
        <v>4204</v>
      </c>
      <c r="K29" s="1034" t="s">
        <v>4162</v>
      </c>
      <c r="L29" s="1034" t="s">
        <v>4453</v>
      </c>
      <c r="R29" s="1034" t="s">
        <v>4282</v>
      </c>
    </row>
    <row r="30" spans="1:19">
      <c r="A30" s="753" t="s">
        <v>4454</v>
      </c>
      <c r="B30" s="753" t="s">
        <v>4455</v>
      </c>
      <c r="C30" s="753" t="s">
        <v>4456</v>
      </c>
      <c r="D30" s="753" t="s">
        <v>2149</v>
      </c>
      <c r="E30" s="1060" t="s">
        <v>2150</v>
      </c>
      <c r="F30" s="753">
        <v>190427449</v>
      </c>
      <c r="G30" s="753">
        <v>2678893261</v>
      </c>
      <c r="H30" s="753" t="s">
        <v>528</v>
      </c>
      <c r="I30" s="753" t="s">
        <v>4203</v>
      </c>
      <c r="J30" s="753" t="s">
        <v>4204</v>
      </c>
      <c r="K30" s="753" t="s">
        <v>4172</v>
      </c>
      <c r="L30" s="753" t="s">
        <v>4457</v>
      </c>
      <c r="R30" s="753" t="s">
        <v>4282</v>
      </c>
    </row>
    <row r="31" spans="1:19">
      <c r="A31" s="753" t="s">
        <v>4458</v>
      </c>
      <c r="B31" s="753" t="s">
        <v>4275</v>
      </c>
      <c r="C31" s="753" t="s">
        <v>4459</v>
      </c>
      <c r="D31" s="753" t="s">
        <v>1238</v>
      </c>
      <c r="E31" s="1060" t="s">
        <v>1239</v>
      </c>
      <c r="F31" s="753">
        <v>215128480</v>
      </c>
      <c r="G31" s="753">
        <v>5598714822</v>
      </c>
      <c r="H31" s="753" t="s">
        <v>826</v>
      </c>
      <c r="J31" s="753" t="s">
        <v>4215</v>
      </c>
      <c r="K31" s="753" t="s">
        <v>4157</v>
      </c>
      <c r="L31" s="753" t="s">
        <v>4460</v>
      </c>
      <c r="R31" s="753" t="s">
        <v>4282</v>
      </c>
    </row>
    <row r="32" spans="1:19">
      <c r="A32" s="753" t="s">
        <v>4461</v>
      </c>
      <c r="B32" s="753" t="s">
        <v>4462</v>
      </c>
      <c r="C32" s="753" t="s">
        <v>4463</v>
      </c>
      <c r="D32" s="753" t="s">
        <v>4464</v>
      </c>
      <c r="E32" s="1060" t="s">
        <v>1365</v>
      </c>
      <c r="F32" s="753">
        <v>95897214</v>
      </c>
      <c r="G32" s="753">
        <v>4159372742</v>
      </c>
      <c r="H32" s="753" t="s">
        <v>802</v>
      </c>
      <c r="I32" s="753" t="s">
        <v>4154</v>
      </c>
      <c r="J32" s="753" t="s">
        <v>4204</v>
      </c>
      <c r="K32" s="753" t="s">
        <v>4157</v>
      </c>
      <c r="L32" s="753" t="s">
        <v>4465</v>
      </c>
      <c r="R32" s="753" t="s">
        <v>4282</v>
      </c>
    </row>
    <row r="33" spans="1:18">
      <c r="A33" s="753" t="s">
        <v>4466</v>
      </c>
      <c r="B33" s="753" t="s">
        <v>4275</v>
      </c>
      <c r="C33" s="753" t="s">
        <v>4467</v>
      </c>
      <c r="D33" s="753" t="s">
        <v>4468</v>
      </c>
      <c r="E33" s="1036" t="s">
        <v>4469</v>
      </c>
      <c r="F33" s="753">
        <v>144425415</v>
      </c>
      <c r="G33" s="753">
        <v>3855603543</v>
      </c>
      <c r="H33" s="753" t="s">
        <v>513</v>
      </c>
      <c r="I33" s="753" t="s">
        <v>4154</v>
      </c>
      <c r="J33" s="753" t="s">
        <v>4215</v>
      </c>
      <c r="K33" s="753" t="s">
        <v>4157</v>
      </c>
      <c r="L33" s="753" t="s">
        <v>4470</v>
      </c>
      <c r="R33" s="753" t="s">
        <v>4282</v>
      </c>
    </row>
    <row r="34" spans="1:18">
      <c r="A34" s="753" t="s">
        <v>4471</v>
      </c>
      <c r="B34" s="753" t="s">
        <v>4472</v>
      </c>
      <c r="C34" s="753" t="s">
        <v>4473</v>
      </c>
      <c r="D34" s="753" t="s">
        <v>4474</v>
      </c>
      <c r="E34" s="1060" t="s">
        <v>4475</v>
      </c>
      <c r="F34" s="753">
        <v>194664196</v>
      </c>
      <c r="G34" s="753">
        <v>3853011688</v>
      </c>
      <c r="H34" s="753" t="s">
        <v>522</v>
      </c>
      <c r="I34" s="753" t="s">
        <v>4154</v>
      </c>
      <c r="J34" s="753" t="s">
        <v>4204</v>
      </c>
      <c r="K34" s="753" t="s">
        <v>4162</v>
      </c>
      <c r="L34" s="753" t="s">
        <v>4476</v>
      </c>
      <c r="R34" s="753" t="s">
        <v>4282</v>
      </c>
    </row>
    <row r="35" spans="1:18">
      <c r="A35" s="753" t="s">
        <v>4477</v>
      </c>
      <c r="B35" s="753" t="s">
        <v>4251</v>
      </c>
      <c r="C35" s="753" t="s">
        <v>4478</v>
      </c>
      <c r="D35" s="753" t="s">
        <v>4479</v>
      </c>
      <c r="E35" s="1060" t="s">
        <v>4480</v>
      </c>
      <c r="F35" s="593">
        <v>230757142</v>
      </c>
      <c r="G35" s="593">
        <v>7125094299</v>
      </c>
      <c r="H35" s="753" t="s">
        <v>506</v>
      </c>
      <c r="I35" s="753" t="s">
        <v>4160</v>
      </c>
      <c r="J35" s="753" t="s">
        <v>4220</v>
      </c>
      <c r="K35" s="753" t="s">
        <v>4155</v>
      </c>
      <c r="L35" s="753" t="s">
        <v>4481</v>
      </c>
      <c r="R35" s="753" t="s">
        <v>4282</v>
      </c>
    </row>
    <row r="36" spans="1:18" s="1034" customFormat="1">
      <c r="A36" s="1034" t="s">
        <v>4211</v>
      </c>
      <c r="B36" s="1034" t="s">
        <v>4212</v>
      </c>
      <c r="C36" s="1034" t="s">
        <v>4213</v>
      </c>
      <c r="D36" s="1034" t="s">
        <v>1215</v>
      </c>
      <c r="E36" s="1037" t="s">
        <v>816</v>
      </c>
      <c r="F36" s="1034">
        <v>139298190</v>
      </c>
      <c r="G36" s="1034">
        <v>8019030227</v>
      </c>
      <c r="H36" s="1034" t="s">
        <v>817</v>
      </c>
      <c r="I36" s="1034" t="s">
        <v>4203</v>
      </c>
      <c r="J36" s="1034" t="s">
        <v>4215</v>
      </c>
      <c r="K36" s="1034" t="s">
        <v>4172</v>
      </c>
      <c r="L36" s="1034" t="s">
        <v>4482</v>
      </c>
    </row>
    <row r="37" spans="1:18">
      <c r="A37" s="753" t="s">
        <v>4483</v>
      </c>
      <c r="B37" s="753" t="s">
        <v>4484</v>
      </c>
      <c r="C37" s="753" t="s">
        <v>4485</v>
      </c>
      <c r="D37" s="753" t="s">
        <v>4486</v>
      </c>
      <c r="E37" s="1036" t="s">
        <v>3776</v>
      </c>
      <c r="F37" s="753">
        <v>218770711</v>
      </c>
      <c r="G37" s="753" t="s">
        <v>4487</v>
      </c>
      <c r="H37" s="753" t="s">
        <v>817</v>
      </c>
      <c r="I37" s="753" t="s">
        <v>4203</v>
      </c>
      <c r="J37" s="753" t="s">
        <v>4204</v>
      </c>
      <c r="K37" s="753" t="s">
        <v>4157</v>
      </c>
      <c r="L37" s="753" t="s">
        <v>4488</v>
      </c>
      <c r="R37" s="753" t="s">
        <v>4282</v>
      </c>
    </row>
  </sheetData>
  <autoFilter ref="A1:S37" xr:uid="{F06DF781-9CF6-4BB5-ABF5-21B3E40798F5}">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sortState xmlns:xlrd2="http://schemas.microsoft.com/office/spreadsheetml/2017/richdata2" ref="A2:S37">
      <sortCondition ref="A1:A37"/>
    </sortState>
  </autoFilter>
  <mergeCells count="1">
    <mergeCell ref="A1:S1"/>
  </mergeCells>
  <conditionalFormatting sqref="F7">
    <cfRule type="duplicateValues" dxfId="1508" priority="46"/>
  </conditionalFormatting>
  <conditionalFormatting sqref="F8">
    <cfRule type="duplicateValues" dxfId="1507" priority="45"/>
  </conditionalFormatting>
  <conditionalFormatting sqref="F12">
    <cfRule type="duplicateValues" dxfId="1506" priority="44"/>
  </conditionalFormatting>
  <conditionalFormatting sqref="F14">
    <cfRule type="duplicateValues" dxfId="1505" priority="43"/>
  </conditionalFormatting>
  <conditionalFormatting sqref="F14">
    <cfRule type="duplicateValues" dxfId="1504" priority="42"/>
  </conditionalFormatting>
  <conditionalFormatting sqref="F28">
    <cfRule type="duplicateValues" dxfId="1503" priority="41"/>
  </conditionalFormatting>
  <conditionalFormatting sqref="F28">
    <cfRule type="duplicateValues" dxfId="1502" priority="40"/>
  </conditionalFormatting>
  <conditionalFormatting sqref="F21">
    <cfRule type="duplicateValues" dxfId="1501" priority="33"/>
  </conditionalFormatting>
  <conditionalFormatting sqref="F21">
    <cfRule type="duplicateValues" dxfId="1500" priority="32"/>
  </conditionalFormatting>
  <conditionalFormatting sqref="F21">
    <cfRule type="duplicateValues" dxfId="1499" priority="31"/>
  </conditionalFormatting>
  <conditionalFormatting sqref="F24">
    <cfRule type="duplicateValues" dxfId="1498" priority="30"/>
  </conditionalFormatting>
  <conditionalFormatting sqref="F24">
    <cfRule type="duplicateValues" dxfId="1497" priority="29"/>
  </conditionalFormatting>
  <conditionalFormatting sqref="F24">
    <cfRule type="duplicateValues" dxfId="1496" priority="28"/>
  </conditionalFormatting>
  <conditionalFormatting sqref="F30">
    <cfRule type="duplicateValues" dxfId="1495" priority="27"/>
  </conditionalFormatting>
  <conditionalFormatting sqref="F30">
    <cfRule type="duplicateValues" dxfId="1494" priority="26"/>
  </conditionalFormatting>
  <conditionalFormatting sqref="F36">
    <cfRule type="duplicateValues" dxfId="1493" priority="25"/>
  </conditionalFormatting>
  <conditionalFormatting sqref="F36">
    <cfRule type="duplicateValues" dxfId="1492" priority="24"/>
  </conditionalFormatting>
  <conditionalFormatting sqref="F23">
    <cfRule type="duplicateValues" dxfId="1491" priority="23"/>
  </conditionalFormatting>
  <conditionalFormatting sqref="F23">
    <cfRule type="duplicateValues" dxfId="1490" priority="22"/>
  </conditionalFormatting>
  <conditionalFormatting sqref="F29">
    <cfRule type="duplicateValues" dxfId="1489" priority="21"/>
  </conditionalFormatting>
  <conditionalFormatting sqref="F29">
    <cfRule type="duplicateValues" dxfId="1488" priority="20"/>
  </conditionalFormatting>
  <conditionalFormatting sqref="F35">
    <cfRule type="duplicateValues" dxfId="1487" priority="17"/>
  </conditionalFormatting>
  <conditionalFormatting sqref="F10">
    <cfRule type="duplicateValues" dxfId="1486" priority="16"/>
  </conditionalFormatting>
  <conditionalFormatting sqref="F10">
    <cfRule type="duplicateValues" dxfId="1485" priority="15"/>
  </conditionalFormatting>
  <conditionalFormatting sqref="F27">
    <cfRule type="duplicateValues" dxfId="1484" priority="11"/>
  </conditionalFormatting>
  <conditionalFormatting sqref="F27">
    <cfRule type="duplicateValues" dxfId="1483" priority="12"/>
  </conditionalFormatting>
  <conditionalFormatting sqref="E18:E21 E28:E1048576 E1:E5 E23:E26 E14:E15 E7:E12">
    <cfRule type="duplicateValues" dxfId="1482" priority="5201"/>
  </conditionalFormatting>
  <conditionalFormatting sqref="F18:F21 F28:F1048576 F1:F5 F23:F26 F14:F15 F7:F12">
    <cfRule type="duplicateValues" dxfId="1481" priority="5205"/>
  </conditionalFormatting>
  <conditionalFormatting sqref="F22">
    <cfRule type="duplicateValues" dxfId="1480" priority="10"/>
  </conditionalFormatting>
  <conditionalFormatting sqref="F22">
    <cfRule type="duplicateValues" dxfId="1479" priority="9"/>
  </conditionalFormatting>
  <conditionalFormatting sqref="F13">
    <cfRule type="duplicateValues" dxfId="1478" priority="8"/>
  </conditionalFormatting>
  <conditionalFormatting sqref="F13">
    <cfRule type="duplicateValues" dxfId="1477" priority="7"/>
  </conditionalFormatting>
  <conditionalFormatting sqref="F16">
    <cfRule type="duplicateValues" dxfId="1476" priority="6"/>
  </conditionalFormatting>
  <conditionalFormatting sqref="F16">
    <cfRule type="duplicateValues" dxfId="1475" priority="5"/>
  </conditionalFormatting>
  <conditionalFormatting sqref="F17">
    <cfRule type="duplicateValues" dxfId="1474" priority="4"/>
  </conditionalFormatting>
  <conditionalFormatting sqref="F17">
    <cfRule type="duplicateValues" dxfId="1473" priority="3"/>
  </conditionalFormatting>
  <conditionalFormatting sqref="F6">
    <cfRule type="duplicateValues" dxfId="1472" priority="2"/>
  </conditionalFormatting>
  <conditionalFormatting sqref="F6">
    <cfRule type="duplicateValues" dxfId="1471" priority="1"/>
  </conditionalFormatting>
  <dataValidations count="1">
    <dataValidation type="list" allowBlank="1" showInputMessage="1" showErrorMessage="1" sqref="I2:I15 I18:I1048576" xr:uid="{EF9BBB71-F789-4688-9D56-32EEAB9D4DD8}">
      <formula1>"XS, S, M, L, XL, XXL, XXXL, XXXXL, "</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387C-FB8A-4E44-9B3E-C0BF3CC645D3}">
  <dimension ref="A1:U36"/>
  <sheetViews>
    <sheetView workbookViewId="0">
      <selection activeCell="N2" sqref="N2"/>
    </sheetView>
  </sheetViews>
  <sheetFormatPr defaultColWidth="9.140625" defaultRowHeight="12.75"/>
  <cols>
    <col min="1" max="1" width="10" style="753" customWidth="1"/>
    <col min="2" max="2" width="9.140625" style="753" customWidth="1"/>
    <col min="3" max="5" width="16.7109375" style="753" customWidth="1"/>
    <col min="6" max="6" width="17.85546875" style="753" customWidth="1"/>
    <col min="7" max="7" width="27.42578125" style="753" customWidth="1"/>
    <col min="8" max="8" width="11.5703125" style="753" customWidth="1"/>
    <col min="9" max="9" width="16.7109375" style="753" customWidth="1"/>
    <col min="10" max="10" width="9.140625" style="753" customWidth="1"/>
    <col min="11" max="11" width="10.7109375" style="753" customWidth="1"/>
    <col min="12" max="12" width="22" style="753" customWidth="1"/>
    <col min="13" max="13" width="72.85546875" style="753" customWidth="1"/>
    <col min="14" max="14" width="12.5703125" style="753" bestFit="1" customWidth="1"/>
    <col min="15" max="18" width="9.140625" style="753" bestFit="1" customWidth="1"/>
    <col min="19" max="19" width="9.140625" style="753" hidden="1" customWidth="1"/>
    <col min="20" max="21" width="9.140625" style="753" bestFit="1" customWidth="1"/>
    <col min="22" max="16384" width="9.140625" style="753"/>
  </cols>
  <sheetData>
    <row r="1" spans="1:21" ht="27" customHeight="1">
      <c r="A1" s="1144" t="s">
        <v>4489</v>
      </c>
      <c r="B1" s="1144"/>
      <c r="C1" s="1144"/>
      <c r="D1" s="1144"/>
      <c r="E1" s="1144"/>
      <c r="F1" s="1144"/>
      <c r="G1" s="1144"/>
      <c r="H1" s="1144"/>
      <c r="I1" s="1144"/>
      <c r="J1" s="1144"/>
      <c r="K1" s="1144"/>
      <c r="L1" s="1144"/>
      <c r="M1" s="1144"/>
      <c r="N1" s="1144"/>
      <c r="O1" s="1144"/>
      <c r="P1" s="1144"/>
      <c r="Q1" s="1144"/>
      <c r="R1" s="1144"/>
      <c r="S1" s="1144"/>
      <c r="T1" s="1144"/>
      <c r="U1" s="1144"/>
    </row>
    <row r="2" spans="1:21">
      <c r="A2" s="910" t="s">
        <v>4139</v>
      </c>
      <c r="B2" s="910" t="s">
        <v>4137</v>
      </c>
      <c r="C2" s="910" t="s">
        <v>4138</v>
      </c>
      <c r="D2" s="910"/>
      <c r="E2" s="910"/>
      <c r="F2" s="909" t="s">
        <v>4140</v>
      </c>
      <c r="G2" s="909" t="s">
        <v>4141</v>
      </c>
      <c r="H2" s="909" t="s">
        <v>1192</v>
      </c>
      <c r="I2" s="911" t="s">
        <v>190</v>
      </c>
      <c r="J2" s="909" t="s">
        <v>498</v>
      </c>
      <c r="K2" s="909" t="s">
        <v>4142</v>
      </c>
      <c r="L2" s="910" t="s">
        <v>4143</v>
      </c>
      <c r="M2" s="910" t="s">
        <v>4144</v>
      </c>
      <c r="N2" s="910" t="s">
        <v>4145</v>
      </c>
      <c r="O2" s="910" t="s">
        <v>450</v>
      </c>
      <c r="P2" s="910" t="s">
        <v>4146</v>
      </c>
      <c r="Q2" s="910" t="s">
        <v>4147</v>
      </c>
      <c r="R2" s="910" t="s">
        <v>4148</v>
      </c>
      <c r="S2" s="910" t="s">
        <v>4149</v>
      </c>
      <c r="T2" s="910" t="s">
        <v>4150</v>
      </c>
      <c r="U2" s="910" t="s">
        <v>4151</v>
      </c>
    </row>
    <row r="3" spans="1:21">
      <c r="A3" s="910"/>
      <c r="B3" s="910"/>
      <c r="C3" s="910"/>
      <c r="D3" s="910"/>
      <c r="E3" s="910"/>
      <c r="F3" s="909"/>
      <c r="G3" s="909"/>
      <c r="H3" s="909"/>
      <c r="I3" s="911"/>
      <c r="J3" s="909"/>
      <c r="K3" s="909"/>
      <c r="L3" s="910"/>
      <c r="M3" s="910"/>
      <c r="N3" s="910"/>
      <c r="O3" s="910"/>
      <c r="P3" s="910"/>
      <c r="Q3" s="910"/>
      <c r="R3" s="910"/>
      <c r="S3" s="910"/>
      <c r="T3" s="910"/>
      <c r="U3" s="910"/>
    </row>
    <row r="4" spans="1:21" s="1065" customFormat="1">
      <c r="A4" s="1065" t="s">
        <v>4490</v>
      </c>
      <c r="B4" s="1065" t="s">
        <v>4491</v>
      </c>
      <c r="C4" s="1065" t="s">
        <v>4167</v>
      </c>
      <c r="F4" s="1065" t="s">
        <v>1308</v>
      </c>
      <c r="G4" s="921" t="s">
        <v>1309</v>
      </c>
      <c r="H4" s="1065">
        <v>155276815</v>
      </c>
      <c r="I4" s="1065">
        <v>8018670654</v>
      </c>
      <c r="J4" s="1065" t="s">
        <v>506</v>
      </c>
      <c r="K4" s="1065" t="s">
        <v>4203</v>
      </c>
      <c r="L4" s="1065" t="s">
        <v>4171</v>
      </c>
      <c r="M4" s="1065" t="s">
        <v>4162</v>
      </c>
      <c r="N4" s="1065" t="s">
        <v>4492</v>
      </c>
      <c r="S4" s="1066" t="s">
        <v>4282</v>
      </c>
    </row>
    <row r="5" spans="1:21" s="1065" customFormat="1" ht="15.75" customHeight="1">
      <c r="A5" s="1065" t="s">
        <v>4493</v>
      </c>
      <c r="B5" s="1065" t="s">
        <v>4494</v>
      </c>
      <c r="C5" s="1065" t="s">
        <v>4167</v>
      </c>
      <c r="F5" s="1065" t="s">
        <v>4495</v>
      </c>
      <c r="G5" s="921" t="s">
        <v>1293</v>
      </c>
      <c r="H5" s="1065">
        <v>227754054</v>
      </c>
      <c r="I5" s="1065">
        <v>8014034364</v>
      </c>
      <c r="J5" s="1065" t="s">
        <v>741</v>
      </c>
      <c r="K5" s="1065" t="s">
        <v>4303</v>
      </c>
      <c r="L5" s="1065" t="s">
        <v>4171</v>
      </c>
      <c r="M5" s="1065" t="s">
        <v>4162</v>
      </c>
      <c r="N5" s="1065" t="s">
        <v>4496</v>
      </c>
      <c r="S5" s="1066" t="s">
        <v>4282</v>
      </c>
    </row>
    <row r="6" spans="1:21" s="1065" customFormat="1" ht="15" customHeight="1">
      <c r="A6" s="1065" t="s">
        <v>4497</v>
      </c>
      <c r="B6" s="1065" t="s">
        <v>4498</v>
      </c>
      <c r="C6" s="1065" t="s">
        <v>4167</v>
      </c>
      <c r="F6" s="1065" t="s">
        <v>1305</v>
      </c>
      <c r="G6" s="850" t="s">
        <v>1306</v>
      </c>
      <c r="H6" s="981">
        <v>95711490</v>
      </c>
      <c r="I6" s="981">
        <v>8019413095</v>
      </c>
      <c r="J6" s="1065" t="s">
        <v>506</v>
      </c>
      <c r="K6" s="1065" t="s">
        <v>4352</v>
      </c>
      <c r="L6" s="1065" t="s">
        <v>4171</v>
      </c>
      <c r="M6" s="1065" t="s">
        <v>4162</v>
      </c>
      <c r="N6" s="1065" t="s">
        <v>4499</v>
      </c>
      <c r="S6" s="1068" t="s">
        <v>2016</v>
      </c>
    </row>
    <row r="7" spans="1:21" s="1065" customFormat="1">
      <c r="A7" s="1065" t="s">
        <v>4500</v>
      </c>
      <c r="B7" s="1065" t="s">
        <v>4501</v>
      </c>
      <c r="C7" s="1065" t="s">
        <v>4167</v>
      </c>
      <c r="F7" s="1065" t="s">
        <v>1333</v>
      </c>
      <c r="G7" s="921" t="s">
        <v>1334</v>
      </c>
      <c r="H7" s="1065">
        <v>223360986</v>
      </c>
      <c r="I7" s="1065" t="s">
        <v>1335</v>
      </c>
      <c r="J7" s="1065" t="s">
        <v>528</v>
      </c>
      <c r="K7" s="1065" t="s">
        <v>4160</v>
      </c>
      <c r="L7" s="1065" t="s">
        <v>4171</v>
      </c>
      <c r="M7" s="1065" t="s">
        <v>4162</v>
      </c>
      <c r="N7" s="1065" t="s">
        <v>4502</v>
      </c>
      <c r="S7" s="1066" t="s">
        <v>4282</v>
      </c>
    </row>
    <row r="8" spans="1:21" s="1037" customFormat="1">
      <c r="A8" s="1037" t="s">
        <v>4168</v>
      </c>
      <c r="B8" s="1037" t="s">
        <v>4166</v>
      </c>
      <c r="C8" s="1037" t="s">
        <v>4167</v>
      </c>
      <c r="F8" s="1037">
        <v>835296844</v>
      </c>
      <c r="G8" s="1037" t="s">
        <v>4503</v>
      </c>
      <c r="H8" s="1037">
        <v>217233983</v>
      </c>
      <c r="I8" s="1037">
        <v>3853541676</v>
      </c>
      <c r="J8" s="1037" t="s">
        <v>817</v>
      </c>
      <c r="K8" s="1037" t="s">
        <v>4203</v>
      </c>
      <c r="L8" s="1037" t="s">
        <v>4171</v>
      </c>
      <c r="M8" s="1037" t="s">
        <v>4172</v>
      </c>
      <c r="N8" s="1069" t="s">
        <v>4504</v>
      </c>
    </row>
    <row r="9" spans="1:21" s="1022" customFormat="1">
      <c r="A9" s="1022" t="s">
        <v>4505</v>
      </c>
      <c r="B9" s="1022" t="s">
        <v>4506</v>
      </c>
      <c r="C9" s="1022" t="s">
        <v>4167</v>
      </c>
      <c r="F9" s="1022" t="s">
        <v>4507</v>
      </c>
      <c r="G9" s="1117" t="s">
        <v>4508</v>
      </c>
      <c r="H9" s="1022">
        <v>187557818</v>
      </c>
      <c r="I9" s="1022" t="s">
        <v>4509</v>
      </c>
      <c r="J9" s="1022" t="s">
        <v>522</v>
      </c>
      <c r="K9" s="1022" t="s">
        <v>4510</v>
      </c>
      <c r="L9" s="1022" t="s">
        <v>4171</v>
      </c>
      <c r="M9" s="1022" t="s">
        <v>4172</v>
      </c>
      <c r="N9" s="1070" t="s">
        <v>4511</v>
      </c>
      <c r="S9" s="1071" t="s">
        <v>4282</v>
      </c>
    </row>
    <row r="10" spans="1:21" s="1022" customFormat="1">
      <c r="A10" s="1022" t="s">
        <v>4512</v>
      </c>
      <c r="B10" s="1022" t="s">
        <v>4513</v>
      </c>
      <c r="C10" s="1022" t="s">
        <v>4167</v>
      </c>
      <c r="F10" s="1022" t="s">
        <v>1226</v>
      </c>
      <c r="G10" s="1117" t="s">
        <v>1227</v>
      </c>
      <c r="H10" s="1022">
        <v>95659911</v>
      </c>
      <c r="I10" s="1022" t="s">
        <v>822</v>
      </c>
      <c r="J10" s="1022" t="s">
        <v>552</v>
      </c>
      <c r="K10" s="1022" t="s">
        <v>4160</v>
      </c>
      <c r="L10" s="1022" t="s">
        <v>4171</v>
      </c>
      <c r="M10" s="1022" t="s">
        <v>4172</v>
      </c>
      <c r="N10" s="1033" t="s">
        <v>4514</v>
      </c>
      <c r="S10" s="1071" t="s">
        <v>4282</v>
      </c>
    </row>
    <row r="11" spans="1:21" s="1034" customFormat="1">
      <c r="A11" s="1034" t="s">
        <v>4175</v>
      </c>
      <c r="B11" s="1034" t="s">
        <v>4174</v>
      </c>
      <c r="C11" s="1034" t="s">
        <v>4167</v>
      </c>
      <c r="F11" s="1034" t="s">
        <v>4291</v>
      </c>
      <c r="G11" s="1034" t="s">
        <v>871</v>
      </c>
      <c r="H11" s="1034">
        <v>217233983</v>
      </c>
      <c r="I11" s="1034">
        <v>3853541676</v>
      </c>
      <c r="J11" s="1034" t="s">
        <v>817</v>
      </c>
      <c r="K11" s="1034" t="s">
        <v>4203</v>
      </c>
      <c r="L11" s="1034" t="s">
        <v>4171</v>
      </c>
      <c r="M11" s="1034" t="s">
        <v>4172</v>
      </c>
      <c r="N11" s="1034" t="s">
        <v>4515</v>
      </c>
    </row>
    <row r="12" spans="1:21" s="1065" customFormat="1">
      <c r="A12" s="1065" t="s">
        <v>4394</v>
      </c>
      <c r="B12" s="1065" t="s">
        <v>4179</v>
      </c>
      <c r="C12" s="1065" t="s">
        <v>4167</v>
      </c>
      <c r="L12" s="1065" t="s">
        <v>4171</v>
      </c>
      <c r="M12" s="1065" t="s">
        <v>4172</v>
      </c>
    </row>
    <row r="13" spans="1:21" s="1065" customFormat="1">
      <c r="A13" s="1065" t="s">
        <v>4184</v>
      </c>
      <c r="B13" s="1065" t="s">
        <v>4183</v>
      </c>
      <c r="C13" s="1065" t="s">
        <v>4167</v>
      </c>
      <c r="L13" s="1065" t="s">
        <v>4171</v>
      </c>
      <c r="M13" s="1061" t="s">
        <v>4172</v>
      </c>
    </row>
    <row r="14" spans="1:21">
      <c r="A14" s="753" t="s">
        <v>4516</v>
      </c>
      <c r="B14" s="753" t="s">
        <v>4517</v>
      </c>
      <c r="C14" s="753" t="s">
        <v>4167</v>
      </c>
      <c r="F14" s="753">
        <v>758370850</v>
      </c>
      <c r="G14" s="1116" t="s">
        <v>3510</v>
      </c>
      <c r="H14" s="593">
        <v>191048914</v>
      </c>
      <c r="I14" s="593">
        <v>8019703845</v>
      </c>
      <c r="J14" s="731" t="s">
        <v>741</v>
      </c>
      <c r="K14" s="753" t="s">
        <v>4154</v>
      </c>
      <c r="L14" s="753" t="s">
        <v>4171</v>
      </c>
      <c r="M14" s="753" t="s">
        <v>4155</v>
      </c>
      <c r="N14" s="1034" t="s">
        <v>4518</v>
      </c>
      <c r="O14" s="1034"/>
      <c r="S14" s="1072" t="s">
        <v>4282</v>
      </c>
    </row>
    <row r="15" spans="1:21" s="1065" customFormat="1">
      <c r="A15" s="1065" t="s">
        <v>4519</v>
      </c>
      <c r="B15" s="1065" t="s">
        <v>4520</v>
      </c>
      <c r="C15" s="1065" t="s">
        <v>4167</v>
      </c>
      <c r="F15" s="1065" t="s">
        <v>4521</v>
      </c>
      <c r="G15" s="921" t="s">
        <v>1297</v>
      </c>
      <c r="H15" s="1065">
        <v>177934156</v>
      </c>
      <c r="I15" s="1065" t="s">
        <v>1298</v>
      </c>
      <c r="J15" s="1065" t="s">
        <v>528</v>
      </c>
      <c r="K15" s="1065" t="s">
        <v>4203</v>
      </c>
      <c r="L15" s="1065" t="s">
        <v>4171</v>
      </c>
      <c r="M15" s="1065" t="s">
        <v>4155</v>
      </c>
      <c r="N15" s="1065" t="s">
        <v>4522</v>
      </c>
      <c r="S15" s="1066" t="s">
        <v>4282</v>
      </c>
    </row>
    <row r="16" spans="1:21" s="1065" customFormat="1">
      <c r="A16" s="1065" t="s">
        <v>4523</v>
      </c>
      <c r="B16" s="1065" t="s">
        <v>4524</v>
      </c>
      <c r="C16" s="1065" t="s">
        <v>4167</v>
      </c>
      <c r="F16" s="1065" t="s">
        <v>1314</v>
      </c>
      <c r="G16" s="921" t="s">
        <v>1315</v>
      </c>
      <c r="H16" s="981">
        <v>227168732</v>
      </c>
      <c r="I16" s="981" t="s">
        <v>1316</v>
      </c>
      <c r="J16" s="1065" t="s">
        <v>552</v>
      </c>
      <c r="K16" s="1065" t="s">
        <v>4303</v>
      </c>
      <c r="L16" s="1065" t="s">
        <v>4171</v>
      </c>
      <c r="M16" s="1065" t="s">
        <v>4155</v>
      </c>
      <c r="N16" s="1065" t="s">
        <v>4525</v>
      </c>
      <c r="S16" s="1066" t="s">
        <v>4282</v>
      </c>
    </row>
    <row r="17" spans="1:19" s="1065" customFormat="1">
      <c r="A17" s="1065" t="s">
        <v>4526</v>
      </c>
      <c r="B17" s="1065" t="s">
        <v>4527</v>
      </c>
      <c r="C17" s="1065" t="s">
        <v>4167</v>
      </c>
      <c r="F17" s="1065" t="s">
        <v>1247</v>
      </c>
      <c r="G17" s="921" t="s">
        <v>1236</v>
      </c>
      <c r="H17" s="981">
        <v>228896924</v>
      </c>
      <c r="I17" s="981">
        <v>3854187532</v>
      </c>
      <c r="J17" s="1065" t="s">
        <v>826</v>
      </c>
      <c r="K17" s="1065" t="s">
        <v>4528</v>
      </c>
      <c r="L17" s="1065" t="s">
        <v>4171</v>
      </c>
      <c r="M17" s="1065" t="s">
        <v>4155</v>
      </c>
      <c r="N17" s="1065" t="s">
        <v>4529</v>
      </c>
      <c r="S17" s="1066" t="s">
        <v>4282</v>
      </c>
    </row>
    <row r="18" spans="1:19" s="1065" customFormat="1">
      <c r="A18" s="1065" t="s">
        <v>4530</v>
      </c>
      <c r="B18" s="1065" t="s">
        <v>4531</v>
      </c>
      <c r="C18" s="1065" t="s">
        <v>4167</v>
      </c>
      <c r="F18" s="1065" t="s">
        <v>4532</v>
      </c>
      <c r="G18" s="921" t="s">
        <v>1320</v>
      </c>
      <c r="H18" s="1065">
        <v>119451955</v>
      </c>
      <c r="I18" s="1065">
        <v>8019000047</v>
      </c>
      <c r="J18" s="1065" t="s">
        <v>522</v>
      </c>
      <c r="K18" s="1065" t="s">
        <v>4203</v>
      </c>
      <c r="L18" s="1065" t="s">
        <v>4171</v>
      </c>
      <c r="M18" s="1065" t="s">
        <v>4155</v>
      </c>
      <c r="N18" s="1065" t="s">
        <v>4533</v>
      </c>
      <c r="S18" s="1066" t="s">
        <v>4282</v>
      </c>
    </row>
    <row r="19" spans="1:19" s="1065" customFormat="1">
      <c r="A19" s="1065" t="s">
        <v>4534</v>
      </c>
      <c r="B19" s="1065" t="s">
        <v>4535</v>
      </c>
      <c r="C19" s="1065" t="s">
        <v>4167</v>
      </c>
      <c r="F19" s="1065" t="s">
        <v>1303</v>
      </c>
      <c r="G19" s="921" t="s">
        <v>1304</v>
      </c>
      <c r="H19" s="1065">
        <v>167453188</v>
      </c>
      <c r="I19" s="1065">
        <v>8015746280</v>
      </c>
      <c r="J19" s="1065" t="s">
        <v>522</v>
      </c>
      <c r="K19" s="1065" t="s">
        <v>4203</v>
      </c>
      <c r="L19" s="1065" t="s">
        <v>4171</v>
      </c>
      <c r="M19" s="1065" t="s">
        <v>4157</v>
      </c>
      <c r="N19" s="1065" t="s">
        <v>4536</v>
      </c>
      <c r="S19" s="1066" t="s">
        <v>4282</v>
      </c>
    </row>
    <row r="20" spans="1:19" s="1065" customFormat="1">
      <c r="A20" s="1065" t="s">
        <v>4537</v>
      </c>
      <c r="B20" s="1065" t="s">
        <v>4538</v>
      </c>
      <c r="C20" s="1065" t="s">
        <v>4167</v>
      </c>
      <c r="F20" s="1065" t="s">
        <v>4539</v>
      </c>
      <c r="G20" s="921" t="s">
        <v>1299</v>
      </c>
      <c r="H20" s="1065">
        <v>225274848</v>
      </c>
      <c r="I20" s="1065" t="s">
        <v>1300</v>
      </c>
      <c r="J20" s="1065" t="s">
        <v>528</v>
      </c>
      <c r="K20" s="1065" t="s">
        <v>4154</v>
      </c>
      <c r="L20" s="1065" t="s">
        <v>4171</v>
      </c>
      <c r="M20" s="1065" t="s">
        <v>4157</v>
      </c>
      <c r="N20" s="1065" t="s">
        <v>4540</v>
      </c>
      <c r="S20" s="1066" t="s">
        <v>4282</v>
      </c>
    </row>
    <row r="21" spans="1:19" s="1065" customFormat="1" ht="14.25">
      <c r="A21" s="1065" t="s">
        <v>4541</v>
      </c>
      <c r="B21" s="1065" t="s">
        <v>4542</v>
      </c>
      <c r="C21" s="1065" t="s">
        <v>4167</v>
      </c>
      <c r="F21" s="1065">
        <v>168872690</v>
      </c>
      <c r="G21" s="850" t="s">
        <v>2540</v>
      </c>
      <c r="H21" s="1067">
        <v>114298261</v>
      </c>
      <c r="I21" s="1067" t="s">
        <v>4543</v>
      </c>
      <c r="J21" s="1065" t="s">
        <v>817</v>
      </c>
      <c r="K21" s="1065" t="s">
        <v>4352</v>
      </c>
      <c r="L21" s="1065" t="s">
        <v>4171</v>
      </c>
      <c r="M21" s="1065" t="s">
        <v>4157</v>
      </c>
      <c r="N21" s="1065" t="s">
        <v>4544</v>
      </c>
      <c r="S21" s="1066" t="s">
        <v>4282</v>
      </c>
    </row>
    <row r="22" spans="1:19" s="1065" customFormat="1" ht="14.25">
      <c r="A22" s="1065" t="s">
        <v>4545</v>
      </c>
      <c r="B22" s="1065" t="s">
        <v>4546</v>
      </c>
      <c r="C22" s="1065" t="s">
        <v>4167</v>
      </c>
      <c r="F22" s="1065" t="s">
        <v>4547</v>
      </c>
      <c r="G22" s="850" t="s">
        <v>3321</v>
      </c>
      <c r="H22" s="1067">
        <v>217975979</v>
      </c>
      <c r="I22" s="1067">
        <v>3856016483</v>
      </c>
      <c r="J22" s="1065" t="s">
        <v>522</v>
      </c>
      <c r="K22" s="1065" t="s">
        <v>4352</v>
      </c>
      <c r="L22" s="1065" t="s">
        <v>4171</v>
      </c>
      <c r="M22" s="1065" t="s">
        <v>4157</v>
      </c>
      <c r="N22" s="1065" t="s">
        <v>4548</v>
      </c>
      <c r="S22" s="1066" t="s">
        <v>4282</v>
      </c>
    </row>
    <row r="23" spans="1:19" s="1073" customFormat="1">
      <c r="A23" s="1073" t="s">
        <v>4549</v>
      </c>
      <c r="B23" s="1073" t="s">
        <v>4550</v>
      </c>
      <c r="C23" s="1073" t="s">
        <v>4167</v>
      </c>
      <c r="G23" s="1073" t="s">
        <v>1302</v>
      </c>
      <c r="H23" s="1073">
        <v>230549728</v>
      </c>
      <c r="I23" s="1073">
        <v>3854999817</v>
      </c>
      <c r="J23" s="1073" t="s">
        <v>522</v>
      </c>
      <c r="K23" s="1073" t="s">
        <v>4203</v>
      </c>
      <c r="L23" s="1073" t="s">
        <v>4171</v>
      </c>
      <c r="M23" s="1073" t="s">
        <v>4157</v>
      </c>
      <c r="N23" s="1073" t="s">
        <v>4551</v>
      </c>
      <c r="S23" s="1074" t="s">
        <v>4282</v>
      </c>
    </row>
    <row r="24" spans="1:19">
      <c r="A24" s="753" t="s">
        <v>4552</v>
      </c>
      <c r="B24" s="753" t="s">
        <v>4553</v>
      </c>
      <c r="C24" s="753" t="s">
        <v>4167</v>
      </c>
      <c r="F24" s="753">
        <v>820038147</v>
      </c>
      <c r="G24" s="1057" t="s">
        <v>1252</v>
      </c>
      <c r="H24" s="593">
        <v>185852924</v>
      </c>
      <c r="I24" s="593">
        <v>3854794854</v>
      </c>
      <c r="J24" s="753" t="s">
        <v>741</v>
      </c>
      <c r="L24" s="753" t="s">
        <v>4171</v>
      </c>
      <c r="M24" s="753" t="s">
        <v>4157</v>
      </c>
      <c r="N24" s="753" t="s">
        <v>4554</v>
      </c>
    </row>
    <row r="25" spans="1:19" s="1034" customFormat="1">
      <c r="A25" s="1034" t="s">
        <v>4188</v>
      </c>
      <c r="B25" s="1034" t="s">
        <v>4186</v>
      </c>
      <c r="C25" s="1034" t="s">
        <v>4187</v>
      </c>
      <c r="F25" s="1034" t="s">
        <v>4062</v>
      </c>
      <c r="G25" s="1034" t="s">
        <v>4063</v>
      </c>
      <c r="H25" s="1034">
        <v>95696069</v>
      </c>
      <c r="I25" s="1034">
        <v>8016381761</v>
      </c>
      <c r="J25" s="1034" t="s">
        <v>552</v>
      </c>
      <c r="K25" s="1034" t="s">
        <v>4203</v>
      </c>
      <c r="L25" s="1034" t="s">
        <v>4189</v>
      </c>
      <c r="M25" s="1034" t="s">
        <v>4162</v>
      </c>
      <c r="N25" s="1034" t="s">
        <v>4555</v>
      </c>
    </row>
    <row r="26" spans="1:19" s="1065" customFormat="1">
      <c r="A26" s="1065" t="s">
        <v>4406</v>
      </c>
      <c r="B26" s="1065" t="s">
        <v>4405</v>
      </c>
      <c r="C26" s="1065" t="s">
        <v>4400</v>
      </c>
      <c r="L26" s="1065" t="s">
        <v>4189</v>
      </c>
      <c r="M26" s="1065" t="s">
        <v>4172</v>
      </c>
    </row>
    <row r="27" spans="1:19" s="1065" customFormat="1">
      <c r="A27" s="1065" t="s">
        <v>4411</v>
      </c>
      <c r="B27" s="1065" t="s">
        <v>4410</v>
      </c>
      <c r="C27" s="1065" t="s">
        <v>4400</v>
      </c>
      <c r="G27" s="981"/>
      <c r="H27" s="981"/>
      <c r="I27" s="981"/>
      <c r="L27" s="1065" t="s">
        <v>4189</v>
      </c>
      <c r="M27" s="1065" t="s">
        <v>4172</v>
      </c>
    </row>
    <row r="28" spans="1:19" s="1065" customFormat="1">
      <c r="A28" s="1065" t="s">
        <v>4415</v>
      </c>
      <c r="B28" s="1065" t="s">
        <v>4414</v>
      </c>
      <c r="C28" s="1065" t="s">
        <v>4400</v>
      </c>
      <c r="L28" s="1065" t="s">
        <v>4189</v>
      </c>
      <c r="M28" s="1065" t="s">
        <v>4172</v>
      </c>
    </row>
    <row r="29" spans="1:19" s="1065" customFormat="1">
      <c r="A29" s="1065" t="s">
        <v>4420</v>
      </c>
      <c r="B29" s="1065" t="s">
        <v>4419</v>
      </c>
      <c r="C29" s="1065" t="s">
        <v>4400</v>
      </c>
      <c r="L29" s="1065" t="s">
        <v>4189</v>
      </c>
      <c r="M29" s="1065" t="s">
        <v>4172</v>
      </c>
    </row>
    <row r="30" spans="1:19" s="1022" customFormat="1">
      <c r="A30" s="1022" t="s">
        <v>4152</v>
      </c>
      <c r="B30" s="1022" t="s">
        <v>4191</v>
      </c>
      <c r="C30" s="1022" t="s">
        <v>4192</v>
      </c>
      <c r="F30" s="1022" t="s">
        <v>4556</v>
      </c>
      <c r="G30" s="921" t="s">
        <v>1295</v>
      </c>
      <c r="H30" s="1022">
        <v>201701566</v>
      </c>
      <c r="I30" s="1022">
        <v>3854445090</v>
      </c>
      <c r="J30" s="1022" t="s">
        <v>528</v>
      </c>
      <c r="K30" s="1022" t="s">
        <v>4154</v>
      </c>
      <c r="L30" s="1022" t="s">
        <v>4189</v>
      </c>
      <c r="M30" s="1022" t="s">
        <v>4155</v>
      </c>
      <c r="N30" s="1022" t="s">
        <v>4557</v>
      </c>
      <c r="S30" s="1071" t="s">
        <v>4282</v>
      </c>
    </row>
    <row r="31" spans="1:19" s="1065" customFormat="1">
      <c r="A31" s="1065" t="s">
        <v>4423</v>
      </c>
      <c r="B31" s="1065" t="s">
        <v>4422</v>
      </c>
      <c r="C31" s="1065" t="s">
        <v>4192</v>
      </c>
      <c r="L31" s="1065" t="s">
        <v>4189</v>
      </c>
      <c r="M31" s="1065" t="s">
        <v>4155</v>
      </c>
      <c r="S31" s="1066"/>
    </row>
    <row r="32" spans="1:19" s="1065" customFormat="1">
      <c r="A32" s="1065" t="s">
        <v>4427</v>
      </c>
      <c r="B32" s="1065" t="s">
        <v>4426</v>
      </c>
      <c r="C32" s="1065" t="s">
        <v>4192</v>
      </c>
      <c r="L32" s="1065" t="s">
        <v>4189</v>
      </c>
      <c r="M32" s="1065" t="s">
        <v>4155</v>
      </c>
      <c r="S32" s="1066"/>
    </row>
    <row r="33" spans="1:19" s="1065" customFormat="1">
      <c r="A33" s="1065" t="s">
        <v>4401</v>
      </c>
      <c r="B33" s="1065" t="s">
        <v>4399</v>
      </c>
      <c r="C33" s="1065" t="s">
        <v>4400</v>
      </c>
      <c r="L33" s="1065" t="s">
        <v>4189</v>
      </c>
      <c r="M33" s="1065" t="s">
        <v>4172</v>
      </c>
    </row>
    <row r="34" spans="1:19">
      <c r="A34" s="753" t="s">
        <v>4194</v>
      </c>
      <c r="B34" s="753" t="s">
        <v>4193</v>
      </c>
      <c r="C34" s="753" t="s">
        <v>4192</v>
      </c>
      <c r="F34" s="753">
        <v>146599684</v>
      </c>
      <c r="G34" s="1034" t="s">
        <v>1344</v>
      </c>
      <c r="H34" s="753">
        <v>149731745</v>
      </c>
      <c r="I34" s="753">
        <v>2176128184</v>
      </c>
      <c r="J34" s="753" t="s">
        <v>802</v>
      </c>
      <c r="K34" s="753" t="s">
        <v>4203</v>
      </c>
      <c r="L34" s="753" t="s">
        <v>4189</v>
      </c>
      <c r="M34" s="753" t="s">
        <v>4155</v>
      </c>
      <c r="N34" s="753" t="s">
        <v>4558</v>
      </c>
      <c r="S34" s="1072"/>
    </row>
    <row r="35" spans="1:19" s="1065" customFormat="1">
      <c r="A35" s="1065" t="s">
        <v>4559</v>
      </c>
      <c r="B35" s="1065" t="s">
        <v>4560</v>
      </c>
      <c r="C35" s="1065" t="s">
        <v>4198</v>
      </c>
      <c r="F35" s="1065">
        <v>95649182</v>
      </c>
      <c r="G35" s="921" t="s">
        <v>4561</v>
      </c>
      <c r="H35" s="1065">
        <v>95649182</v>
      </c>
      <c r="I35" s="1065">
        <v>3852663176</v>
      </c>
      <c r="J35" s="1065" t="s">
        <v>817</v>
      </c>
      <c r="K35" s="1065" t="s">
        <v>4203</v>
      </c>
      <c r="L35" s="1065" t="s">
        <v>4189</v>
      </c>
      <c r="M35" s="1065" t="s">
        <v>4157</v>
      </c>
      <c r="N35" s="1065" t="s">
        <v>4562</v>
      </c>
      <c r="S35" s="1066" t="s">
        <v>4282</v>
      </c>
    </row>
    <row r="36" spans="1:19" s="1065" customFormat="1">
      <c r="A36" s="1065" t="s">
        <v>4156</v>
      </c>
      <c r="B36" s="1065" t="s">
        <v>4197</v>
      </c>
      <c r="C36" s="1065" t="s">
        <v>4198</v>
      </c>
      <c r="F36" s="1065" t="s">
        <v>1301</v>
      </c>
      <c r="G36" s="921" t="s">
        <v>1302</v>
      </c>
      <c r="H36" s="1065">
        <v>230549728</v>
      </c>
      <c r="I36" s="1065">
        <v>3854999817</v>
      </c>
      <c r="J36" s="1065" t="s">
        <v>522</v>
      </c>
      <c r="K36" s="1065" t="s">
        <v>4203</v>
      </c>
      <c r="L36" s="1065" t="s">
        <v>4189</v>
      </c>
      <c r="M36" s="1065" t="s">
        <v>4157</v>
      </c>
      <c r="N36" s="1065" t="s">
        <v>4563</v>
      </c>
      <c r="S36" s="1066" t="s">
        <v>4282</v>
      </c>
    </row>
  </sheetData>
  <autoFilter ref="A2:U2" xr:uid="{28CF387C-FB8A-4E44-9B3E-C0BF3CC645D3}"/>
  <mergeCells count="1">
    <mergeCell ref="A1:U1"/>
  </mergeCells>
  <conditionalFormatting sqref="H7">
    <cfRule type="duplicateValues" dxfId="1470" priority="21"/>
  </conditionalFormatting>
  <conditionalFormatting sqref="H8:H9">
    <cfRule type="duplicateValues" dxfId="1469" priority="20"/>
  </conditionalFormatting>
  <conditionalFormatting sqref="H12">
    <cfRule type="duplicateValues" dxfId="1468" priority="19"/>
  </conditionalFormatting>
  <conditionalFormatting sqref="H14">
    <cfRule type="duplicateValues" dxfId="1467" priority="18"/>
  </conditionalFormatting>
  <conditionalFormatting sqref="H14">
    <cfRule type="duplicateValues" dxfId="1466" priority="17"/>
  </conditionalFormatting>
  <conditionalFormatting sqref="H27">
    <cfRule type="duplicateValues" dxfId="1465" priority="16"/>
  </conditionalFormatting>
  <conditionalFormatting sqref="H27">
    <cfRule type="duplicateValues" dxfId="1464" priority="15"/>
  </conditionalFormatting>
  <conditionalFormatting sqref="H6">
    <cfRule type="duplicateValues" dxfId="1463" priority="14"/>
  </conditionalFormatting>
  <conditionalFormatting sqref="H6">
    <cfRule type="duplicateValues" dxfId="1462" priority="13"/>
  </conditionalFormatting>
  <conditionalFormatting sqref="H6">
    <cfRule type="duplicateValues" dxfId="1461" priority="12"/>
  </conditionalFormatting>
  <conditionalFormatting sqref="H17">
    <cfRule type="duplicateValues" dxfId="1460" priority="11"/>
  </conditionalFormatting>
  <conditionalFormatting sqref="H17">
    <cfRule type="duplicateValues" dxfId="1459" priority="10"/>
  </conditionalFormatting>
  <conditionalFormatting sqref="H17">
    <cfRule type="duplicateValues" dxfId="1458" priority="9"/>
  </conditionalFormatting>
  <conditionalFormatting sqref="H16">
    <cfRule type="duplicateValues" dxfId="1457" priority="8"/>
  </conditionalFormatting>
  <conditionalFormatting sqref="H16">
    <cfRule type="duplicateValues" dxfId="1456" priority="7"/>
  </conditionalFormatting>
  <conditionalFormatting sqref="H16">
    <cfRule type="duplicateValues" dxfId="1455" priority="6"/>
  </conditionalFormatting>
  <conditionalFormatting sqref="H24">
    <cfRule type="duplicateValues" dxfId="1454" priority="5"/>
  </conditionalFormatting>
  <conditionalFormatting sqref="H24">
    <cfRule type="duplicateValues" dxfId="1453" priority="4"/>
  </conditionalFormatting>
  <conditionalFormatting sqref="H24">
    <cfRule type="duplicateValues" dxfId="1452" priority="3"/>
  </conditionalFormatting>
  <conditionalFormatting sqref="H29">
    <cfRule type="duplicateValues" dxfId="1451" priority="2"/>
  </conditionalFormatting>
  <conditionalFormatting sqref="H29">
    <cfRule type="duplicateValues" dxfId="1450" priority="1"/>
  </conditionalFormatting>
  <dataValidations count="1">
    <dataValidation type="list" allowBlank="1" showInputMessage="1" showErrorMessage="1" sqref="K2:K25 K26:K1048576" xr:uid="{3EF39433-0BAA-4FAA-9BA5-29ECEF3F4B69}">
      <formula1>"XS, S, M, L, XL, XXL, XXXL, XXXXL, "</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0AB0-C58B-4169-9BA4-C0F39EBA3F41}">
  <dimension ref="A1:S57"/>
  <sheetViews>
    <sheetView topLeftCell="A15" workbookViewId="0">
      <selection activeCell="F33" sqref="F33"/>
    </sheetView>
  </sheetViews>
  <sheetFormatPr defaultColWidth="9.140625" defaultRowHeight="12.75"/>
  <cols>
    <col min="1" max="1" width="19.28515625" style="753" customWidth="1"/>
    <col min="2" max="2" width="10" style="753" bestFit="1" customWidth="1"/>
    <col min="3" max="3" width="9.140625" style="753" customWidth="1"/>
    <col min="4" max="4" width="34.7109375" style="753" customWidth="1"/>
    <col min="5" max="5" width="27.42578125" style="753" customWidth="1"/>
    <col min="6" max="6" width="11.5703125" style="753" bestFit="1" customWidth="1"/>
    <col min="7" max="7" width="16.7109375" style="753" customWidth="1"/>
    <col min="8" max="8" width="9.140625" style="753" customWidth="1"/>
    <col min="9" max="9" width="10.7109375" style="753" customWidth="1"/>
    <col min="10" max="10" width="40.140625" style="753" customWidth="1"/>
    <col min="11" max="11" width="30.85546875" style="753" customWidth="1"/>
    <col min="12" max="12" width="12.28515625" style="753" customWidth="1"/>
    <col min="13" max="17" width="9.140625" style="753"/>
    <col min="18" max="18" width="24" style="753" customWidth="1"/>
    <col min="19" max="16384" width="9.140625" style="753"/>
  </cols>
  <sheetData>
    <row r="1" spans="1:19">
      <c r="A1" s="909" t="s">
        <v>4140</v>
      </c>
      <c r="B1" s="910" t="s">
        <v>4139</v>
      </c>
      <c r="C1" s="910" t="s">
        <v>4137</v>
      </c>
      <c r="D1" s="910" t="s">
        <v>4138</v>
      </c>
      <c r="E1" s="909" t="s">
        <v>4141</v>
      </c>
      <c r="F1" s="909" t="s">
        <v>1192</v>
      </c>
      <c r="G1" s="911" t="s">
        <v>190</v>
      </c>
      <c r="H1" s="909" t="s">
        <v>498</v>
      </c>
      <c r="I1" s="909" t="s">
        <v>4142</v>
      </c>
      <c r="J1" s="910" t="s">
        <v>4143</v>
      </c>
      <c r="K1" s="910" t="s">
        <v>4144</v>
      </c>
      <c r="L1" s="910" t="s">
        <v>4145</v>
      </c>
      <c r="M1" s="912" t="s">
        <v>450</v>
      </c>
      <c r="N1" s="912" t="s">
        <v>4146</v>
      </c>
      <c r="O1" s="912" t="s">
        <v>4147</v>
      </c>
      <c r="P1" s="912" t="s">
        <v>4148</v>
      </c>
      <c r="Q1" s="912" t="s">
        <v>4149</v>
      </c>
      <c r="R1" s="913" t="s">
        <v>4150</v>
      </c>
      <c r="S1" s="913" t="s">
        <v>4151</v>
      </c>
    </row>
    <row r="2" spans="1:19" s="1034" customFormat="1">
      <c r="A2" s="1033" t="s">
        <v>2145</v>
      </c>
      <c r="B2" s="1034" t="s">
        <v>4564</v>
      </c>
      <c r="C2" s="1034" t="s">
        <v>4565</v>
      </c>
      <c r="D2" s="1034" t="s">
        <v>86</v>
      </c>
      <c r="E2" s="1034" t="s">
        <v>2146</v>
      </c>
      <c r="F2" s="1034">
        <v>198499602</v>
      </c>
      <c r="G2" s="1050">
        <v>3855494171</v>
      </c>
      <c r="H2" s="1034" t="s">
        <v>506</v>
      </c>
      <c r="I2" s="1034" t="s">
        <v>4203</v>
      </c>
      <c r="J2" s="1034" t="s">
        <v>4215</v>
      </c>
      <c r="K2" s="1034" t="s">
        <v>144</v>
      </c>
      <c r="L2" s="1034" t="s">
        <v>4566</v>
      </c>
    </row>
    <row r="3" spans="1:19" ht="15.75" customHeight="1">
      <c r="A3" s="1022" t="s">
        <v>4087</v>
      </c>
      <c r="B3" s="753" t="s">
        <v>4567</v>
      </c>
      <c r="C3" s="753" t="s">
        <v>4568</v>
      </c>
      <c r="D3" s="753" t="s">
        <v>95</v>
      </c>
      <c r="E3" s="1038" t="s">
        <v>4088</v>
      </c>
      <c r="F3" s="593">
        <v>148985292</v>
      </c>
      <c r="G3" s="593">
        <v>3855068326</v>
      </c>
      <c r="H3" s="753" t="s">
        <v>513</v>
      </c>
      <c r="I3" s="753" t="s">
        <v>4154</v>
      </c>
      <c r="J3" s="753" t="s">
        <v>4218</v>
      </c>
      <c r="K3" s="753" t="s">
        <v>115</v>
      </c>
      <c r="L3" s="753" t="s">
        <v>4569</v>
      </c>
    </row>
    <row r="4" spans="1:19" ht="15" customHeight="1">
      <c r="A4" s="916"/>
      <c r="B4" s="771" t="s">
        <v>4379</v>
      </c>
      <c r="C4" s="916" t="s">
        <v>4378</v>
      </c>
      <c r="D4" s="916" t="s">
        <v>4256</v>
      </c>
      <c r="E4" s="1049" t="s">
        <v>1231</v>
      </c>
      <c r="F4" s="916">
        <v>227227008</v>
      </c>
      <c r="G4" s="916">
        <v>3854183056</v>
      </c>
      <c r="H4" s="916"/>
      <c r="I4" s="916"/>
      <c r="J4" s="916" t="s">
        <v>4220</v>
      </c>
      <c r="K4" s="916" t="s">
        <v>4155</v>
      </c>
      <c r="L4" s="916"/>
      <c r="M4" s="916"/>
      <c r="N4" s="916"/>
      <c r="O4" s="916"/>
      <c r="P4" s="916"/>
      <c r="Q4" s="916"/>
      <c r="R4" s="916"/>
      <c r="S4" s="916"/>
    </row>
    <row r="5" spans="1:19">
      <c r="A5" s="1022" t="s">
        <v>4570</v>
      </c>
      <c r="B5" s="662" t="s">
        <v>4571</v>
      </c>
      <c r="C5" s="753" t="s">
        <v>4572</v>
      </c>
      <c r="D5" s="753" t="s">
        <v>4355</v>
      </c>
      <c r="E5" s="942" t="s">
        <v>1204</v>
      </c>
      <c r="F5" s="662">
        <v>226544093</v>
      </c>
      <c r="G5" s="662">
        <v>3038886330</v>
      </c>
      <c r="H5" s="753" t="s">
        <v>826</v>
      </c>
      <c r="I5" s="753" t="s">
        <v>4160</v>
      </c>
      <c r="J5" s="753" t="s">
        <v>4218</v>
      </c>
      <c r="K5" s="753" t="s">
        <v>121</v>
      </c>
      <c r="L5" s="753" t="s">
        <v>4573</v>
      </c>
    </row>
    <row r="6" spans="1:19">
      <c r="A6" s="1022" t="s">
        <v>4075</v>
      </c>
      <c r="B6" s="753" t="s">
        <v>4574</v>
      </c>
      <c r="C6" s="753" t="s">
        <v>4575</v>
      </c>
      <c r="D6" s="753" t="s">
        <v>4355</v>
      </c>
      <c r="E6" s="1036" t="s">
        <v>4076</v>
      </c>
      <c r="F6" s="753">
        <v>222719839</v>
      </c>
      <c r="G6" s="753">
        <v>3854183265</v>
      </c>
      <c r="H6" s="753" t="s">
        <v>506</v>
      </c>
      <c r="I6" s="753" t="s">
        <v>4203</v>
      </c>
      <c r="J6" s="753" t="s">
        <v>4218</v>
      </c>
      <c r="K6" s="753" t="s">
        <v>121</v>
      </c>
      <c r="L6" s="753" t="s">
        <v>4576</v>
      </c>
    </row>
    <row r="7" spans="1:19">
      <c r="A7" s="1022" t="s">
        <v>4577</v>
      </c>
      <c r="B7" s="753" t="s">
        <v>4578</v>
      </c>
      <c r="C7" s="753" t="s">
        <v>4579</v>
      </c>
      <c r="D7" s="753" t="s">
        <v>161</v>
      </c>
      <c r="E7" s="1039" t="s">
        <v>4580</v>
      </c>
      <c r="F7" s="753">
        <v>176857111</v>
      </c>
      <c r="G7" s="753">
        <v>3852275804</v>
      </c>
      <c r="H7" s="753" t="s">
        <v>802</v>
      </c>
      <c r="I7" s="753" t="s">
        <v>4203</v>
      </c>
      <c r="J7" s="753" t="s">
        <v>4220</v>
      </c>
      <c r="K7" s="753" t="s">
        <v>4157</v>
      </c>
      <c r="L7" s="753" t="s">
        <v>4581</v>
      </c>
    </row>
    <row r="8" spans="1:19">
      <c r="A8" s="1022" t="s">
        <v>4582</v>
      </c>
      <c r="B8" s="753" t="s">
        <v>4583</v>
      </c>
      <c r="C8" s="753" t="s">
        <v>4584</v>
      </c>
      <c r="D8" s="753" t="s">
        <v>107</v>
      </c>
      <c r="E8" s="1039" t="s">
        <v>4585</v>
      </c>
      <c r="F8" s="753">
        <v>182835613</v>
      </c>
      <c r="G8" s="753" t="s">
        <v>4586</v>
      </c>
      <c r="H8" s="753" t="s">
        <v>506</v>
      </c>
      <c r="I8" s="753" t="s">
        <v>4154</v>
      </c>
      <c r="J8" s="753" t="s">
        <v>4204</v>
      </c>
      <c r="K8" s="753" t="s">
        <v>4162</v>
      </c>
      <c r="L8" s="753" t="s">
        <v>4587</v>
      </c>
    </row>
    <row r="9" spans="1:19">
      <c r="A9" s="1022" t="s">
        <v>4588</v>
      </c>
      <c r="B9" s="753" t="s">
        <v>4589</v>
      </c>
      <c r="C9" s="753" t="s">
        <v>4590</v>
      </c>
      <c r="D9" s="753" t="s">
        <v>107</v>
      </c>
      <c r="E9" s="1039" t="s">
        <v>4591</v>
      </c>
      <c r="F9" s="753">
        <v>230396859</v>
      </c>
      <c r="G9" s="753">
        <v>8014159573</v>
      </c>
      <c r="H9" s="753" t="s">
        <v>506</v>
      </c>
      <c r="I9" s="753" t="s">
        <v>4203</v>
      </c>
      <c r="J9" s="753" t="s">
        <v>4204</v>
      </c>
      <c r="K9" s="753" t="s">
        <v>4162</v>
      </c>
      <c r="L9" s="753" t="s">
        <v>4592</v>
      </c>
    </row>
    <row r="10" spans="1:19">
      <c r="A10" s="1022" t="s">
        <v>4098</v>
      </c>
      <c r="B10" s="753" t="s">
        <v>4593</v>
      </c>
      <c r="C10" s="753" t="s">
        <v>4594</v>
      </c>
      <c r="D10" s="753" t="s">
        <v>107</v>
      </c>
      <c r="E10" s="927" t="s">
        <v>4595</v>
      </c>
      <c r="F10" s="662">
        <v>222819332</v>
      </c>
      <c r="G10" s="662">
        <v>3852678214</v>
      </c>
      <c r="H10" s="753" t="s">
        <v>506</v>
      </c>
      <c r="I10" s="753" t="s">
        <v>4352</v>
      </c>
      <c r="J10" s="753" t="s">
        <v>4204</v>
      </c>
      <c r="K10" s="753" t="s">
        <v>4162</v>
      </c>
      <c r="L10" s="753" t="s">
        <v>4596</v>
      </c>
    </row>
    <row r="11" spans="1:19">
      <c r="A11" s="753" t="s">
        <v>3946</v>
      </c>
      <c r="B11" s="753" t="s">
        <v>4597</v>
      </c>
      <c r="C11" s="753" t="s">
        <v>4598</v>
      </c>
      <c r="D11" s="753" t="s">
        <v>110</v>
      </c>
      <c r="E11" s="1039" t="s">
        <v>3947</v>
      </c>
      <c r="F11" s="753">
        <v>147463926</v>
      </c>
      <c r="G11" s="753">
        <v>3857700274</v>
      </c>
      <c r="H11" s="753" t="s">
        <v>513</v>
      </c>
      <c r="I11" s="753" t="s">
        <v>4203</v>
      </c>
      <c r="J11" s="753" t="s">
        <v>4218</v>
      </c>
      <c r="K11" s="753" t="s">
        <v>144</v>
      </c>
      <c r="L11" s="753" t="s">
        <v>4599</v>
      </c>
    </row>
    <row r="12" spans="1:19">
      <c r="A12" s="1022" t="s">
        <v>3813</v>
      </c>
      <c r="B12" s="753" t="s">
        <v>4600</v>
      </c>
      <c r="C12" s="753" t="s">
        <v>4601</v>
      </c>
      <c r="D12" s="753" t="s">
        <v>4242</v>
      </c>
      <c r="E12" s="1039" t="s">
        <v>3814</v>
      </c>
      <c r="F12" s="753">
        <v>219100332</v>
      </c>
      <c r="G12" s="753">
        <v>3852522928</v>
      </c>
      <c r="H12" s="662" t="s">
        <v>513</v>
      </c>
      <c r="I12" s="753" t="s">
        <v>4160</v>
      </c>
      <c r="J12" s="753" t="s">
        <v>4220</v>
      </c>
      <c r="K12" s="753" t="s">
        <v>4172</v>
      </c>
      <c r="L12" s="753" t="s">
        <v>4602</v>
      </c>
    </row>
    <row r="13" spans="1:19" ht="14.25">
      <c r="A13" s="1022" t="s">
        <v>3518</v>
      </c>
      <c r="B13" s="753" t="s">
        <v>4603</v>
      </c>
      <c r="C13" s="753" t="s">
        <v>4604</v>
      </c>
      <c r="D13" s="753" t="s">
        <v>4605</v>
      </c>
      <c r="E13" s="930" t="s">
        <v>3519</v>
      </c>
      <c r="F13" s="731">
        <v>217287649</v>
      </c>
      <c r="G13" s="731">
        <v>8019204459</v>
      </c>
      <c r="H13" s="753" t="s">
        <v>506</v>
      </c>
      <c r="I13" s="753" t="s">
        <v>4154</v>
      </c>
      <c r="J13" s="753" t="s">
        <v>4204</v>
      </c>
      <c r="K13" s="753" t="s">
        <v>4157</v>
      </c>
      <c r="L13" s="753" t="s">
        <v>4606</v>
      </c>
    </row>
    <row r="14" spans="1:19">
      <c r="A14" s="753" t="s">
        <v>1242</v>
      </c>
      <c r="B14" s="753" t="s">
        <v>4607</v>
      </c>
      <c r="C14" s="753" t="s">
        <v>4608</v>
      </c>
      <c r="D14" s="753" t="s">
        <v>83</v>
      </c>
      <c r="E14" s="1039" t="s">
        <v>4609</v>
      </c>
      <c r="F14" s="753">
        <v>230399050</v>
      </c>
      <c r="G14" s="753">
        <v>3858817560</v>
      </c>
      <c r="H14" s="753" t="s">
        <v>522</v>
      </c>
      <c r="I14" s="753" t="s">
        <v>4154</v>
      </c>
      <c r="J14" s="753" t="s">
        <v>4218</v>
      </c>
      <c r="K14" s="753" t="s">
        <v>163</v>
      </c>
      <c r="L14" s="753" t="s">
        <v>4610</v>
      </c>
    </row>
    <row r="15" spans="1:19">
      <c r="A15" s="753" t="s">
        <v>4016</v>
      </c>
      <c r="B15" s="753" t="s">
        <v>4611</v>
      </c>
      <c r="C15" s="753" t="s">
        <v>4612</v>
      </c>
      <c r="D15" s="753" t="s">
        <v>83</v>
      </c>
      <c r="E15" s="1039" t="s">
        <v>4017</v>
      </c>
      <c r="F15" s="753">
        <v>154754659</v>
      </c>
      <c r="G15" s="753">
        <v>3852668083</v>
      </c>
      <c r="H15" s="753" t="s">
        <v>513</v>
      </c>
      <c r="I15" s="753" t="s">
        <v>4352</v>
      </c>
      <c r="J15" s="753" t="s">
        <v>4218</v>
      </c>
      <c r="K15" s="753" t="s">
        <v>163</v>
      </c>
      <c r="L15" s="753" t="s">
        <v>4613</v>
      </c>
    </row>
    <row r="16" spans="1:19">
      <c r="A16" s="1022" t="s">
        <v>4097</v>
      </c>
      <c r="B16" s="753" t="s">
        <v>4356</v>
      </c>
      <c r="C16" s="753" t="s">
        <v>4354</v>
      </c>
      <c r="D16" s="753" t="s">
        <v>4355</v>
      </c>
      <c r="E16" s="1039" t="s">
        <v>3472</v>
      </c>
      <c r="F16" s="753">
        <v>95676314</v>
      </c>
      <c r="G16" s="753">
        <v>8018155063</v>
      </c>
      <c r="H16" s="753" t="s">
        <v>528</v>
      </c>
      <c r="I16" s="753" t="s">
        <v>4160</v>
      </c>
      <c r="J16" s="753" t="s">
        <v>4218</v>
      </c>
      <c r="K16" s="753" t="s">
        <v>121</v>
      </c>
      <c r="L16" s="753" t="s">
        <v>4614</v>
      </c>
    </row>
    <row r="17" spans="1:19">
      <c r="A17" s="1022" t="s">
        <v>3020</v>
      </c>
      <c r="B17" s="753" t="s">
        <v>4615</v>
      </c>
      <c r="C17" s="753" t="s">
        <v>4616</v>
      </c>
      <c r="D17" s="753" t="s">
        <v>107</v>
      </c>
      <c r="E17" s="1039" t="s">
        <v>4617</v>
      </c>
      <c r="F17" s="753">
        <v>189705387</v>
      </c>
      <c r="G17" s="753">
        <v>3854367384</v>
      </c>
      <c r="H17" s="753" t="s">
        <v>528</v>
      </c>
      <c r="I17" s="753" t="s">
        <v>4203</v>
      </c>
      <c r="J17" s="753" t="s">
        <v>4204</v>
      </c>
      <c r="K17" s="753" t="s">
        <v>4162</v>
      </c>
      <c r="L17" s="753" t="s">
        <v>4618</v>
      </c>
    </row>
    <row r="18" spans="1:19">
      <c r="A18" s="1022" t="s">
        <v>1219</v>
      </c>
      <c r="B18" s="753" t="s">
        <v>4619</v>
      </c>
      <c r="C18" s="753" t="s">
        <v>4620</v>
      </c>
      <c r="D18" s="1035" t="s">
        <v>110</v>
      </c>
      <c r="E18" s="932" t="s">
        <v>4621</v>
      </c>
      <c r="F18" s="593">
        <v>228805148</v>
      </c>
      <c r="G18" s="593">
        <v>3853026775</v>
      </c>
      <c r="H18" s="753" t="s">
        <v>826</v>
      </c>
      <c r="I18" s="753" t="s">
        <v>4154</v>
      </c>
      <c r="J18" s="753" t="s">
        <v>4218</v>
      </c>
      <c r="K18" s="753" t="s">
        <v>144</v>
      </c>
      <c r="L18" s="753" t="s">
        <v>4622</v>
      </c>
    </row>
    <row r="19" spans="1:19" ht="19.5">
      <c r="A19" s="753" t="s">
        <v>4623</v>
      </c>
      <c r="B19" s="753" t="s">
        <v>4624</v>
      </c>
      <c r="C19" s="753" t="s">
        <v>4625</v>
      </c>
      <c r="D19" s="753" t="s">
        <v>98</v>
      </c>
      <c r="E19" s="927" t="s">
        <v>4090</v>
      </c>
      <c r="F19" s="662">
        <v>223360858</v>
      </c>
      <c r="G19" s="1051">
        <v>3854363473</v>
      </c>
      <c r="H19" s="753" t="s">
        <v>3902</v>
      </c>
      <c r="I19" s="753" t="s">
        <v>4154</v>
      </c>
      <c r="J19" s="753" t="s">
        <v>4215</v>
      </c>
      <c r="K19" s="753" t="s">
        <v>163</v>
      </c>
      <c r="L19" s="753" t="s">
        <v>4626</v>
      </c>
    </row>
    <row r="20" spans="1:19">
      <c r="A20" s="753" t="s">
        <v>4627</v>
      </c>
      <c r="B20" s="753" t="s">
        <v>4628</v>
      </c>
      <c r="C20" s="753" t="s">
        <v>4629</v>
      </c>
      <c r="D20" s="753" t="s">
        <v>83</v>
      </c>
      <c r="E20" s="1039" t="s">
        <v>3688</v>
      </c>
      <c r="F20" s="753">
        <v>218435565</v>
      </c>
      <c r="G20" s="753">
        <v>8016081065</v>
      </c>
      <c r="H20" s="753" t="s">
        <v>513</v>
      </c>
      <c r="I20" s="753" t="s">
        <v>4630</v>
      </c>
      <c r="J20" s="753" t="s">
        <v>4218</v>
      </c>
      <c r="K20" s="753" t="s">
        <v>163</v>
      </c>
      <c r="L20" s="753" t="s">
        <v>4631</v>
      </c>
    </row>
    <row r="21" spans="1:19">
      <c r="A21" s="753" t="s">
        <v>4632</v>
      </c>
      <c r="B21" s="753" t="s">
        <v>4633</v>
      </c>
      <c r="C21" s="753" t="s">
        <v>4634</v>
      </c>
      <c r="D21" s="753" t="s">
        <v>98</v>
      </c>
      <c r="E21" s="1039" t="s">
        <v>3687</v>
      </c>
      <c r="F21" s="753">
        <v>218435527</v>
      </c>
      <c r="G21" s="753">
        <v>8015849591</v>
      </c>
      <c r="H21" s="753" t="s">
        <v>513</v>
      </c>
      <c r="I21" s="753" t="s">
        <v>4630</v>
      </c>
      <c r="J21" s="753" t="s">
        <v>4215</v>
      </c>
      <c r="K21" s="753" t="s">
        <v>163</v>
      </c>
      <c r="L21" s="753" t="s">
        <v>4635</v>
      </c>
    </row>
    <row r="22" spans="1:19">
      <c r="A22" s="1022" t="s">
        <v>3972</v>
      </c>
      <c r="B22" s="753" t="s">
        <v>4636</v>
      </c>
      <c r="C22" s="753" t="s">
        <v>4637</v>
      </c>
      <c r="D22" s="753" t="s">
        <v>86</v>
      </c>
      <c r="E22" s="1036" t="s">
        <v>4638</v>
      </c>
      <c r="F22" s="753">
        <v>183109845</v>
      </c>
      <c r="G22" s="753">
        <v>3855489620</v>
      </c>
      <c r="H22" s="753" t="s">
        <v>506</v>
      </c>
      <c r="I22" s="753" t="s">
        <v>4352</v>
      </c>
      <c r="J22" s="753" t="s">
        <v>4215</v>
      </c>
      <c r="K22" s="753" t="s">
        <v>144</v>
      </c>
      <c r="L22" s="753" t="s">
        <v>4639</v>
      </c>
    </row>
    <row r="23" spans="1:19">
      <c r="A23" s="1022" t="s">
        <v>1200</v>
      </c>
      <c r="B23" s="753" t="s">
        <v>4640</v>
      </c>
      <c r="C23" s="753" t="s">
        <v>4641</v>
      </c>
      <c r="D23" s="753" t="s">
        <v>4642</v>
      </c>
      <c r="E23" s="932" t="s">
        <v>4643</v>
      </c>
      <c r="F23" s="590">
        <v>115655543</v>
      </c>
      <c r="G23" s="590" t="s">
        <v>1202</v>
      </c>
      <c r="H23" s="753" t="s">
        <v>826</v>
      </c>
      <c r="I23" s="753" t="s">
        <v>4203</v>
      </c>
      <c r="J23" s="753" t="s">
        <v>4204</v>
      </c>
      <c r="K23" s="753" t="s">
        <v>4157</v>
      </c>
      <c r="L23" s="753" t="s">
        <v>4644</v>
      </c>
    </row>
    <row r="24" spans="1:19">
      <c r="A24" s="753">
        <v>365979882</v>
      </c>
      <c r="B24" s="753" t="s">
        <v>4645</v>
      </c>
      <c r="C24" s="753" t="s">
        <v>4646</v>
      </c>
      <c r="D24" s="753" t="s">
        <v>4355</v>
      </c>
      <c r="E24" s="1036" t="s">
        <v>4647</v>
      </c>
      <c r="F24" s="753">
        <v>223901961</v>
      </c>
      <c r="G24" s="753">
        <v>8016612459</v>
      </c>
      <c r="H24" s="753" t="s">
        <v>817</v>
      </c>
      <c r="I24" s="753" t="s">
        <v>4154</v>
      </c>
      <c r="J24" s="753" t="s">
        <v>4218</v>
      </c>
      <c r="K24" s="753" t="s">
        <v>121</v>
      </c>
      <c r="L24" s="753" t="s">
        <v>4648</v>
      </c>
    </row>
    <row r="25" spans="1:19">
      <c r="A25" s="1022" t="s">
        <v>4649</v>
      </c>
      <c r="B25" s="753" t="s">
        <v>4650</v>
      </c>
      <c r="C25" s="753" t="s">
        <v>4651</v>
      </c>
      <c r="D25" s="753" t="s">
        <v>110</v>
      </c>
      <c r="E25" s="1036" t="s">
        <v>3953</v>
      </c>
      <c r="F25" s="753">
        <v>221637295</v>
      </c>
      <c r="G25" s="753">
        <v>3856257344</v>
      </c>
      <c r="H25" s="753" t="s">
        <v>522</v>
      </c>
      <c r="I25" s="753" t="s">
        <v>4352</v>
      </c>
      <c r="J25" s="753" t="s">
        <v>4218</v>
      </c>
      <c r="K25" s="753" t="s">
        <v>144</v>
      </c>
      <c r="L25" s="753" t="s">
        <v>4652</v>
      </c>
    </row>
    <row r="26" spans="1:19" s="1034" customFormat="1">
      <c r="A26" s="1033" t="s">
        <v>2216</v>
      </c>
      <c r="B26" s="1034" t="s">
        <v>4363</v>
      </c>
      <c r="C26" s="1034" t="s">
        <v>4362</v>
      </c>
      <c r="D26" s="1034" t="s">
        <v>83</v>
      </c>
      <c r="E26" s="1034" t="s">
        <v>4653</v>
      </c>
      <c r="F26" s="1034">
        <v>198348610</v>
      </c>
      <c r="G26" s="1034" t="s">
        <v>2218</v>
      </c>
      <c r="H26" s="1034" t="s">
        <v>506</v>
      </c>
      <c r="I26" s="1034" t="s">
        <v>4352</v>
      </c>
      <c r="J26" s="1034" t="s">
        <v>4218</v>
      </c>
      <c r="K26" s="1034" t="s">
        <v>163</v>
      </c>
      <c r="L26" s="1034" t="s">
        <v>4654</v>
      </c>
    </row>
    <row r="27" spans="1:19" ht="14.25">
      <c r="A27" s="1024" t="s">
        <v>4655</v>
      </c>
      <c r="B27" s="753" t="s">
        <v>4656</v>
      </c>
      <c r="C27" s="753" t="s">
        <v>4657</v>
      </c>
      <c r="D27" s="753" t="s">
        <v>4242</v>
      </c>
      <c r="E27" s="946" t="s">
        <v>816</v>
      </c>
      <c r="F27" s="590">
        <v>139298190</v>
      </c>
      <c r="G27" s="590">
        <v>8019030227</v>
      </c>
      <c r="H27" s="753" t="s">
        <v>826</v>
      </c>
      <c r="I27" s="753" t="s">
        <v>4160</v>
      </c>
      <c r="J27" s="753" t="s">
        <v>4220</v>
      </c>
      <c r="K27" s="753" t="s">
        <v>4172</v>
      </c>
      <c r="L27" s="753" t="s">
        <v>4658</v>
      </c>
    </row>
    <row r="28" spans="1:19" s="1024" customFormat="1">
      <c r="A28" s="1022" t="s">
        <v>4659</v>
      </c>
      <c r="B28" s="753" t="s">
        <v>4660</v>
      </c>
      <c r="C28" s="753" t="s">
        <v>4661</v>
      </c>
      <c r="D28" s="753" t="s">
        <v>107</v>
      </c>
      <c r="E28" s="1036" t="s">
        <v>4662</v>
      </c>
      <c r="F28" s="753">
        <v>230396914</v>
      </c>
      <c r="G28" s="753">
        <v>8016964110</v>
      </c>
      <c r="H28" s="753" t="s">
        <v>506</v>
      </c>
      <c r="I28" s="753" t="s">
        <v>4203</v>
      </c>
      <c r="J28" s="753" t="s">
        <v>4204</v>
      </c>
      <c r="K28" s="915" t="s">
        <v>4162</v>
      </c>
      <c r="L28" s="753" t="s">
        <v>4663</v>
      </c>
      <c r="M28" s="753"/>
      <c r="N28" s="753"/>
      <c r="O28" s="753"/>
      <c r="P28" s="753"/>
      <c r="Q28" s="753"/>
      <c r="R28" s="753"/>
      <c r="S28" s="753"/>
    </row>
    <row r="29" spans="1:19" ht="14.25">
      <c r="A29" s="1022" t="s">
        <v>4664</v>
      </c>
      <c r="B29" s="753" t="s">
        <v>4665</v>
      </c>
      <c r="C29" s="753" t="s">
        <v>4666</v>
      </c>
      <c r="D29" s="753" t="s">
        <v>95</v>
      </c>
      <c r="E29" s="1038" t="s">
        <v>3573</v>
      </c>
      <c r="F29" s="593">
        <v>146757739</v>
      </c>
      <c r="G29" s="593">
        <v>3855071609</v>
      </c>
      <c r="H29" s="731" t="s">
        <v>522</v>
      </c>
      <c r="I29" s="753" t="s">
        <v>4203</v>
      </c>
      <c r="J29" s="753" t="s">
        <v>4204</v>
      </c>
      <c r="K29" s="753" t="s">
        <v>4155</v>
      </c>
      <c r="L29" s="753" t="s">
        <v>4667</v>
      </c>
    </row>
    <row r="30" spans="1:19" s="1034" customFormat="1">
      <c r="A30" s="1033" t="s">
        <v>4668</v>
      </c>
      <c r="B30" s="1034" t="s">
        <v>4350</v>
      </c>
      <c r="C30" s="1034" t="s">
        <v>4349</v>
      </c>
      <c r="D30" s="1034" t="s">
        <v>110</v>
      </c>
      <c r="E30" s="1037" t="s">
        <v>4669</v>
      </c>
      <c r="F30" s="1034">
        <v>218766079</v>
      </c>
      <c r="G30" s="1034" t="s">
        <v>811</v>
      </c>
      <c r="H30" s="1034" t="s">
        <v>522</v>
      </c>
      <c r="I30" s="1034" t="s">
        <v>4154</v>
      </c>
      <c r="J30" s="1034" t="s">
        <v>4218</v>
      </c>
      <c r="K30" s="1034" t="s">
        <v>144</v>
      </c>
      <c r="L30" s="1034" t="s">
        <v>4670</v>
      </c>
    </row>
    <row r="31" spans="1:19">
      <c r="A31" s="1022" t="s">
        <v>4671</v>
      </c>
      <c r="B31" s="753" t="s">
        <v>4672</v>
      </c>
      <c r="C31" s="753" t="s">
        <v>4673</v>
      </c>
      <c r="D31" s="753" t="s">
        <v>98</v>
      </c>
      <c r="E31" s="1039" t="s">
        <v>4674</v>
      </c>
      <c r="F31" s="753">
        <v>225939246</v>
      </c>
      <c r="G31" s="753" t="s">
        <v>846</v>
      </c>
      <c r="H31" s="753" t="s">
        <v>506</v>
      </c>
      <c r="I31" s="753" t="s">
        <v>4160</v>
      </c>
      <c r="J31" s="753" t="s">
        <v>4215</v>
      </c>
      <c r="K31" s="753" t="s">
        <v>163</v>
      </c>
      <c r="L31" s="753" t="s">
        <v>4675</v>
      </c>
    </row>
    <row r="32" spans="1:19" ht="14.25">
      <c r="A32" s="753" t="s">
        <v>4676</v>
      </c>
      <c r="B32" s="753" t="s">
        <v>4374</v>
      </c>
      <c r="C32" s="753" t="s">
        <v>4373</v>
      </c>
      <c r="D32" s="753" t="s">
        <v>86</v>
      </c>
      <c r="E32" s="1036" t="s">
        <v>4677</v>
      </c>
      <c r="F32" s="753">
        <v>167482313</v>
      </c>
      <c r="G32" s="731" t="s">
        <v>4678</v>
      </c>
      <c r="H32" s="753" t="s">
        <v>522</v>
      </c>
      <c r="I32" s="753" t="s">
        <v>4203</v>
      </c>
      <c r="J32" s="753" t="s">
        <v>4215</v>
      </c>
      <c r="K32" s="753" t="s">
        <v>144</v>
      </c>
      <c r="L32" s="753" t="s">
        <v>4679</v>
      </c>
    </row>
    <row r="33" spans="1:19">
      <c r="A33" s="1022" t="s">
        <v>4680</v>
      </c>
      <c r="B33" s="753" t="s">
        <v>4681</v>
      </c>
      <c r="C33" s="753" t="s">
        <v>4682</v>
      </c>
      <c r="D33" s="753" t="s">
        <v>98</v>
      </c>
      <c r="E33" s="1039" t="s">
        <v>3756</v>
      </c>
      <c r="F33" s="753">
        <v>128702228</v>
      </c>
      <c r="G33" s="753">
        <v>8018227840</v>
      </c>
      <c r="H33" s="753" t="s">
        <v>802</v>
      </c>
      <c r="I33" s="753" t="s">
        <v>4203</v>
      </c>
      <c r="J33" s="753" t="s">
        <v>4215</v>
      </c>
      <c r="K33" s="753" t="s">
        <v>163</v>
      </c>
      <c r="L33" s="753" t="s">
        <v>4683</v>
      </c>
    </row>
    <row r="34" spans="1:19" s="916" customFormat="1">
      <c r="A34" s="1022" t="s">
        <v>4684</v>
      </c>
      <c r="B34" s="753" t="s">
        <v>4685</v>
      </c>
      <c r="C34" s="753" t="s">
        <v>4686</v>
      </c>
      <c r="D34" s="753" t="s">
        <v>4246</v>
      </c>
      <c r="E34" s="1036" t="s">
        <v>1197</v>
      </c>
      <c r="F34" s="753">
        <v>112007733</v>
      </c>
      <c r="G34" s="753" t="s">
        <v>1198</v>
      </c>
      <c r="H34" s="753" t="s">
        <v>513</v>
      </c>
      <c r="I34" s="753" t="s">
        <v>4203</v>
      </c>
      <c r="J34" s="753" t="s">
        <v>4204</v>
      </c>
      <c r="K34" s="753" t="s">
        <v>4172</v>
      </c>
      <c r="L34" s="753" t="s">
        <v>4687</v>
      </c>
      <c r="M34" s="753"/>
      <c r="N34" s="753"/>
      <c r="O34" s="753"/>
      <c r="P34" s="753"/>
      <c r="Q34" s="753"/>
      <c r="R34" s="753"/>
      <c r="S34" s="753"/>
    </row>
    <row r="35" spans="1:19" s="1034" customFormat="1">
      <c r="A35" s="1034" t="s">
        <v>4334</v>
      </c>
      <c r="B35" s="1034" t="s">
        <v>4383</v>
      </c>
      <c r="C35" s="1034" t="s">
        <v>4382</v>
      </c>
      <c r="D35" s="1034" t="s">
        <v>98</v>
      </c>
      <c r="E35" s="1044" t="s">
        <v>3650</v>
      </c>
      <c r="F35" s="1034">
        <v>203353201</v>
      </c>
      <c r="G35" s="1034" t="s">
        <v>4688</v>
      </c>
      <c r="H35" s="1034" t="s">
        <v>552</v>
      </c>
      <c r="I35" s="1034" t="s">
        <v>4160</v>
      </c>
      <c r="J35" s="1034" t="s">
        <v>4215</v>
      </c>
      <c r="K35" s="1034" t="s">
        <v>163</v>
      </c>
      <c r="L35" s="1034" t="s">
        <v>4689</v>
      </c>
    </row>
    <row r="36" spans="1:19">
      <c r="A36" s="1022" t="s">
        <v>4690</v>
      </c>
      <c r="B36" s="753" t="s">
        <v>4691</v>
      </c>
      <c r="C36" s="753" t="s">
        <v>4692</v>
      </c>
      <c r="D36" s="753" t="s">
        <v>4642</v>
      </c>
      <c r="E36" s="1039" t="s">
        <v>4693</v>
      </c>
      <c r="F36" s="753">
        <v>213299373</v>
      </c>
      <c r="G36" s="753">
        <v>3853941867</v>
      </c>
      <c r="H36" s="753" t="s">
        <v>522</v>
      </c>
      <c r="I36" s="753" t="s">
        <v>4154</v>
      </c>
      <c r="J36" s="753" t="s">
        <v>4204</v>
      </c>
      <c r="K36" s="753" t="s">
        <v>4157</v>
      </c>
      <c r="L36" s="753" t="s">
        <v>4694</v>
      </c>
    </row>
    <row r="37" spans="1:19" ht="15.75" customHeight="1">
      <c r="A37" s="753" t="s">
        <v>3449</v>
      </c>
      <c r="B37" s="753" t="s">
        <v>4695</v>
      </c>
      <c r="C37" s="753" t="s">
        <v>4696</v>
      </c>
      <c r="D37" s="753" t="s">
        <v>83</v>
      </c>
      <c r="E37" s="1039" t="s">
        <v>3201</v>
      </c>
      <c r="F37" s="753">
        <v>142382758</v>
      </c>
      <c r="G37" s="212">
        <v>3855607900</v>
      </c>
      <c r="H37" s="753" t="s">
        <v>3902</v>
      </c>
      <c r="I37" s="753" t="s">
        <v>4203</v>
      </c>
      <c r="J37" s="753" t="s">
        <v>4218</v>
      </c>
      <c r="K37" s="753" t="s">
        <v>163</v>
      </c>
      <c r="L37" s="753" t="s">
        <v>4697</v>
      </c>
    </row>
    <row r="38" spans="1:19">
      <c r="A38" s="753" t="s">
        <v>4698</v>
      </c>
      <c r="B38" s="753" t="s">
        <v>4699</v>
      </c>
      <c r="C38" s="753" t="s">
        <v>4700</v>
      </c>
      <c r="D38" s="753" t="s">
        <v>4355</v>
      </c>
      <c r="E38" s="1039" t="s">
        <v>4116</v>
      </c>
      <c r="F38" s="753">
        <v>222685657</v>
      </c>
      <c r="G38" s="753">
        <v>8016611845</v>
      </c>
      <c r="H38" s="753" t="s">
        <v>741</v>
      </c>
      <c r="I38" s="753" t="s">
        <v>4203</v>
      </c>
      <c r="J38" s="753" t="s">
        <v>4218</v>
      </c>
      <c r="K38" s="753" t="s">
        <v>121</v>
      </c>
      <c r="L38" s="753" t="s">
        <v>4701</v>
      </c>
    </row>
    <row r="39" spans="1:19" s="1034" customFormat="1">
      <c r="A39" s="1022" t="s">
        <v>3063</v>
      </c>
      <c r="B39" s="753" t="s">
        <v>4702</v>
      </c>
      <c r="C39" s="753" t="s">
        <v>4703</v>
      </c>
      <c r="D39" s="753" t="s">
        <v>110</v>
      </c>
      <c r="E39" s="1039" t="s">
        <v>3064</v>
      </c>
      <c r="F39" s="753">
        <v>133836166</v>
      </c>
      <c r="G39" s="753">
        <v>3852556511</v>
      </c>
      <c r="H39" s="753" t="s">
        <v>528</v>
      </c>
      <c r="I39" s="753" t="s">
        <v>4154</v>
      </c>
      <c r="J39" s="753" t="s">
        <v>4218</v>
      </c>
      <c r="K39" s="753" t="s">
        <v>144</v>
      </c>
      <c r="L39" s="753" t="s">
        <v>4704</v>
      </c>
      <c r="M39" s="753"/>
      <c r="N39" s="753"/>
      <c r="O39" s="753"/>
      <c r="P39" s="753"/>
      <c r="Q39" s="753"/>
      <c r="R39" s="753"/>
      <c r="S39" s="753"/>
    </row>
    <row r="40" spans="1:19">
      <c r="A40" s="1033" t="s">
        <v>4705</v>
      </c>
      <c r="B40" s="1034" t="s">
        <v>4368</v>
      </c>
      <c r="C40" s="1034" t="s">
        <v>4367</v>
      </c>
      <c r="D40" s="1034" t="s">
        <v>83</v>
      </c>
      <c r="E40" s="1034" t="s">
        <v>787</v>
      </c>
      <c r="F40" s="1034">
        <v>223254823</v>
      </c>
      <c r="G40" s="1034">
        <v>3855429894</v>
      </c>
      <c r="H40" s="1034" t="s">
        <v>506</v>
      </c>
      <c r="I40" s="1034" t="s">
        <v>4528</v>
      </c>
      <c r="J40" s="1034" t="s">
        <v>4218</v>
      </c>
      <c r="K40" s="1034" t="s">
        <v>163</v>
      </c>
      <c r="L40" s="1034" t="s">
        <v>4706</v>
      </c>
      <c r="M40" s="1034"/>
      <c r="N40" s="1034"/>
      <c r="O40" s="1034"/>
      <c r="P40" s="1034"/>
      <c r="Q40" s="1034"/>
      <c r="R40" s="1034"/>
      <c r="S40" s="1034"/>
    </row>
    <row r="41" spans="1:19" s="916" customFormat="1" ht="15.75">
      <c r="A41" s="1022">
        <v>876568271</v>
      </c>
      <c r="B41" s="753" t="s">
        <v>4707</v>
      </c>
      <c r="C41" s="753" t="s">
        <v>4708</v>
      </c>
      <c r="D41" s="753" t="s">
        <v>4605</v>
      </c>
      <c r="E41" s="1039" t="s">
        <v>4709</v>
      </c>
      <c r="F41" s="1029">
        <v>221152087</v>
      </c>
      <c r="G41" s="753" t="s">
        <v>4710</v>
      </c>
      <c r="H41" s="753" t="s">
        <v>817</v>
      </c>
      <c r="I41" s="753" t="s">
        <v>4154</v>
      </c>
      <c r="J41" s="753" t="s">
        <v>4204</v>
      </c>
      <c r="K41" s="753" t="s">
        <v>4157</v>
      </c>
      <c r="L41" s="753" t="s">
        <v>4711</v>
      </c>
      <c r="M41" s="753"/>
      <c r="N41" s="753"/>
      <c r="O41" s="753"/>
      <c r="P41" s="753"/>
      <c r="Q41" s="753"/>
      <c r="R41" s="753"/>
      <c r="S41" s="753"/>
    </row>
    <row r="42" spans="1:19">
      <c r="A42" s="1022" t="s">
        <v>3851</v>
      </c>
      <c r="B42" s="753" t="s">
        <v>4712</v>
      </c>
      <c r="C42" s="753" t="s">
        <v>4713</v>
      </c>
      <c r="D42" s="753" t="s">
        <v>4242</v>
      </c>
      <c r="E42" s="1039" t="s">
        <v>4714</v>
      </c>
      <c r="F42" s="753">
        <v>194454010</v>
      </c>
      <c r="G42" s="753" t="s">
        <v>3853</v>
      </c>
      <c r="H42" s="753" t="s">
        <v>506</v>
      </c>
      <c r="I42" s="753" t="s">
        <v>4203</v>
      </c>
      <c r="J42" s="753" t="s">
        <v>4220</v>
      </c>
      <c r="K42" s="753" t="s">
        <v>4172</v>
      </c>
      <c r="L42" s="753" t="s">
        <v>4715</v>
      </c>
    </row>
    <row r="43" spans="1:19">
      <c r="A43" s="1024" t="s">
        <v>4655</v>
      </c>
      <c r="B43" s="753" t="s">
        <v>4716</v>
      </c>
      <c r="C43" s="753" t="s">
        <v>4717</v>
      </c>
      <c r="D43" s="753" t="s">
        <v>107</v>
      </c>
      <c r="E43" s="1039" t="s">
        <v>4718</v>
      </c>
      <c r="F43" s="753">
        <v>147534789</v>
      </c>
      <c r="G43" s="753">
        <v>3852423246</v>
      </c>
      <c r="H43" s="753" t="s">
        <v>528</v>
      </c>
      <c r="I43" s="753" t="s">
        <v>4160</v>
      </c>
      <c r="J43" s="753" t="s">
        <v>4204</v>
      </c>
      <c r="K43" s="753" t="s">
        <v>4162</v>
      </c>
      <c r="L43" s="753" t="s">
        <v>4719</v>
      </c>
    </row>
    <row r="44" spans="1:19">
      <c r="A44" s="1022" t="s">
        <v>1213</v>
      </c>
      <c r="B44" s="753" t="s">
        <v>4720</v>
      </c>
      <c r="C44" s="753" t="s">
        <v>4721</v>
      </c>
      <c r="D44" s="753" t="s">
        <v>4246</v>
      </c>
      <c r="E44" s="932" t="s">
        <v>4722</v>
      </c>
      <c r="F44" s="590">
        <v>146966394</v>
      </c>
      <c r="G44" s="590">
        <v>3855569276</v>
      </c>
      <c r="H44" s="753" t="s">
        <v>506</v>
      </c>
      <c r="I44" s="753" t="s">
        <v>4203</v>
      </c>
      <c r="J44" s="753" t="s">
        <v>4204</v>
      </c>
      <c r="K44" s="753" t="s">
        <v>4172</v>
      </c>
      <c r="L44" s="753" t="s">
        <v>4723</v>
      </c>
    </row>
    <row r="45" spans="1:19" ht="19.5">
      <c r="A45" s="753" t="s">
        <v>4080</v>
      </c>
      <c r="B45" s="753" t="s">
        <v>4724</v>
      </c>
      <c r="C45" s="753" t="s">
        <v>4725</v>
      </c>
      <c r="D45" s="753" t="s">
        <v>4726</v>
      </c>
      <c r="E45" s="1039" t="s">
        <v>4727</v>
      </c>
      <c r="F45" s="1032">
        <v>213751471</v>
      </c>
      <c r="G45" s="212">
        <v>8019199381</v>
      </c>
      <c r="H45" s="753" t="s">
        <v>3902</v>
      </c>
      <c r="I45" s="753" t="s">
        <v>4203</v>
      </c>
      <c r="J45" s="753" t="s">
        <v>4215</v>
      </c>
      <c r="K45" s="753" t="s">
        <v>121</v>
      </c>
      <c r="L45" s="753" t="s">
        <v>4728</v>
      </c>
    </row>
    <row r="46" spans="1:19" ht="15.75">
      <c r="A46" s="753">
        <v>795197855</v>
      </c>
      <c r="B46" s="753" t="s">
        <v>4729</v>
      </c>
      <c r="C46" s="753" t="s">
        <v>4730</v>
      </c>
      <c r="D46" s="753" t="s">
        <v>83</v>
      </c>
      <c r="E46" s="1039" t="s">
        <v>4731</v>
      </c>
      <c r="F46" s="1029">
        <v>173097452</v>
      </c>
      <c r="G46" s="753">
        <v>8014037276</v>
      </c>
      <c r="H46" s="753" t="s">
        <v>802</v>
      </c>
      <c r="I46" s="753" t="s">
        <v>4154</v>
      </c>
      <c r="J46" s="753" t="s">
        <v>4218</v>
      </c>
      <c r="K46" s="753" t="s">
        <v>163</v>
      </c>
      <c r="L46" s="753" t="s">
        <v>4732</v>
      </c>
    </row>
    <row r="47" spans="1:19" ht="15.75">
      <c r="A47" s="1022">
        <v>632912076</v>
      </c>
      <c r="B47" s="753" t="s">
        <v>4733</v>
      </c>
      <c r="C47" s="753" t="s">
        <v>4734</v>
      </c>
      <c r="D47" s="753" t="s">
        <v>4605</v>
      </c>
      <c r="E47" s="1039" t="s">
        <v>4735</v>
      </c>
      <c r="F47" s="1032">
        <v>133779635</v>
      </c>
      <c r="G47" s="753">
        <v>8014034619</v>
      </c>
      <c r="H47" s="753" t="s">
        <v>802</v>
      </c>
      <c r="I47" s="753" t="s">
        <v>4154</v>
      </c>
      <c r="J47" s="753" t="s">
        <v>4204</v>
      </c>
      <c r="K47" s="753" t="s">
        <v>4157</v>
      </c>
      <c r="L47" s="753" t="s">
        <v>4736</v>
      </c>
    </row>
    <row r="48" spans="1:19" s="916" customFormat="1">
      <c r="A48" s="1022" t="s">
        <v>4737</v>
      </c>
      <c r="B48" s="753" t="s">
        <v>4738</v>
      </c>
      <c r="C48" s="753" t="s">
        <v>4739</v>
      </c>
      <c r="D48" s="753" t="s">
        <v>95</v>
      </c>
      <c r="E48" s="1039" t="s">
        <v>4105</v>
      </c>
      <c r="F48" s="753">
        <v>223441667</v>
      </c>
      <c r="G48" s="753">
        <v>3852458607</v>
      </c>
      <c r="H48" s="753" t="s">
        <v>513</v>
      </c>
      <c r="I48" s="753" t="s">
        <v>4203</v>
      </c>
      <c r="J48" s="753" t="s">
        <v>4218</v>
      </c>
      <c r="K48" s="753" t="s">
        <v>115</v>
      </c>
      <c r="L48" s="753" t="s">
        <v>4740</v>
      </c>
      <c r="M48" s="753"/>
      <c r="N48" s="753"/>
      <c r="O48" s="753"/>
      <c r="P48" s="753"/>
      <c r="Q48" s="753"/>
      <c r="R48" s="753"/>
      <c r="S48" s="753"/>
    </row>
    <row r="49" spans="1:19" s="1041" customFormat="1">
      <c r="A49" s="1040" t="s">
        <v>4022</v>
      </c>
      <c r="B49" s="1041" t="s">
        <v>4741</v>
      </c>
      <c r="C49" s="1041" t="s">
        <v>4742</v>
      </c>
      <c r="D49" s="1041" t="s">
        <v>107</v>
      </c>
      <c r="E49" s="1042" t="s">
        <v>4743</v>
      </c>
      <c r="F49" s="1041">
        <v>129454349</v>
      </c>
      <c r="G49" s="1041">
        <v>3852161434</v>
      </c>
      <c r="H49" s="1041" t="s">
        <v>906</v>
      </c>
      <c r="I49" s="1041" t="s">
        <v>4203</v>
      </c>
      <c r="J49" s="1041" t="s">
        <v>4204</v>
      </c>
      <c r="K49" s="1041" t="s">
        <v>4162</v>
      </c>
      <c r="L49" s="1041" t="s">
        <v>4744</v>
      </c>
    </row>
    <row r="50" spans="1:19" s="1034" customFormat="1">
      <c r="A50" s="1033" t="s">
        <v>4062</v>
      </c>
      <c r="B50" s="1034" t="s">
        <v>4345</v>
      </c>
      <c r="C50" s="1034" t="s">
        <v>4344</v>
      </c>
      <c r="D50" s="1034" t="s">
        <v>110</v>
      </c>
      <c r="E50" s="1043" t="s">
        <v>4063</v>
      </c>
      <c r="F50" s="1034">
        <v>95696069</v>
      </c>
      <c r="G50" s="1034">
        <v>8016381761</v>
      </c>
      <c r="H50" s="1034" t="s">
        <v>552</v>
      </c>
      <c r="I50" s="1034" t="s">
        <v>4203</v>
      </c>
      <c r="J50" s="1034" t="s">
        <v>4218</v>
      </c>
      <c r="K50" s="1034" t="s">
        <v>144</v>
      </c>
      <c r="L50" s="1034" t="s">
        <v>4745</v>
      </c>
    </row>
    <row r="51" spans="1:19">
      <c r="A51" s="753">
        <v>852282495</v>
      </c>
      <c r="B51" s="753" t="s">
        <v>4746</v>
      </c>
      <c r="C51" s="753" t="s">
        <v>4747</v>
      </c>
      <c r="D51" s="753" t="s">
        <v>98</v>
      </c>
      <c r="E51" s="1039" t="s">
        <v>4026</v>
      </c>
      <c r="F51" s="753">
        <v>221407456</v>
      </c>
      <c r="G51" s="753">
        <v>4706588539</v>
      </c>
      <c r="H51" s="753" t="s">
        <v>802</v>
      </c>
      <c r="I51" s="753" t="s">
        <v>4203</v>
      </c>
      <c r="J51" s="753" t="s">
        <v>4215</v>
      </c>
      <c r="K51" s="753" t="s">
        <v>163</v>
      </c>
      <c r="L51" s="753" t="s">
        <v>4748</v>
      </c>
    </row>
    <row r="52" spans="1:19">
      <c r="A52" s="1022" t="s">
        <v>3873</v>
      </c>
      <c r="B52" s="753" t="s">
        <v>4749</v>
      </c>
      <c r="C52" s="753" t="s">
        <v>4750</v>
      </c>
      <c r="D52" s="753" t="s">
        <v>4256</v>
      </c>
      <c r="E52" s="1039" t="s">
        <v>4751</v>
      </c>
      <c r="F52" s="753">
        <v>218488208</v>
      </c>
      <c r="G52" s="753">
        <v>3856156852</v>
      </c>
      <c r="H52" s="753" t="s">
        <v>513</v>
      </c>
      <c r="I52" s="753" t="s">
        <v>4154</v>
      </c>
      <c r="J52" s="753" t="s">
        <v>4220</v>
      </c>
      <c r="K52" s="753" t="s">
        <v>4155</v>
      </c>
      <c r="L52" s="753" t="s">
        <v>4752</v>
      </c>
    </row>
    <row r="53" spans="1:19">
      <c r="A53" s="753" t="s">
        <v>4013</v>
      </c>
      <c r="B53" s="753" t="s">
        <v>4753</v>
      </c>
      <c r="C53" s="753" t="s">
        <v>4754</v>
      </c>
      <c r="D53" s="753" t="s">
        <v>4726</v>
      </c>
      <c r="E53" s="1036" t="s">
        <v>4014</v>
      </c>
      <c r="F53" s="753">
        <v>146917168</v>
      </c>
      <c r="G53" s="753" t="s">
        <v>4755</v>
      </c>
      <c r="H53" s="753" t="s">
        <v>522</v>
      </c>
      <c r="I53" s="753" t="s">
        <v>4154</v>
      </c>
      <c r="J53" s="753" t="s">
        <v>4215</v>
      </c>
      <c r="K53" s="753" t="s">
        <v>121</v>
      </c>
      <c r="L53" s="753" t="s">
        <v>4756</v>
      </c>
    </row>
    <row r="54" spans="1:19">
      <c r="A54" s="916" t="s">
        <v>4632</v>
      </c>
      <c r="B54" s="916" t="s">
        <v>4158</v>
      </c>
      <c r="C54" s="916" t="s">
        <v>4217</v>
      </c>
      <c r="D54" s="916" t="s">
        <v>83</v>
      </c>
      <c r="E54" s="916"/>
      <c r="F54" s="916"/>
      <c r="G54" s="916"/>
      <c r="H54" s="916"/>
      <c r="I54" s="916"/>
      <c r="J54" s="916" t="s">
        <v>4218</v>
      </c>
      <c r="K54" s="916" t="s">
        <v>163</v>
      </c>
      <c r="L54" s="916"/>
      <c r="M54" s="916"/>
      <c r="N54" s="916"/>
      <c r="O54" s="916"/>
      <c r="P54" s="916"/>
      <c r="Q54" s="916"/>
      <c r="R54" s="916"/>
      <c r="S54" s="916"/>
    </row>
    <row r="55" spans="1:19">
      <c r="A55" s="916"/>
      <c r="B55" s="916" t="s">
        <v>4371</v>
      </c>
      <c r="C55" s="916" t="s">
        <v>4370</v>
      </c>
      <c r="D55" s="916" t="s">
        <v>83</v>
      </c>
      <c r="E55" s="916"/>
      <c r="F55" s="916"/>
      <c r="G55" s="916"/>
      <c r="H55" s="916"/>
      <c r="I55" s="916"/>
      <c r="J55" s="916" t="s">
        <v>4218</v>
      </c>
      <c r="K55" s="916" t="s">
        <v>163</v>
      </c>
      <c r="L55" s="916"/>
      <c r="M55" s="916"/>
      <c r="N55" s="916"/>
      <c r="O55" s="916"/>
      <c r="P55" s="916"/>
      <c r="Q55" s="916"/>
      <c r="R55" s="916"/>
      <c r="S55" s="916"/>
    </row>
    <row r="56" spans="1:19" s="916" customFormat="1">
      <c r="B56" s="916" t="s">
        <v>4387</v>
      </c>
      <c r="C56" s="916" t="s">
        <v>4386</v>
      </c>
      <c r="D56" s="916" t="s">
        <v>83</v>
      </c>
      <c r="J56" s="916" t="s">
        <v>4218</v>
      </c>
      <c r="K56" s="916" t="s">
        <v>163</v>
      </c>
    </row>
    <row r="57" spans="1:19" s="916" customFormat="1">
      <c r="B57" s="916" t="s">
        <v>4391</v>
      </c>
      <c r="C57" s="916" t="s">
        <v>4390</v>
      </c>
      <c r="D57" s="916" t="s">
        <v>83</v>
      </c>
      <c r="J57" s="916" t="s">
        <v>4218</v>
      </c>
      <c r="K57" s="916" t="s">
        <v>163</v>
      </c>
    </row>
  </sheetData>
  <conditionalFormatting sqref="F5">
    <cfRule type="duplicateValues" dxfId="1449" priority="56"/>
  </conditionalFormatting>
  <conditionalFormatting sqref="F6:F7">
    <cfRule type="duplicateValues" dxfId="1448" priority="55"/>
  </conditionalFormatting>
  <conditionalFormatting sqref="F10">
    <cfRule type="duplicateValues" dxfId="1447" priority="54"/>
  </conditionalFormatting>
  <conditionalFormatting sqref="F12">
    <cfRule type="duplicateValues" dxfId="1446" priority="29"/>
  </conditionalFormatting>
  <conditionalFormatting sqref="F12">
    <cfRule type="duplicateValues" dxfId="1445" priority="28"/>
  </conditionalFormatting>
  <conditionalFormatting sqref="F26">
    <cfRule type="duplicateValues" dxfId="1444" priority="19"/>
  </conditionalFormatting>
  <conditionalFormatting sqref="F26">
    <cfRule type="duplicateValues" dxfId="1443" priority="18"/>
  </conditionalFormatting>
  <conditionalFormatting sqref="F4">
    <cfRule type="duplicateValues" dxfId="1442" priority="17"/>
  </conditionalFormatting>
  <conditionalFormatting sqref="F4">
    <cfRule type="duplicateValues" dxfId="1441" priority="16"/>
  </conditionalFormatting>
  <conditionalFormatting sqref="F4">
    <cfRule type="duplicateValues" dxfId="1440" priority="15"/>
  </conditionalFormatting>
  <conditionalFormatting sqref="F15">
    <cfRule type="duplicateValues" dxfId="1439" priority="14"/>
  </conditionalFormatting>
  <conditionalFormatting sqref="F15">
    <cfRule type="duplicateValues" dxfId="1438" priority="13"/>
  </conditionalFormatting>
  <conditionalFormatting sqref="F15">
    <cfRule type="duplicateValues" dxfId="1437" priority="12"/>
  </conditionalFormatting>
  <conditionalFormatting sqref="F14">
    <cfRule type="duplicateValues" dxfId="1436" priority="11"/>
  </conditionalFormatting>
  <conditionalFormatting sqref="F14">
    <cfRule type="duplicateValues" dxfId="1435" priority="10"/>
  </conditionalFormatting>
  <conditionalFormatting sqref="F14">
    <cfRule type="duplicateValues" dxfId="1434" priority="9"/>
  </conditionalFormatting>
  <conditionalFormatting sqref="F22">
    <cfRule type="duplicateValues" dxfId="1433" priority="8"/>
  </conditionalFormatting>
  <conditionalFormatting sqref="F22">
    <cfRule type="duplicateValues" dxfId="1432" priority="7"/>
  </conditionalFormatting>
  <conditionalFormatting sqref="F22">
    <cfRule type="duplicateValues" dxfId="1431" priority="6"/>
  </conditionalFormatting>
  <conditionalFormatting sqref="F28">
    <cfRule type="duplicateValues" dxfId="1430" priority="2"/>
  </conditionalFormatting>
  <conditionalFormatting sqref="F28">
    <cfRule type="duplicateValues" dxfId="1429" priority="1"/>
  </conditionalFormatting>
  <dataValidations count="1">
    <dataValidation type="list" allowBlank="1" showInputMessage="1" showErrorMessage="1" sqref="I1 I4:I1048576" xr:uid="{301FF143-4590-4AEE-9A40-FEF5B440F1C9}">
      <formula1>"XS, S, M, L, XL, XXL, XXXL, XXXXL, "</formula1>
    </dataValidation>
  </dataValidations>
  <pageMargins left="0.7" right="0.7" top="0.75" bottom="0.75" header="0.3" footer="0.3"/>
  <legacy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B997-942A-4A62-B19C-770D51690DBA}">
  <dimension ref="A1:S28"/>
  <sheetViews>
    <sheetView topLeftCell="B1" workbookViewId="0">
      <selection activeCell="E7" sqref="E7"/>
    </sheetView>
  </sheetViews>
  <sheetFormatPr defaultColWidth="9.140625" defaultRowHeight="12.75"/>
  <cols>
    <col min="1" max="1" width="19.28515625" style="753" customWidth="1"/>
    <col min="2" max="2" width="10" style="753" bestFit="1" customWidth="1"/>
    <col min="3" max="3" width="9.140625" style="753" customWidth="1"/>
    <col min="4" max="4" width="43.7109375" style="753" bestFit="1" customWidth="1"/>
    <col min="5" max="5" width="19.5703125" style="753" customWidth="1"/>
    <col min="6" max="6" width="11.5703125" style="753" bestFit="1" customWidth="1"/>
    <col min="7" max="7" width="16.7109375" style="753" customWidth="1"/>
    <col min="8" max="8" width="9.140625" style="753" customWidth="1"/>
    <col min="9" max="9" width="10.7109375" style="753" customWidth="1"/>
    <col min="10" max="10" width="40.140625" style="753" customWidth="1"/>
    <col min="11" max="11" width="18.28515625" style="753" customWidth="1"/>
    <col min="12" max="12" width="12.5703125" style="753" bestFit="1" customWidth="1"/>
    <col min="13" max="16384" width="9.140625" style="753"/>
  </cols>
  <sheetData>
    <row r="1" spans="1:19">
      <c r="A1" s="909" t="s">
        <v>4140</v>
      </c>
      <c r="B1" s="910" t="s">
        <v>4139</v>
      </c>
      <c r="C1" s="910" t="s">
        <v>4137</v>
      </c>
      <c r="D1" s="910" t="s">
        <v>4138</v>
      </c>
      <c r="E1" s="909" t="s">
        <v>4141</v>
      </c>
      <c r="F1" s="909" t="s">
        <v>1192</v>
      </c>
      <c r="G1" s="911" t="s">
        <v>190</v>
      </c>
      <c r="H1" s="909" t="s">
        <v>498</v>
      </c>
      <c r="I1" s="909" t="s">
        <v>4142</v>
      </c>
      <c r="J1" s="910" t="s">
        <v>4143</v>
      </c>
      <c r="K1" s="910" t="s">
        <v>4144</v>
      </c>
      <c r="L1" s="910" t="s">
        <v>4145</v>
      </c>
      <c r="M1" s="912" t="s">
        <v>450</v>
      </c>
      <c r="N1" s="912" t="s">
        <v>4146</v>
      </c>
      <c r="O1" s="912" t="s">
        <v>4147</v>
      </c>
      <c r="P1" s="912" t="s">
        <v>4148</v>
      </c>
      <c r="Q1" s="912" t="s">
        <v>4149</v>
      </c>
      <c r="R1" s="913" t="s">
        <v>4150</v>
      </c>
      <c r="S1" s="913" t="s">
        <v>4151</v>
      </c>
    </row>
    <row r="2" spans="1:19" ht="14.25">
      <c r="A2" s="753" t="s">
        <v>4757</v>
      </c>
      <c r="B2" s="753" t="s">
        <v>4758</v>
      </c>
      <c r="C2" s="753" t="s">
        <v>4759</v>
      </c>
      <c r="D2" s="753" t="s">
        <v>4760</v>
      </c>
      <c r="E2" s="775" t="s">
        <v>2866</v>
      </c>
      <c r="F2" s="775">
        <v>176121295</v>
      </c>
      <c r="G2" s="775">
        <v>7079087652</v>
      </c>
      <c r="H2" s="775" t="s">
        <v>2656</v>
      </c>
      <c r="I2" s="762"/>
      <c r="J2" s="753" t="s">
        <v>4215</v>
      </c>
      <c r="K2" s="753" t="s">
        <v>4155</v>
      </c>
      <c r="L2" s="753" t="s">
        <v>4761</v>
      </c>
    </row>
    <row r="3" spans="1:19" ht="14.25">
      <c r="A3" s="753" t="s">
        <v>3937</v>
      </c>
      <c r="B3" s="753" t="s">
        <v>4762</v>
      </c>
      <c r="C3" s="753" t="s">
        <v>4763</v>
      </c>
      <c r="D3" s="753" t="s">
        <v>95</v>
      </c>
      <c r="E3" s="892" t="s">
        <v>3938</v>
      </c>
      <c r="F3" s="898">
        <v>221234205</v>
      </c>
      <c r="G3" s="892">
        <v>4352689391</v>
      </c>
      <c r="H3" s="860" t="s">
        <v>906</v>
      </c>
      <c r="I3" s="850"/>
      <c r="J3" s="753" t="s">
        <v>4218</v>
      </c>
      <c r="K3" s="753" t="s">
        <v>4155</v>
      </c>
      <c r="L3" s="914" t="s">
        <v>4764</v>
      </c>
    </row>
    <row r="4" spans="1:19" ht="14.25">
      <c r="A4" s="753" t="s">
        <v>3325</v>
      </c>
      <c r="B4" s="753" t="s">
        <v>4765</v>
      </c>
      <c r="C4" s="753" t="s">
        <v>4766</v>
      </c>
      <c r="D4" s="753" t="s">
        <v>95</v>
      </c>
      <c r="E4" s="775" t="s">
        <v>3326</v>
      </c>
      <c r="F4" s="775">
        <v>216591524</v>
      </c>
      <c r="G4" s="775">
        <v>3853477871</v>
      </c>
      <c r="H4" s="775" t="s">
        <v>552</v>
      </c>
      <c r="I4" s="762"/>
      <c r="J4" s="753" t="s">
        <v>4218</v>
      </c>
      <c r="K4" s="753" t="s">
        <v>4155</v>
      </c>
      <c r="L4" s="914" t="s">
        <v>4767</v>
      </c>
    </row>
    <row r="5" spans="1:19" ht="14.25">
      <c r="A5" s="753" t="s">
        <v>3816</v>
      </c>
      <c r="B5" s="753" t="s">
        <v>4768</v>
      </c>
      <c r="C5" s="753" t="s">
        <v>4769</v>
      </c>
      <c r="D5" s="753" t="s">
        <v>95</v>
      </c>
      <c r="E5" s="860" t="s">
        <v>3817</v>
      </c>
      <c r="F5" s="894">
        <v>219091840</v>
      </c>
      <c r="G5" s="860">
        <v>3853790835</v>
      </c>
      <c r="H5" s="952" t="s">
        <v>522</v>
      </c>
      <c r="I5" s="850" t="s">
        <v>4154</v>
      </c>
      <c r="J5" s="753" t="s">
        <v>4218</v>
      </c>
      <c r="K5" s="753" t="s">
        <v>4155</v>
      </c>
      <c r="L5" s="914" t="s">
        <v>4770</v>
      </c>
    </row>
    <row r="6" spans="1:19" ht="14.25">
      <c r="A6" s="753" t="s">
        <v>4771</v>
      </c>
      <c r="B6" s="753" t="s">
        <v>4772</v>
      </c>
      <c r="C6" s="753" t="s">
        <v>4773</v>
      </c>
      <c r="D6" s="753" t="s">
        <v>4642</v>
      </c>
      <c r="E6" s="775" t="s">
        <v>3213</v>
      </c>
      <c r="F6" s="775">
        <v>217220013</v>
      </c>
      <c r="G6" s="775">
        <v>3853189983</v>
      </c>
      <c r="H6" s="775" t="s">
        <v>528</v>
      </c>
      <c r="I6" s="762"/>
      <c r="J6" s="753" t="s">
        <v>4218</v>
      </c>
      <c r="K6" s="753" t="s">
        <v>4157</v>
      </c>
      <c r="L6" s="914" t="s">
        <v>4774</v>
      </c>
    </row>
    <row r="7" spans="1:19" ht="14.25">
      <c r="A7" s="753" t="s">
        <v>4775</v>
      </c>
      <c r="B7" s="753" t="s">
        <v>4776</v>
      </c>
      <c r="C7" s="753" t="s">
        <v>4777</v>
      </c>
      <c r="D7" s="753" t="s">
        <v>4760</v>
      </c>
      <c r="E7" s="861" t="s">
        <v>4778</v>
      </c>
      <c r="F7" s="888">
        <v>215459191</v>
      </c>
      <c r="G7" s="861">
        <v>3852165410</v>
      </c>
      <c r="H7" s="860" t="s">
        <v>1260</v>
      </c>
      <c r="I7" s="850" t="s">
        <v>4154</v>
      </c>
      <c r="J7" s="753" t="s">
        <v>4215</v>
      </c>
      <c r="K7" s="753" t="s">
        <v>4155</v>
      </c>
      <c r="L7" s="753" t="s">
        <v>4779</v>
      </c>
    </row>
    <row r="8" spans="1:19" ht="14.25">
      <c r="A8" s="753" t="s">
        <v>3970</v>
      </c>
      <c r="B8" s="753" t="s">
        <v>4780</v>
      </c>
      <c r="C8" s="753" t="s">
        <v>4781</v>
      </c>
      <c r="D8" s="753" t="s">
        <v>4760</v>
      </c>
      <c r="E8" s="862" t="s">
        <v>3971</v>
      </c>
      <c r="F8" s="889">
        <v>221840574</v>
      </c>
      <c r="G8" s="862">
        <v>3854050571</v>
      </c>
      <c r="H8" s="860" t="s">
        <v>522</v>
      </c>
      <c r="I8" s="953"/>
      <c r="J8" s="753" t="s">
        <v>4215</v>
      </c>
      <c r="K8" s="753" t="s">
        <v>4155</v>
      </c>
      <c r="L8" s="914" t="s">
        <v>4782</v>
      </c>
    </row>
    <row r="9" spans="1:19" ht="14.25">
      <c r="A9" s="753" t="s">
        <v>3923</v>
      </c>
      <c r="B9" s="753" t="s">
        <v>4783</v>
      </c>
      <c r="C9" s="753" t="s">
        <v>4784</v>
      </c>
      <c r="D9" s="753" t="s">
        <v>98</v>
      </c>
      <c r="E9" s="860" t="s">
        <v>3924</v>
      </c>
      <c r="F9" s="888">
        <v>129270240</v>
      </c>
      <c r="G9" s="850">
        <v>7153106810</v>
      </c>
      <c r="H9" s="860" t="s">
        <v>2656</v>
      </c>
      <c r="I9" s="850" t="s">
        <v>4203</v>
      </c>
      <c r="J9" s="753" t="s">
        <v>4215</v>
      </c>
      <c r="K9" s="753" t="s">
        <v>4157</v>
      </c>
      <c r="L9" s="914" t="s">
        <v>4785</v>
      </c>
    </row>
    <row r="10" spans="1:19" ht="17.25" customHeight="1">
      <c r="A10" s="753" t="s">
        <v>2034</v>
      </c>
      <c r="B10" s="753" t="s">
        <v>4786</v>
      </c>
      <c r="C10" s="753" t="s">
        <v>4787</v>
      </c>
      <c r="D10" s="753" t="s">
        <v>125</v>
      </c>
      <c r="E10" s="861" t="s">
        <v>2035</v>
      </c>
      <c r="F10" s="888">
        <v>95655178</v>
      </c>
      <c r="G10" s="861">
        <v>3853797801</v>
      </c>
      <c r="H10" s="860" t="s">
        <v>528</v>
      </c>
      <c r="I10" s="850" t="s">
        <v>4203</v>
      </c>
      <c r="J10" s="753" t="s">
        <v>4220</v>
      </c>
      <c r="K10" s="753" t="s">
        <v>4157</v>
      </c>
      <c r="L10" s="914" t="s">
        <v>4788</v>
      </c>
    </row>
    <row r="11" spans="1:19" ht="14.25">
      <c r="A11" s="753" t="s">
        <v>3954</v>
      </c>
      <c r="B11" s="753" t="s">
        <v>4789</v>
      </c>
      <c r="C11" s="753" t="s">
        <v>4790</v>
      </c>
      <c r="D11" s="753" t="s">
        <v>119</v>
      </c>
      <c r="E11" s="861" t="s">
        <v>3955</v>
      </c>
      <c r="F11" s="888">
        <v>96619838</v>
      </c>
      <c r="G11" s="861">
        <v>3853370012</v>
      </c>
      <c r="H11" s="860" t="s">
        <v>741</v>
      </c>
      <c r="I11" s="850"/>
      <c r="J11" s="753" t="s">
        <v>4204</v>
      </c>
      <c r="K11" s="753" t="s">
        <v>4155</v>
      </c>
      <c r="L11" s="753" t="s">
        <v>4791</v>
      </c>
    </row>
    <row r="12" spans="1:19" ht="14.25">
      <c r="A12" s="753" t="s">
        <v>2383</v>
      </c>
      <c r="B12" s="753" t="s">
        <v>4792</v>
      </c>
      <c r="C12" s="753" t="s">
        <v>4793</v>
      </c>
      <c r="D12" s="753" t="s">
        <v>4355</v>
      </c>
      <c r="E12" s="850" t="s">
        <v>2384</v>
      </c>
      <c r="F12" s="887">
        <v>180458712</v>
      </c>
      <c r="G12" s="850">
        <v>8014405907</v>
      </c>
      <c r="H12" s="850" t="s">
        <v>522</v>
      </c>
      <c r="I12" s="850"/>
      <c r="J12" s="753" t="s">
        <v>4204</v>
      </c>
      <c r="K12" s="753" t="s">
        <v>4172</v>
      </c>
      <c r="L12" s="753" t="s">
        <v>4794</v>
      </c>
    </row>
    <row r="13" spans="1:19" ht="14.25">
      <c r="A13" s="853" t="s">
        <v>4795</v>
      </c>
      <c r="B13" s="753" t="s">
        <v>4796</v>
      </c>
      <c r="C13" s="753" t="s">
        <v>4797</v>
      </c>
      <c r="D13" s="753" t="s">
        <v>4798</v>
      </c>
      <c r="E13" s="861" t="s">
        <v>3752</v>
      </c>
      <c r="F13" s="894">
        <v>164911604</v>
      </c>
      <c r="G13" s="921">
        <v>8013853512</v>
      </c>
      <c r="H13" s="860" t="s">
        <v>513</v>
      </c>
      <c r="I13" s="850" t="s">
        <v>4203</v>
      </c>
      <c r="J13" s="753" t="s">
        <v>4204</v>
      </c>
      <c r="K13" s="753" t="s">
        <v>4157</v>
      </c>
      <c r="L13" s="753" t="s">
        <v>4799</v>
      </c>
    </row>
    <row r="14" spans="1:19" ht="15" customHeight="1">
      <c r="A14" s="753" t="s">
        <v>4800</v>
      </c>
      <c r="B14" s="753" t="s">
        <v>4801</v>
      </c>
      <c r="C14" s="753" t="s">
        <v>4802</v>
      </c>
      <c r="D14" s="753" t="s">
        <v>4760</v>
      </c>
      <c r="E14" s="861" t="s">
        <v>3631</v>
      </c>
      <c r="F14" s="888">
        <v>218825186</v>
      </c>
      <c r="G14" s="861">
        <v>8013810242</v>
      </c>
      <c r="H14" s="860" t="s">
        <v>513</v>
      </c>
      <c r="I14" s="850"/>
      <c r="J14" s="753" t="s">
        <v>4215</v>
      </c>
      <c r="K14" s="753" t="s">
        <v>4155</v>
      </c>
      <c r="L14" s="753" t="s">
        <v>4803</v>
      </c>
    </row>
    <row r="15" spans="1:19" ht="14.25">
      <c r="A15" s="753" t="s">
        <v>4804</v>
      </c>
      <c r="B15" s="753" t="s">
        <v>4805</v>
      </c>
      <c r="C15" s="753" t="s">
        <v>4806</v>
      </c>
      <c r="D15" s="753" t="s">
        <v>4760</v>
      </c>
      <c r="E15" s="775" t="s">
        <v>3569</v>
      </c>
      <c r="F15" s="707"/>
      <c r="G15" s="922"/>
      <c r="H15" s="775"/>
      <c r="I15" s="762"/>
      <c r="J15" s="753" t="s">
        <v>4215</v>
      </c>
      <c r="K15" s="753" t="s">
        <v>4155</v>
      </c>
      <c r="L15" s="753" t="s">
        <v>4807</v>
      </c>
    </row>
    <row r="16" spans="1:19" ht="14.25">
      <c r="B16" s="753" t="s">
        <v>4808</v>
      </c>
      <c r="C16" s="753" t="s">
        <v>4809</v>
      </c>
      <c r="D16" s="753" t="s">
        <v>4760</v>
      </c>
      <c r="E16" s="861" t="s">
        <v>3244</v>
      </c>
      <c r="F16" s="888">
        <v>216559414</v>
      </c>
      <c r="G16" s="861">
        <v>3854439875</v>
      </c>
      <c r="H16" s="860" t="s">
        <v>741</v>
      </c>
      <c r="I16" s="860" t="s">
        <v>4203</v>
      </c>
      <c r="J16" s="736" t="s">
        <v>4215</v>
      </c>
      <c r="K16" s="753" t="s">
        <v>4155</v>
      </c>
      <c r="L16" s="753" t="s">
        <v>4810</v>
      </c>
    </row>
    <row r="17" spans="1:12" ht="14.25">
      <c r="A17" s="724" t="s">
        <v>4811</v>
      </c>
      <c r="B17" s="753" t="s">
        <v>4812</v>
      </c>
      <c r="C17" s="753" t="s">
        <v>4813</v>
      </c>
      <c r="D17" s="753" t="s">
        <v>4760</v>
      </c>
      <c r="E17" s="861" t="s">
        <v>3969</v>
      </c>
      <c r="F17" s="888">
        <v>199708572</v>
      </c>
      <c r="G17" s="861">
        <v>3854366356</v>
      </c>
      <c r="H17" s="860" t="s">
        <v>741</v>
      </c>
      <c r="I17" s="860" t="s">
        <v>4203</v>
      </c>
      <c r="J17" s="736" t="s">
        <v>4215</v>
      </c>
      <c r="K17" s="753" t="s">
        <v>4155</v>
      </c>
      <c r="L17" s="753" t="s">
        <v>4814</v>
      </c>
    </row>
    <row r="18" spans="1:12" ht="14.25">
      <c r="B18" s="753" t="s">
        <v>4815</v>
      </c>
      <c r="C18" s="753" t="s">
        <v>4816</v>
      </c>
      <c r="D18" s="753" t="s">
        <v>98</v>
      </c>
      <c r="E18" s="892" t="s">
        <v>3919</v>
      </c>
      <c r="F18" s="898">
        <v>146893715</v>
      </c>
      <c r="G18" s="892">
        <v>3854143049</v>
      </c>
      <c r="H18" s="860" t="s">
        <v>522</v>
      </c>
      <c r="I18" s="850"/>
      <c r="J18" s="753" t="s">
        <v>4215</v>
      </c>
      <c r="K18" s="753" t="s">
        <v>4157</v>
      </c>
      <c r="L18" s="753" t="s">
        <v>4817</v>
      </c>
    </row>
    <row r="20" spans="1:12" ht="15.75" customHeight="1"/>
    <row r="21" spans="1:12" ht="15" customHeight="1">
      <c r="B21" s="662"/>
      <c r="E21" s="736" t="s">
        <v>55</v>
      </c>
      <c r="F21" s="736"/>
      <c r="G21" s="736"/>
    </row>
    <row r="22" spans="1:12">
      <c r="B22" s="662"/>
      <c r="E22" s="662"/>
      <c r="F22" s="662"/>
      <c r="G22" s="662"/>
    </row>
    <row r="27" spans="1:12">
      <c r="E27" s="662"/>
      <c r="F27" s="662"/>
      <c r="G27" s="662"/>
    </row>
    <row r="28" spans="1:12">
      <c r="K28" s="915"/>
    </row>
  </sheetData>
  <conditionalFormatting sqref="F22">
    <cfRule type="duplicateValues" dxfId="1405" priority="35"/>
  </conditionalFormatting>
  <conditionalFormatting sqref="F23">
    <cfRule type="duplicateValues" dxfId="1404" priority="34"/>
  </conditionalFormatting>
  <conditionalFormatting sqref="F27">
    <cfRule type="duplicateValues" dxfId="1403" priority="33"/>
  </conditionalFormatting>
  <conditionalFormatting sqref="J16:J17">
    <cfRule type="containsText" dxfId="1402" priority="32" operator="containsText" text="Day">
      <formula>NOT(ISERROR(SEARCH("Day",J16)))</formula>
    </cfRule>
  </conditionalFormatting>
  <conditionalFormatting sqref="J16:J17">
    <cfRule type="containsText" dxfId="1401" priority="31" operator="containsText" text="Night">
      <formula>NOT(ISERROR(SEARCH("Night",J16)))</formula>
    </cfRule>
  </conditionalFormatting>
  <conditionalFormatting sqref="F17">
    <cfRule type="duplicateValues" dxfId="1400" priority="28"/>
  </conditionalFormatting>
  <conditionalFormatting sqref="F16">
    <cfRule type="duplicateValues" dxfId="1399" priority="27"/>
  </conditionalFormatting>
  <conditionalFormatting sqref="F16">
    <cfRule type="duplicateValues" dxfId="1398" priority="26"/>
  </conditionalFormatting>
  <conditionalFormatting sqref="F10">
    <cfRule type="duplicateValues" dxfId="1397" priority="23"/>
  </conditionalFormatting>
  <conditionalFormatting sqref="F15">
    <cfRule type="duplicateValues" dxfId="1396" priority="22"/>
  </conditionalFormatting>
  <conditionalFormatting sqref="F11">
    <cfRule type="duplicateValues" dxfId="1395" priority="21"/>
  </conditionalFormatting>
  <conditionalFormatting sqref="F11">
    <cfRule type="duplicateValues" dxfId="1394" priority="20"/>
  </conditionalFormatting>
  <conditionalFormatting sqref="F7">
    <cfRule type="duplicateValues" dxfId="1393" priority="17"/>
  </conditionalFormatting>
  <conditionalFormatting sqref="F7">
    <cfRule type="duplicateValues" dxfId="1392" priority="16"/>
  </conditionalFormatting>
  <conditionalFormatting sqref="F9">
    <cfRule type="duplicateValues" dxfId="1391" priority="15"/>
  </conditionalFormatting>
  <conditionalFormatting sqref="F3">
    <cfRule type="duplicateValues" dxfId="1390" priority="10"/>
  </conditionalFormatting>
  <conditionalFormatting sqref="F3">
    <cfRule type="duplicateValues" dxfId="1389" priority="9"/>
  </conditionalFormatting>
  <conditionalFormatting sqref="F14">
    <cfRule type="duplicateValues" dxfId="1388" priority="8"/>
  </conditionalFormatting>
  <conditionalFormatting sqref="F14">
    <cfRule type="duplicateValues" dxfId="1387" priority="7"/>
  </conditionalFormatting>
  <conditionalFormatting sqref="F18">
    <cfRule type="duplicateValues" dxfId="1386" priority="6"/>
  </conditionalFormatting>
  <conditionalFormatting sqref="F18">
    <cfRule type="duplicateValues" dxfId="1385" priority="5"/>
  </conditionalFormatting>
  <conditionalFormatting sqref="F8">
    <cfRule type="duplicateValues" dxfId="1384" priority="4"/>
  </conditionalFormatting>
  <conditionalFormatting sqref="F8">
    <cfRule type="duplicateValues" dxfId="1383" priority="3"/>
  </conditionalFormatting>
  <conditionalFormatting sqref="F13">
    <cfRule type="duplicateValues" dxfId="1382" priority="2"/>
  </conditionalFormatting>
  <conditionalFormatting sqref="F13">
    <cfRule type="duplicateValues" dxfId="1381" priority="1"/>
  </conditionalFormatting>
  <dataValidations count="2">
    <dataValidation type="list" allowBlank="1" showInputMessage="1" showErrorMessage="1" sqref="I1:I18 I21:I1048576" xr:uid="{DBD79270-259C-4AE2-ABB4-4466385F9C0F}">
      <formula1>"XS, S, M, L, XL, XXL, XXXL, XXXXL, "</formula1>
    </dataValidation>
    <dataValidation type="list" allowBlank="1" showInputMessage="1" showErrorMessage="1" sqref="J16:J17" xr:uid="{F0EF2809-B53D-4A58-B08E-54785A7B2291}">
      <formula1>"Days, Nights,"</formula1>
    </dataValidation>
  </dataValidations>
  <pageMargins left="0.7" right="0.7" top="0.75" bottom="0.75" header="0.3" footer="0.3"/>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5F86-9612-4D2C-9C92-DBE81775574D}">
  <dimension ref="A1:S31"/>
  <sheetViews>
    <sheetView topLeftCell="A4" workbookViewId="0">
      <selection activeCell="E23" sqref="E23"/>
    </sheetView>
  </sheetViews>
  <sheetFormatPr defaultColWidth="9.140625" defaultRowHeight="12.75"/>
  <cols>
    <col min="1" max="1" width="11.5703125" style="753" bestFit="1" customWidth="1"/>
    <col min="2" max="2" width="10" style="753" bestFit="1" customWidth="1"/>
    <col min="3" max="3" width="9.140625" style="753" customWidth="1"/>
    <col min="4" max="4" width="43.7109375" style="753" bestFit="1" customWidth="1"/>
    <col min="5" max="5" width="34.85546875" style="753" bestFit="1" customWidth="1"/>
    <col min="6" max="6" width="14.28515625" style="753" bestFit="1" customWidth="1"/>
    <col min="7" max="7" width="16.7109375" style="753" customWidth="1"/>
    <col min="8" max="8" width="9.140625" style="753" customWidth="1"/>
    <col min="9" max="9" width="10.7109375" style="753" customWidth="1"/>
    <col min="10" max="10" width="40.140625" style="753" customWidth="1"/>
    <col min="11" max="11" width="80" style="753" bestFit="1" customWidth="1"/>
    <col min="12" max="12" width="12.5703125" style="753" bestFit="1" customWidth="1"/>
    <col min="13" max="16384" width="9.140625" style="753"/>
  </cols>
  <sheetData>
    <row r="1" spans="1:19">
      <c r="A1" s="916" t="s">
        <v>4140</v>
      </c>
      <c r="B1" s="917" t="s">
        <v>4139</v>
      </c>
      <c r="C1" s="917" t="s">
        <v>4137</v>
      </c>
      <c r="D1" s="917" t="s">
        <v>4138</v>
      </c>
      <c r="E1" s="916" t="s">
        <v>4141</v>
      </c>
      <c r="F1" s="916" t="s">
        <v>1192</v>
      </c>
      <c r="G1" s="918" t="s">
        <v>190</v>
      </c>
      <c r="H1" s="916" t="s">
        <v>498</v>
      </c>
      <c r="I1" s="916" t="s">
        <v>4142</v>
      </c>
      <c r="J1" s="917" t="s">
        <v>4143</v>
      </c>
      <c r="K1" s="917" t="s">
        <v>4144</v>
      </c>
      <c r="L1" s="917" t="s">
        <v>4145</v>
      </c>
      <c r="M1" s="919" t="s">
        <v>450</v>
      </c>
      <c r="N1" s="919" t="s">
        <v>4146</v>
      </c>
      <c r="O1" s="919" t="s">
        <v>4147</v>
      </c>
      <c r="P1" s="919" t="s">
        <v>4148</v>
      </c>
      <c r="Q1" s="919" t="s">
        <v>4149</v>
      </c>
      <c r="R1" s="920" t="s">
        <v>4150</v>
      </c>
      <c r="S1" s="920" t="s">
        <v>4151</v>
      </c>
    </row>
    <row r="2" spans="1:19" ht="14.25">
      <c r="A2" s="753" t="s">
        <v>4818</v>
      </c>
      <c r="B2" s="753" t="s">
        <v>4819</v>
      </c>
      <c r="C2" s="753" t="s">
        <v>4820</v>
      </c>
      <c r="D2" s="753" t="s">
        <v>4821</v>
      </c>
      <c r="E2" s="707" t="s">
        <v>634</v>
      </c>
      <c r="F2" s="753">
        <v>217304054</v>
      </c>
      <c r="G2" s="753">
        <v>8014730897</v>
      </c>
      <c r="H2" s="731" t="s">
        <v>522</v>
      </c>
      <c r="I2" s="731"/>
      <c r="J2" s="753" t="s">
        <v>4822</v>
      </c>
      <c r="K2" s="753" t="s">
        <v>4172</v>
      </c>
      <c r="L2" s="753" t="s">
        <v>4823</v>
      </c>
    </row>
    <row r="3" spans="1:19" ht="14.25">
      <c r="A3" s="753" t="s">
        <v>3822</v>
      </c>
      <c r="B3" s="753" t="s">
        <v>4824</v>
      </c>
      <c r="C3" s="753" t="s">
        <v>4825</v>
      </c>
      <c r="D3" s="753" t="s">
        <v>125</v>
      </c>
      <c r="E3" s="707" t="s">
        <v>4826</v>
      </c>
      <c r="F3" s="662">
        <v>220925042</v>
      </c>
      <c r="G3" s="662">
        <v>8012099890</v>
      </c>
      <c r="H3" s="736" t="s">
        <v>2472</v>
      </c>
      <c r="I3" s="731" t="s">
        <v>4528</v>
      </c>
      <c r="J3" s="753" t="s">
        <v>4220</v>
      </c>
      <c r="K3" s="753" t="s">
        <v>4157</v>
      </c>
      <c r="L3" s="914" t="s">
        <v>4827</v>
      </c>
    </row>
    <row r="4" spans="1:19" ht="14.25">
      <c r="A4" s="753" t="s">
        <v>3809</v>
      </c>
      <c r="B4" s="753" t="s">
        <v>4828</v>
      </c>
      <c r="C4" s="753" t="s">
        <v>4829</v>
      </c>
      <c r="D4" s="753" t="s">
        <v>125</v>
      </c>
      <c r="E4" s="921" t="s">
        <v>3758</v>
      </c>
      <c r="F4" s="894">
        <v>185242799</v>
      </c>
      <c r="G4" s="753">
        <v>3855838763</v>
      </c>
      <c r="H4" s="736" t="s">
        <v>522</v>
      </c>
      <c r="I4" s="731"/>
      <c r="J4" s="753" t="s">
        <v>4220</v>
      </c>
      <c r="K4" s="753" t="s">
        <v>4157</v>
      </c>
      <c r="L4" s="753" t="s">
        <v>4830</v>
      </c>
    </row>
    <row r="5" spans="1:19" ht="14.25">
      <c r="A5" s="753" t="s">
        <v>4831</v>
      </c>
      <c r="B5" s="753" t="s">
        <v>4832</v>
      </c>
      <c r="C5" s="753" t="s">
        <v>4833</v>
      </c>
      <c r="D5" s="753" t="s">
        <v>4834</v>
      </c>
      <c r="E5" s="860" t="s">
        <v>4835</v>
      </c>
      <c r="F5" s="894">
        <v>217968857</v>
      </c>
      <c r="G5" s="736">
        <v>3858746002</v>
      </c>
      <c r="H5" s="797" t="s">
        <v>2472</v>
      </c>
      <c r="I5" s="731" t="s">
        <v>4203</v>
      </c>
      <c r="J5" s="753" t="s">
        <v>4220</v>
      </c>
      <c r="K5" s="753" t="s">
        <v>4155</v>
      </c>
      <c r="L5" s="753" t="s">
        <v>4836</v>
      </c>
    </row>
    <row r="6" spans="1:19" ht="14.25">
      <c r="B6" s="753" t="s">
        <v>4837</v>
      </c>
      <c r="C6" s="753" t="s">
        <v>4838</v>
      </c>
      <c r="D6" s="753" t="s">
        <v>4834</v>
      </c>
      <c r="E6" s="921" t="s">
        <v>3876</v>
      </c>
      <c r="F6" s="894">
        <v>134090007</v>
      </c>
      <c r="G6" s="753">
        <v>8012051714</v>
      </c>
      <c r="H6" s="736" t="s">
        <v>522</v>
      </c>
      <c r="I6" s="731"/>
      <c r="J6" s="753" t="s">
        <v>4220</v>
      </c>
      <c r="K6" s="753" t="s">
        <v>4155</v>
      </c>
      <c r="L6" s="753" t="s">
        <v>4839</v>
      </c>
    </row>
    <row r="7" spans="1:19" ht="14.25">
      <c r="B7" s="753" t="s">
        <v>4840</v>
      </c>
      <c r="C7" s="753" t="s">
        <v>4841</v>
      </c>
      <c r="D7" s="753" t="s">
        <v>4834</v>
      </c>
      <c r="E7" s="921" t="s">
        <v>3878</v>
      </c>
      <c r="F7" s="894">
        <v>221153634</v>
      </c>
      <c r="G7" s="753">
        <v>8016697856</v>
      </c>
      <c r="H7" s="736" t="s">
        <v>522</v>
      </c>
      <c r="I7" s="731"/>
      <c r="J7" s="753" t="s">
        <v>4220</v>
      </c>
      <c r="K7" s="753" t="s">
        <v>4155</v>
      </c>
      <c r="L7" s="753" t="s">
        <v>4842</v>
      </c>
    </row>
    <row r="8" spans="1:19" ht="14.25">
      <c r="A8" s="753" t="s">
        <v>4843</v>
      </c>
      <c r="B8" s="753" t="s">
        <v>4844</v>
      </c>
      <c r="C8" s="753" t="s">
        <v>4845</v>
      </c>
      <c r="D8" s="753" t="s">
        <v>4834</v>
      </c>
      <c r="E8" s="861" t="s">
        <v>4846</v>
      </c>
      <c r="F8" s="888">
        <v>218644588</v>
      </c>
      <c r="G8" s="662">
        <v>8015143474</v>
      </c>
      <c r="H8" s="736" t="s">
        <v>528</v>
      </c>
      <c r="I8" s="755" t="s">
        <v>4203</v>
      </c>
      <c r="J8" s="753" t="s">
        <v>4220</v>
      </c>
      <c r="K8" s="753" t="s">
        <v>4155</v>
      </c>
      <c r="L8" s="753" t="s">
        <v>4847</v>
      </c>
    </row>
    <row r="9" spans="1:19" ht="14.25">
      <c r="B9" s="753" t="s">
        <v>4848</v>
      </c>
      <c r="C9" s="753" t="s">
        <v>4849</v>
      </c>
      <c r="D9" s="753" t="s">
        <v>161</v>
      </c>
      <c r="E9" s="922" t="s">
        <v>3509</v>
      </c>
      <c r="F9" s="753">
        <v>218584822</v>
      </c>
      <c r="G9" s="753">
        <v>8017392785</v>
      </c>
      <c r="H9" s="736" t="s">
        <v>513</v>
      </c>
      <c r="I9" s="731" t="s">
        <v>4303</v>
      </c>
      <c r="J9" s="753" t="s">
        <v>4220</v>
      </c>
      <c r="K9" s="753" t="s">
        <v>4157</v>
      </c>
      <c r="L9" s="753" t="s">
        <v>4850</v>
      </c>
    </row>
    <row r="10" spans="1:19" ht="17.25" customHeight="1">
      <c r="A10" s="753" t="s">
        <v>4851</v>
      </c>
      <c r="B10" s="753" t="s">
        <v>4852</v>
      </c>
      <c r="C10" s="753" t="s">
        <v>4853</v>
      </c>
      <c r="D10" s="753" t="s">
        <v>161</v>
      </c>
      <c r="E10" s="921" t="s">
        <v>4854</v>
      </c>
      <c r="F10" s="894">
        <v>182082642</v>
      </c>
      <c r="G10" s="753">
        <v>3855367759</v>
      </c>
      <c r="H10" s="736" t="s">
        <v>522</v>
      </c>
      <c r="I10" s="731" t="s">
        <v>4154</v>
      </c>
      <c r="J10" s="753" t="s">
        <v>4220</v>
      </c>
      <c r="K10" s="753" t="s">
        <v>4157</v>
      </c>
      <c r="L10" s="753" t="s">
        <v>4855</v>
      </c>
    </row>
    <row r="11" spans="1:19" ht="14.25">
      <c r="B11" s="753" t="s">
        <v>4856</v>
      </c>
      <c r="C11" s="753" t="s">
        <v>4857</v>
      </c>
      <c r="D11" s="753" t="s">
        <v>161</v>
      </c>
      <c r="E11" s="707" t="s">
        <v>4858</v>
      </c>
      <c r="F11" s="662">
        <v>158472406</v>
      </c>
      <c r="G11" s="662">
        <v>8016340336</v>
      </c>
      <c r="H11" s="736" t="s">
        <v>2472</v>
      </c>
      <c r="I11" s="731" t="s">
        <v>4352</v>
      </c>
      <c r="J11" s="753" t="s">
        <v>4220</v>
      </c>
      <c r="K11" s="753" t="s">
        <v>4157</v>
      </c>
      <c r="L11" s="753" t="s">
        <v>4859</v>
      </c>
    </row>
    <row r="12" spans="1:19" ht="14.25">
      <c r="A12" s="753" t="s">
        <v>4860</v>
      </c>
      <c r="B12" s="753" t="s">
        <v>4861</v>
      </c>
      <c r="C12" s="753" t="s">
        <v>4862</v>
      </c>
      <c r="D12" s="753" t="s">
        <v>119</v>
      </c>
      <c r="E12" s="861" t="s">
        <v>3697</v>
      </c>
      <c r="F12" s="888">
        <v>218644615</v>
      </c>
      <c r="G12" s="662">
        <v>8015143518</v>
      </c>
      <c r="H12" s="736" t="s">
        <v>528</v>
      </c>
      <c r="I12" s="731" t="s">
        <v>4154</v>
      </c>
      <c r="J12" s="753" t="s">
        <v>4204</v>
      </c>
      <c r="K12" s="753" t="s">
        <v>4155</v>
      </c>
      <c r="L12" s="753" t="s">
        <v>4863</v>
      </c>
    </row>
    <row r="13" spans="1:19" ht="14.25">
      <c r="A13" s="753" t="s">
        <v>3784</v>
      </c>
      <c r="B13" s="753" t="s">
        <v>4864</v>
      </c>
      <c r="C13" s="753" t="s">
        <v>4865</v>
      </c>
      <c r="D13" s="753" t="s">
        <v>119</v>
      </c>
      <c r="E13" s="861" t="s">
        <v>4866</v>
      </c>
      <c r="F13" s="888">
        <v>221004268</v>
      </c>
      <c r="G13" s="662">
        <v>8012095874</v>
      </c>
      <c r="H13" s="736" t="s">
        <v>506</v>
      </c>
      <c r="I13" s="731" t="s">
        <v>4203</v>
      </c>
      <c r="J13" s="753" t="s">
        <v>4204</v>
      </c>
      <c r="K13" s="753" t="s">
        <v>4155</v>
      </c>
      <c r="L13" s="753" t="s">
        <v>4867</v>
      </c>
    </row>
    <row r="14" spans="1:19" ht="15" customHeight="1">
      <c r="A14" s="753" t="s">
        <v>3480</v>
      </c>
      <c r="B14" s="753" t="s">
        <v>4868</v>
      </c>
      <c r="C14" s="753" t="s">
        <v>4869</v>
      </c>
      <c r="D14" s="753" t="s">
        <v>119</v>
      </c>
      <c r="E14" s="861" t="s">
        <v>3481</v>
      </c>
      <c r="F14" s="662">
        <v>218432819</v>
      </c>
      <c r="G14" s="662">
        <v>8013014999</v>
      </c>
      <c r="H14" s="736" t="s">
        <v>522</v>
      </c>
      <c r="I14" s="731" t="s">
        <v>4303</v>
      </c>
      <c r="J14" s="753" t="s">
        <v>4204</v>
      </c>
      <c r="K14" s="753" t="s">
        <v>4155</v>
      </c>
      <c r="L14" s="753" t="s">
        <v>4870</v>
      </c>
    </row>
    <row r="15" spans="1:19" ht="14.25">
      <c r="A15" s="753" t="s">
        <v>3888</v>
      </c>
      <c r="B15" s="753" t="s">
        <v>4871</v>
      </c>
      <c r="C15" s="753" t="s">
        <v>4872</v>
      </c>
      <c r="D15" s="753" t="s">
        <v>119</v>
      </c>
      <c r="E15" s="860" t="s">
        <v>3889</v>
      </c>
      <c r="F15" s="888">
        <v>119560966</v>
      </c>
      <c r="G15" s="753">
        <v>8016082769</v>
      </c>
      <c r="H15" s="736" t="s">
        <v>2472</v>
      </c>
      <c r="I15" s="731" t="s">
        <v>4154</v>
      </c>
      <c r="J15" s="753" t="s">
        <v>4204</v>
      </c>
      <c r="K15" s="753" t="s">
        <v>4155</v>
      </c>
      <c r="L15" s="753" t="s">
        <v>4873</v>
      </c>
    </row>
    <row r="16" spans="1:19" ht="14.25">
      <c r="A16" s="753" t="s">
        <v>4874</v>
      </c>
      <c r="B16" s="753" t="s">
        <v>4875</v>
      </c>
      <c r="C16" s="753" t="s">
        <v>4876</v>
      </c>
      <c r="D16" s="753" t="s">
        <v>119</v>
      </c>
      <c r="E16" s="861" t="s">
        <v>4877</v>
      </c>
      <c r="F16" s="888">
        <v>218038437</v>
      </c>
      <c r="G16" s="662">
        <v>8016083151</v>
      </c>
      <c r="H16" s="736" t="s">
        <v>1260</v>
      </c>
      <c r="I16" s="736" t="s">
        <v>4154</v>
      </c>
      <c r="J16" s="736" t="s">
        <v>4204</v>
      </c>
      <c r="K16" s="753" t="s">
        <v>4155</v>
      </c>
      <c r="L16" s="753" t="s">
        <v>4878</v>
      </c>
    </row>
    <row r="17" spans="1:12" ht="14.25">
      <c r="A17" s="724" t="s">
        <v>4879</v>
      </c>
      <c r="B17" s="753" t="s">
        <v>4880</v>
      </c>
      <c r="C17" s="753" t="s">
        <v>4881</v>
      </c>
      <c r="D17" s="753" t="s">
        <v>119</v>
      </c>
      <c r="E17" s="921" t="s">
        <v>3701</v>
      </c>
      <c r="F17" s="894">
        <v>113602446</v>
      </c>
      <c r="G17" s="753">
        <v>8016805508</v>
      </c>
      <c r="H17" s="736" t="s">
        <v>522</v>
      </c>
      <c r="I17" s="736" t="s">
        <v>4203</v>
      </c>
      <c r="J17" s="736" t="s">
        <v>4204</v>
      </c>
      <c r="K17" s="753" t="s">
        <v>4155</v>
      </c>
      <c r="L17" s="753" t="s">
        <v>4882</v>
      </c>
    </row>
    <row r="18" spans="1:12" ht="14.25">
      <c r="A18" s="753" t="s">
        <v>4883</v>
      </c>
      <c r="B18" s="753" t="s">
        <v>4884</v>
      </c>
      <c r="C18" s="753" t="s">
        <v>4885</v>
      </c>
      <c r="D18" s="753" t="s">
        <v>119</v>
      </c>
      <c r="E18" s="861" t="s">
        <v>3722</v>
      </c>
      <c r="F18" s="894">
        <v>120136427</v>
      </c>
      <c r="G18" s="753">
        <v>9495994823</v>
      </c>
      <c r="H18" s="736" t="s">
        <v>528</v>
      </c>
      <c r="I18" s="731" t="s">
        <v>4154</v>
      </c>
      <c r="J18" s="753" t="s">
        <v>4204</v>
      </c>
      <c r="K18" s="753" t="s">
        <v>4155</v>
      </c>
      <c r="L18" s="753" t="s">
        <v>4886</v>
      </c>
    </row>
    <row r="19" spans="1:12" ht="14.25">
      <c r="A19" s="753" t="s">
        <v>3912</v>
      </c>
      <c r="B19" s="753" t="s">
        <v>4887</v>
      </c>
      <c r="C19" s="753" t="s">
        <v>4888</v>
      </c>
      <c r="D19" s="753" t="s">
        <v>119</v>
      </c>
      <c r="E19" s="921" t="s">
        <v>4889</v>
      </c>
      <c r="F19" s="894">
        <v>218763933</v>
      </c>
      <c r="G19" s="753">
        <v>8013016176</v>
      </c>
      <c r="H19" s="736" t="s">
        <v>522</v>
      </c>
      <c r="I19" s="753" t="s">
        <v>4203</v>
      </c>
      <c r="J19" s="753" t="s">
        <v>4204</v>
      </c>
      <c r="K19" s="753" t="s">
        <v>4155</v>
      </c>
      <c r="L19" s="753" t="s">
        <v>4890</v>
      </c>
    </row>
    <row r="20" spans="1:12" ht="18" customHeight="1">
      <c r="B20" s="753" t="s">
        <v>4891</v>
      </c>
      <c r="C20" s="753" t="s">
        <v>4892</v>
      </c>
      <c r="D20" s="753" t="s">
        <v>119</v>
      </c>
      <c r="E20" s="861" t="s">
        <v>3908</v>
      </c>
      <c r="F20" s="888">
        <v>155325318</v>
      </c>
      <c r="G20" s="780">
        <v>3853159922</v>
      </c>
      <c r="H20" s="736" t="s">
        <v>1260</v>
      </c>
      <c r="I20" s="731" t="s">
        <v>4203</v>
      </c>
      <c r="J20" s="753" t="s">
        <v>4204</v>
      </c>
      <c r="K20" s="753" t="s">
        <v>4155</v>
      </c>
      <c r="L20" s="753" t="s">
        <v>4893</v>
      </c>
    </row>
    <row r="21" spans="1:12" ht="15" customHeight="1">
      <c r="B21" s="662" t="s">
        <v>4894</v>
      </c>
      <c r="C21" s="753" t="s">
        <v>4895</v>
      </c>
      <c r="D21" s="753" t="s">
        <v>4760</v>
      </c>
      <c r="E21" s="861" t="s">
        <v>3841</v>
      </c>
      <c r="F21" s="888">
        <v>219148124</v>
      </c>
      <c r="G21" s="662">
        <v>4359383183</v>
      </c>
      <c r="H21" s="736" t="s">
        <v>522</v>
      </c>
      <c r="J21" s="753" t="s">
        <v>4215</v>
      </c>
      <c r="K21" s="753" t="s">
        <v>4155</v>
      </c>
      <c r="L21" s="753" t="s">
        <v>4896</v>
      </c>
    </row>
    <row r="22" spans="1:12">
      <c r="A22" s="753" t="s">
        <v>4897</v>
      </c>
      <c r="B22" s="662" t="s">
        <v>4898</v>
      </c>
      <c r="C22" s="753" t="s">
        <v>4899</v>
      </c>
      <c r="D22" s="753" t="s">
        <v>4760</v>
      </c>
      <c r="E22" s="921" t="s">
        <v>3950</v>
      </c>
      <c r="F22" s="893">
        <v>220951266</v>
      </c>
      <c r="G22" s="753">
        <v>3853718847</v>
      </c>
      <c r="H22" s="753" t="s">
        <v>522</v>
      </c>
      <c r="J22" s="753" t="s">
        <v>4215</v>
      </c>
      <c r="K22" s="753" t="s">
        <v>4155</v>
      </c>
      <c r="L22" s="753" t="s">
        <v>4900</v>
      </c>
    </row>
    <row r="23" spans="1:12" ht="14.25">
      <c r="A23" s="753" t="s">
        <v>3885</v>
      </c>
      <c r="B23" s="753" t="s">
        <v>4901</v>
      </c>
      <c r="C23" s="753" t="s">
        <v>4902</v>
      </c>
      <c r="D23" s="753" t="s">
        <v>4760</v>
      </c>
      <c r="E23" s="921" t="s">
        <v>3886</v>
      </c>
      <c r="F23" s="894">
        <v>220962745</v>
      </c>
      <c r="G23" s="753" t="s">
        <v>3887</v>
      </c>
      <c r="H23" s="736" t="s">
        <v>522</v>
      </c>
      <c r="I23" s="753" t="s">
        <v>4203</v>
      </c>
      <c r="J23" s="753" t="s">
        <v>4215</v>
      </c>
      <c r="K23" s="753" t="s">
        <v>4155</v>
      </c>
      <c r="L23" s="753" t="s">
        <v>4903</v>
      </c>
    </row>
    <row r="24" spans="1:12">
      <c r="B24" s="753" t="s">
        <v>4904</v>
      </c>
      <c r="C24" s="753" t="s">
        <v>4905</v>
      </c>
      <c r="D24" s="753" t="s">
        <v>4760</v>
      </c>
      <c r="E24" s="921" t="s">
        <v>3867</v>
      </c>
      <c r="F24" s="894">
        <v>220528859</v>
      </c>
      <c r="G24" s="753">
        <v>3855036486</v>
      </c>
      <c r="H24" s="753" t="s">
        <v>522</v>
      </c>
      <c r="J24" s="753" t="s">
        <v>4215</v>
      </c>
      <c r="K24" s="753" t="s">
        <v>4155</v>
      </c>
      <c r="L24" s="753" t="s">
        <v>4906</v>
      </c>
    </row>
    <row r="25" spans="1:12" ht="14.25">
      <c r="A25" s="753" t="s">
        <v>4907</v>
      </c>
      <c r="B25" s="753" t="s">
        <v>4908</v>
      </c>
      <c r="C25" s="753" t="s">
        <v>4909</v>
      </c>
      <c r="D25" s="753" t="s">
        <v>92</v>
      </c>
      <c r="E25" s="921" t="s">
        <v>3732</v>
      </c>
      <c r="F25" s="894">
        <v>218591892</v>
      </c>
      <c r="G25" s="753">
        <v>8323424113</v>
      </c>
      <c r="H25" s="736" t="s">
        <v>522</v>
      </c>
      <c r="I25" s="753" t="s">
        <v>4303</v>
      </c>
      <c r="J25" s="753" t="s">
        <v>4220</v>
      </c>
      <c r="K25" s="753" t="s">
        <v>4162</v>
      </c>
      <c r="L25" s="753" t="s">
        <v>4910</v>
      </c>
    </row>
    <row r="26" spans="1:12" ht="14.25">
      <c r="A26" s="753" t="s">
        <v>3020</v>
      </c>
      <c r="B26" s="753" t="s">
        <v>4911</v>
      </c>
      <c r="C26" s="753" t="s">
        <v>4912</v>
      </c>
      <c r="D26" s="753" t="s">
        <v>4234</v>
      </c>
      <c r="E26" s="707" t="s">
        <v>4913</v>
      </c>
      <c r="F26" s="662">
        <v>189705387</v>
      </c>
      <c r="G26" s="662">
        <v>3854367384</v>
      </c>
      <c r="H26" s="717" t="s">
        <v>522</v>
      </c>
      <c r="I26" s="753" t="s">
        <v>4203</v>
      </c>
      <c r="J26" s="753" t="s">
        <v>4220</v>
      </c>
      <c r="K26" s="753" t="s">
        <v>4172</v>
      </c>
      <c r="L26" s="753" t="s">
        <v>4910</v>
      </c>
    </row>
    <row r="27" spans="1:12">
      <c r="A27" s="753" t="s">
        <v>4914</v>
      </c>
      <c r="B27" s="753" t="s">
        <v>4915</v>
      </c>
      <c r="C27" s="753" t="s">
        <v>4916</v>
      </c>
      <c r="D27" s="753" t="s">
        <v>86</v>
      </c>
      <c r="E27" s="921" t="s">
        <v>3733</v>
      </c>
      <c r="F27" s="894">
        <v>218550875</v>
      </c>
      <c r="G27" s="753">
        <v>3463045262</v>
      </c>
      <c r="H27" s="753" t="s">
        <v>522</v>
      </c>
      <c r="J27" s="753" t="s">
        <v>4204</v>
      </c>
      <c r="K27" s="753" t="s">
        <v>4162</v>
      </c>
      <c r="L27" s="753" t="s">
        <v>4917</v>
      </c>
    </row>
    <row r="28" spans="1:12" ht="14.25">
      <c r="A28" s="753" t="s">
        <v>4918</v>
      </c>
      <c r="B28" s="753" t="s">
        <v>4919</v>
      </c>
      <c r="C28" s="753" t="s">
        <v>4920</v>
      </c>
      <c r="D28" s="753" t="s">
        <v>4400</v>
      </c>
      <c r="E28" s="921" t="s">
        <v>3743</v>
      </c>
      <c r="F28" s="894">
        <v>161215884</v>
      </c>
      <c r="G28" s="753">
        <v>8013309295</v>
      </c>
      <c r="H28" s="797" t="s">
        <v>522</v>
      </c>
      <c r="I28" s="753" t="s">
        <v>4154</v>
      </c>
      <c r="J28" s="753" t="s">
        <v>4921</v>
      </c>
      <c r="K28" s="753" t="s">
        <v>4172</v>
      </c>
      <c r="L28" s="753" t="s">
        <v>4922</v>
      </c>
    </row>
    <row r="29" spans="1:12">
      <c r="A29" s="753" t="s">
        <v>4923</v>
      </c>
      <c r="B29" s="753" t="s">
        <v>4924</v>
      </c>
      <c r="C29" s="753" t="s">
        <v>4925</v>
      </c>
      <c r="D29" s="753" t="s">
        <v>80</v>
      </c>
      <c r="E29" s="861" t="s">
        <v>4926</v>
      </c>
      <c r="F29" s="888">
        <v>215485132</v>
      </c>
      <c r="G29" s="662" t="s">
        <v>3625</v>
      </c>
      <c r="H29" s="753" t="s">
        <v>522</v>
      </c>
      <c r="I29" s="753" t="s">
        <v>4160</v>
      </c>
      <c r="J29" s="753" t="s">
        <v>4218</v>
      </c>
      <c r="K29" s="753" t="s">
        <v>4162</v>
      </c>
      <c r="L29" s="753" t="s">
        <v>4927</v>
      </c>
    </row>
    <row r="30" spans="1:12">
      <c r="A30" s="753" t="s">
        <v>4928</v>
      </c>
      <c r="B30" s="753" t="s">
        <v>4929</v>
      </c>
      <c r="C30" s="753" t="s">
        <v>4930</v>
      </c>
      <c r="D30" s="753" t="s">
        <v>80</v>
      </c>
      <c r="E30" s="861" t="s">
        <v>3626</v>
      </c>
      <c r="F30" s="888">
        <v>215485052</v>
      </c>
      <c r="G30" s="662">
        <v>3855884652</v>
      </c>
      <c r="H30" s="753" t="s">
        <v>522</v>
      </c>
      <c r="I30" s="753" t="s">
        <v>4203</v>
      </c>
      <c r="J30" s="753" t="s">
        <v>4218</v>
      </c>
      <c r="K30" s="753" t="s">
        <v>4162</v>
      </c>
      <c r="L30" s="753" t="s">
        <v>4931</v>
      </c>
    </row>
    <row r="31" spans="1:12">
      <c r="D31" s="753" t="s">
        <v>4932</v>
      </c>
    </row>
  </sheetData>
  <conditionalFormatting sqref="J16:J17">
    <cfRule type="containsText" dxfId="1357" priority="61" operator="containsText" text="Day">
      <formula>NOT(ISERROR(SEARCH("Day",J16)))</formula>
    </cfRule>
  </conditionalFormatting>
  <conditionalFormatting sqref="J16:J17">
    <cfRule type="containsText" dxfId="1356" priority="60" operator="containsText" text="Night">
      <formula>NOT(ISERROR(SEARCH("Night",J16)))</formula>
    </cfRule>
  </conditionalFormatting>
  <conditionalFormatting sqref="F16">
    <cfRule type="duplicateValues" dxfId="1355" priority="56"/>
  </conditionalFormatting>
  <conditionalFormatting sqref="F16">
    <cfRule type="duplicateValues" dxfId="1354" priority="55"/>
  </conditionalFormatting>
  <conditionalFormatting sqref="F18">
    <cfRule type="duplicateValues" dxfId="1353" priority="54"/>
  </conditionalFormatting>
  <conditionalFormatting sqref="F18">
    <cfRule type="duplicateValues" dxfId="1352" priority="53"/>
  </conditionalFormatting>
  <conditionalFormatting sqref="F15">
    <cfRule type="duplicateValues" dxfId="1351" priority="51"/>
  </conditionalFormatting>
  <conditionalFormatting sqref="F11">
    <cfRule type="duplicateValues" dxfId="1350" priority="50"/>
  </conditionalFormatting>
  <conditionalFormatting sqref="F11">
    <cfRule type="duplicateValues" dxfId="1349" priority="49"/>
  </conditionalFormatting>
  <conditionalFormatting sqref="F20">
    <cfRule type="duplicateValues" dxfId="1348" priority="48"/>
  </conditionalFormatting>
  <conditionalFormatting sqref="F20">
    <cfRule type="duplicateValues" dxfId="1347" priority="47"/>
  </conditionalFormatting>
  <conditionalFormatting sqref="F3">
    <cfRule type="duplicateValues" dxfId="1346" priority="41"/>
  </conditionalFormatting>
  <conditionalFormatting sqref="F3">
    <cfRule type="duplicateValues" dxfId="1345" priority="40"/>
  </conditionalFormatting>
  <conditionalFormatting sqref="F29:F30">
    <cfRule type="duplicateValues" dxfId="1344" priority="39"/>
  </conditionalFormatting>
  <conditionalFormatting sqref="F29:F30">
    <cfRule type="duplicateValues" dxfId="1343" priority="38"/>
  </conditionalFormatting>
  <conditionalFormatting sqref="F28">
    <cfRule type="duplicateValues" dxfId="1342" priority="31"/>
  </conditionalFormatting>
  <conditionalFormatting sqref="F28">
    <cfRule type="duplicateValues" dxfId="1341" priority="30"/>
  </conditionalFormatting>
  <conditionalFormatting sqref="F13">
    <cfRule type="duplicateValues" dxfId="1340" priority="29"/>
  </conditionalFormatting>
  <conditionalFormatting sqref="F12">
    <cfRule type="duplicateValues" dxfId="1339" priority="28"/>
  </conditionalFormatting>
  <conditionalFormatting sqref="F12">
    <cfRule type="duplicateValues" dxfId="1338" priority="27"/>
  </conditionalFormatting>
  <conditionalFormatting sqref="F8">
    <cfRule type="duplicateValues" dxfId="1337" priority="26"/>
  </conditionalFormatting>
  <conditionalFormatting sqref="F26">
    <cfRule type="duplicateValues" dxfId="1336" priority="25"/>
  </conditionalFormatting>
  <conditionalFormatting sqref="F9">
    <cfRule type="duplicateValues" dxfId="1335" priority="24"/>
  </conditionalFormatting>
  <conditionalFormatting sqref="F9">
    <cfRule type="duplicateValues" dxfId="1334" priority="23"/>
  </conditionalFormatting>
  <conditionalFormatting sqref="F4">
    <cfRule type="duplicateValues" dxfId="1333" priority="22"/>
  </conditionalFormatting>
  <conditionalFormatting sqref="F4">
    <cfRule type="duplicateValues" dxfId="1332" priority="21"/>
  </conditionalFormatting>
  <conditionalFormatting sqref="F10">
    <cfRule type="duplicateValues" dxfId="1331" priority="20"/>
  </conditionalFormatting>
  <conditionalFormatting sqref="F10">
    <cfRule type="duplicateValues" dxfId="1330" priority="19"/>
  </conditionalFormatting>
  <conditionalFormatting sqref="F14">
    <cfRule type="duplicateValues" dxfId="1329" priority="18"/>
  </conditionalFormatting>
  <conditionalFormatting sqref="F14">
    <cfRule type="duplicateValues" dxfId="1328" priority="17"/>
  </conditionalFormatting>
  <conditionalFormatting sqref="F17">
    <cfRule type="duplicateValues" dxfId="1327" priority="15"/>
  </conditionalFormatting>
  <conditionalFormatting sqref="F17">
    <cfRule type="duplicateValues" dxfId="1326" priority="16"/>
  </conditionalFormatting>
  <conditionalFormatting sqref="F19">
    <cfRule type="duplicateValues" dxfId="1325" priority="14"/>
  </conditionalFormatting>
  <conditionalFormatting sqref="F19">
    <cfRule type="duplicateValues" dxfId="1324" priority="13"/>
  </conditionalFormatting>
  <conditionalFormatting sqref="F23">
    <cfRule type="duplicateValues" dxfId="1323" priority="12"/>
  </conditionalFormatting>
  <conditionalFormatting sqref="F23">
    <cfRule type="duplicateValues" dxfId="1322" priority="11"/>
  </conditionalFormatting>
  <conditionalFormatting sqref="F27">
    <cfRule type="duplicateValues" dxfId="1321" priority="10"/>
  </conditionalFormatting>
  <conditionalFormatting sqref="F27">
    <cfRule type="duplicateValues" dxfId="1320" priority="9"/>
  </conditionalFormatting>
  <conditionalFormatting sqref="F25">
    <cfRule type="duplicateValues" dxfId="1319" priority="8"/>
  </conditionalFormatting>
  <conditionalFormatting sqref="F25">
    <cfRule type="duplicateValues" dxfId="1318" priority="7"/>
  </conditionalFormatting>
  <conditionalFormatting sqref="F6">
    <cfRule type="duplicateValues" dxfId="1317" priority="6"/>
  </conditionalFormatting>
  <conditionalFormatting sqref="F6">
    <cfRule type="duplicateValues" dxfId="1316" priority="5"/>
  </conditionalFormatting>
  <conditionalFormatting sqref="F7">
    <cfRule type="duplicateValues" dxfId="1315" priority="4"/>
  </conditionalFormatting>
  <conditionalFormatting sqref="F7">
    <cfRule type="duplicateValues" dxfId="1314" priority="3"/>
  </conditionalFormatting>
  <conditionalFormatting sqref="F21">
    <cfRule type="duplicateValues" dxfId="1313" priority="2"/>
  </conditionalFormatting>
  <conditionalFormatting sqref="F21">
    <cfRule type="duplicateValues" dxfId="1312" priority="1"/>
  </conditionalFormatting>
  <dataValidations count="2">
    <dataValidation type="list" allowBlank="1" showInputMessage="1" showErrorMessage="1" sqref="J16:J17" xr:uid="{F52E69AF-5D95-4D9E-80B7-EC9B950B68F0}">
      <formula1>"Days, Nights,"</formula1>
    </dataValidation>
    <dataValidation type="list" allowBlank="1" showInputMessage="1" showErrorMessage="1" sqref="I1:I18 I20:I1048576" xr:uid="{F263FE00-D2BA-41BA-A038-3ADF4C8EFEB3}">
      <formula1>"XS, S, M, L, XL, XXL, XXXL, XXXXL, "</formula1>
    </dataValidation>
  </dataValidations>
  <pageMargins left="0.7" right="0.7" top="0.75" bottom="0.75" header="0.3" footer="0.3"/>
  <legacy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10DA-6181-472B-98F2-7FFB1DC45729}">
  <dimension ref="A1:S28"/>
  <sheetViews>
    <sheetView workbookViewId="0">
      <selection activeCell="E21" sqref="E21"/>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customWidth="1"/>
    <col min="8" max="8" width="9.140625" style="689" customWidth="1"/>
    <col min="9" max="9" width="10.7109375" style="689" customWidth="1"/>
    <col min="10" max="10" width="40.140625" style="689" customWidth="1"/>
    <col min="11" max="11" width="83.7109375" style="689" bestFit="1" customWidth="1"/>
    <col min="12" max="12" width="12.5703125" style="689" bestFit="1" customWidth="1"/>
    <col min="13" max="16384" width="9.140625" style="689"/>
  </cols>
  <sheetData>
    <row r="1" spans="1:19">
      <c r="A1" s="825" t="s">
        <v>4140</v>
      </c>
      <c r="B1" s="719" t="s">
        <v>4139</v>
      </c>
      <c r="C1" s="719" t="s">
        <v>4137</v>
      </c>
      <c r="D1" s="719" t="s">
        <v>4138</v>
      </c>
      <c r="E1" s="825" t="s">
        <v>4141</v>
      </c>
      <c r="F1" s="825" t="s">
        <v>1192</v>
      </c>
      <c r="G1" s="830" t="s">
        <v>190</v>
      </c>
      <c r="H1" s="825" t="s">
        <v>498</v>
      </c>
      <c r="I1" s="825" t="s">
        <v>4142</v>
      </c>
      <c r="J1" s="719" t="s">
        <v>4143</v>
      </c>
      <c r="K1" s="719" t="s">
        <v>4144</v>
      </c>
      <c r="L1" s="719" t="s">
        <v>4145</v>
      </c>
      <c r="M1" s="720" t="s">
        <v>450</v>
      </c>
      <c r="N1" s="720" t="s">
        <v>4146</v>
      </c>
      <c r="O1" s="720" t="s">
        <v>4147</v>
      </c>
      <c r="P1" s="720" t="s">
        <v>4148</v>
      </c>
      <c r="Q1" s="720" t="s">
        <v>4149</v>
      </c>
      <c r="R1" s="721" t="s">
        <v>4150</v>
      </c>
      <c r="S1" s="721" t="s">
        <v>4151</v>
      </c>
    </row>
    <row r="2" spans="1:19">
      <c r="B2" s="689" t="s">
        <v>4933</v>
      </c>
      <c r="C2" s="689" t="s">
        <v>4934</v>
      </c>
      <c r="D2" s="689" t="s">
        <v>92</v>
      </c>
      <c r="E2" s="870" t="s">
        <v>3006</v>
      </c>
      <c r="F2" s="647">
        <v>185189753</v>
      </c>
      <c r="G2" s="647">
        <v>8014102119</v>
      </c>
      <c r="H2" s="711" t="s">
        <v>522</v>
      </c>
      <c r="I2" s="711"/>
      <c r="J2" s="689" t="s">
        <v>4220</v>
      </c>
      <c r="K2" s="689" t="s">
        <v>4162</v>
      </c>
      <c r="L2" s="689" t="s">
        <v>4935</v>
      </c>
    </row>
    <row r="3" spans="1:19">
      <c r="B3" s="689" t="s">
        <v>4936</v>
      </c>
      <c r="C3" s="689" t="s">
        <v>4937</v>
      </c>
      <c r="D3" s="689" t="s">
        <v>92</v>
      </c>
      <c r="E3" s="870" t="s">
        <v>3494</v>
      </c>
      <c r="F3" s="577">
        <v>209054687</v>
      </c>
      <c r="G3" s="577" t="s">
        <v>3495</v>
      </c>
      <c r="H3" s="736" t="s">
        <v>522</v>
      </c>
      <c r="I3" s="731"/>
      <c r="J3" s="689" t="s">
        <v>4220</v>
      </c>
      <c r="K3" s="689" t="s">
        <v>4162</v>
      </c>
      <c r="L3" s="882" t="s">
        <v>4938</v>
      </c>
    </row>
    <row r="4" spans="1:19">
      <c r="E4" s="577"/>
      <c r="F4" s="593"/>
      <c r="G4" s="593"/>
      <c r="H4" s="736"/>
      <c r="I4" s="731"/>
    </row>
    <row r="5" spans="1:19">
      <c r="E5" s="736"/>
      <c r="F5" s="810"/>
      <c r="G5" s="736"/>
      <c r="H5" s="797"/>
      <c r="I5" s="731"/>
    </row>
    <row r="6" spans="1:19">
      <c r="E6" s="736"/>
      <c r="F6" s="736"/>
      <c r="G6" s="736"/>
      <c r="H6" s="736"/>
      <c r="I6" s="731"/>
    </row>
    <row r="7" spans="1:19">
      <c r="E7" s="662"/>
      <c r="F7" s="662"/>
      <c r="G7" s="662"/>
      <c r="H7" s="736"/>
      <c r="I7" s="731"/>
    </row>
    <row r="8" spans="1:19">
      <c r="E8" s="590"/>
      <c r="F8" s="590"/>
      <c r="G8" s="590"/>
      <c r="H8" s="736"/>
      <c r="I8" s="755"/>
    </row>
    <row r="9" spans="1:19">
      <c r="E9" s="736"/>
      <c r="F9" s="662"/>
      <c r="G9" s="731"/>
      <c r="H9" s="736"/>
      <c r="I9" s="731"/>
    </row>
    <row r="10" spans="1:19" ht="17.25" customHeight="1">
      <c r="E10" s="662"/>
      <c r="F10" s="662"/>
      <c r="G10" s="662"/>
      <c r="H10" s="736"/>
      <c r="I10" s="731"/>
    </row>
    <row r="11" spans="1:19">
      <c r="E11" s="662" t="s">
        <v>4932</v>
      </c>
      <c r="F11" s="662"/>
      <c r="G11" s="662"/>
      <c r="H11" s="736"/>
      <c r="I11" s="731"/>
    </row>
    <row r="12" spans="1:19">
      <c r="E12" s="736"/>
      <c r="F12" s="731"/>
      <c r="G12" s="736" t="s">
        <v>4939</v>
      </c>
      <c r="H12" s="736"/>
      <c r="I12" s="731"/>
    </row>
    <row r="13" spans="1:19">
      <c r="E13" s="736"/>
      <c r="F13" s="736"/>
      <c r="G13" s="736"/>
      <c r="H13" s="736"/>
      <c r="I13" s="731"/>
    </row>
    <row r="14" spans="1:19" ht="15" customHeight="1">
      <c r="E14" s="662"/>
      <c r="F14" s="736"/>
      <c r="G14" s="662"/>
      <c r="H14" s="736"/>
      <c r="I14" s="731"/>
    </row>
    <row r="15" spans="1:19">
      <c r="E15" s="736"/>
      <c r="F15" s="662"/>
      <c r="G15" s="753"/>
      <c r="H15" s="736"/>
      <c r="I15" s="731"/>
    </row>
    <row r="16" spans="1:19">
      <c r="E16" s="577"/>
      <c r="F16" s="577"/>
      <c r="G16" s="577"/>
      <c r="H16" s="736"/>
      <c r="I16" s="736"/>
      <c r="J16" s="736"/>
    </row>
    <row r="17" spans="1:11">
      <c r="A17" s="714"/>
      <c r="E17" s="662"/>
      <c r="F17" s="662"/>
      <c r="G17" s="662"/>
      <c r="H17" s="736"/>
      <c r="I17" s="736"/>
      <c r="J17" s="736"/>
    </row>
    <row r="18" spans="1:11">
      <c r="E18" s="577"/>
      <c r="F18" s="593"/>
      <c r="G18" s="593"/>
      <c r="H18" s="736"/>
      <c r="I18" s="731"/>
    </row>
    <row r="20" spans="1:11" ht="18" customHeight="1">
      <c r="E20" s="662"/>
      <c r="F20" s="662"/>
      <c r="G20" s="212"/>
      <c r="H20" s="736"/>
      <c r="I20" s="731"/>
    </row>
    <row r="21" spans="1:11" ht="15" customHeight="1">
      <c r="B21" s="692"/>
      <c r="E21" s="712"/>
      <c r="F21" s="712"/>
      <c r="G21" s="712"/>
    </row>
    <row r="22" spans="1:11">
      <c r="B22" s="692"/>
      <c r="E22" s="692"/>
      <c r="F22" s="692"/>
      <c r="G22" s="692"/>
    </row>
    <row r="27" spans="1:11">
      <c r="E27" s="692"/>
      <c r="F27" s="692"/>
      <c r="G27" s="692"/>
    </row>
    <row r="28" spans="1:11">
      <c r="K28" s="723"/>
    </row>
  </sheetData>
  <conditionalFormatting sqref="F22">
    <cfRule type="duplicateValues" dxfId="1288" priority="27"/>
  </conditionalFormatting>
  <conditionalFormatting sqref="F23">
    <cfRule type="duplicateValues" dxfId="1287" priority="26"/>
  </conditionalFormatting>
  <conditionalFormatting sqref="F27">
    <cfRule type="duplicateValues" dxfId="1286" priority="25"/>
  </conditionalFormatting>
  <conditionalFormatting sqref="J16:J17">
    <cfRule type="containsText" dxfId="1285" priority="24" operator="containsText" text="Day">
      <formula>NOT(ISERROR(SEARCH("Day",J16)))</formula>
    </cfRule>
  </conditionalFormatting>
  <conditionalFormatting sqref="J16:J17">
    <cfRule type="containsText" dxfId="1284" priority="23" operator="containsText" text="Night">
      <formula>NOT(ISERROR(SEARCH("Night",J16)))</formula>
    </cfRule>
  </conditionalFormatting>
  <conditionalFormatting sqref="F4">
    <cfRule type="duplicateValues" dxfId="1283" priority="22"/>
  </conditionalFormatting>
  <conditionalFormatting sqref="F4">
    <cfRule type="duplicateValues" dxfId="1282" priority="21"/>
  </conditionalFormatting>
  <conditionalFormatting sqref="F17">
    <cfRule type="duplicateValues" dxfId="1281" priority="20"/>
  </conditionalFormatting>
  <conditionalFormatting sqref="F16">
    <cfRule type="duplicateValues" dxfId="1280" priority="17"/>
  </conditionalFormatting>
  <conditionalFormatting sqref="F16">
    <cfRule type="duplicateValues" dxfId="1279" priority="16"/>
  </conditionalFormatting>
  <conditionalFormatting sqref="F18">
    <cfRule type="duplicateValues" dxfId="1278" priority="15"/>
  </conditionalFormatting>
  <conditionalFormatting sqref="F18">
    <cfRule type="duplicateValues" dxfId="1277" priority="14"/>
  </conditionalFormatting>
  <conditionalFormatting sqref="F10">
    <cfRule type="duplicateValues" dxfId="1276" priority="13"/>
  </conditionalFormatting>
  <conditionalFormatting sqref="F15">
    <cfRule type="duplicateValues" dxfId="1275" priority="12"/>
  </conditionalFormatting>
  <conditionalFormatting sqref="F11">
    <cfRule type="duplicateValues" dxfId="1274" priority="11"/>
  </conditionalFormatting>
  <conditionalFormatting sqref="F11">
    <cfRule type="duplicateValues" dxfId="1273" priority="10"/>
  </conditionalFormatting>
  <conditionalFormatting sqref="F20">
    <cfRule type="duplicateValues" dxfId="1272" priority="9"/>
  </conditionalFormatting>
  <conditionalFormatting sqref="F20">
    <cfRule type="duplicateValues" dxfId="1271" priority="8"/>
  </conditionalFormatting>
  <conditionalFormatting sqref="F7">
    <cfRule type="duplicateValues" dxfId="1270" priority="7"/>
  </conditionalFormatting>
  <conditionalFormatting sqref="F7">
    <cfRule type="duplicateValues" dxfId="1269" priority="6"/>
  </conditionalFormatting>
  <conditionalFormatting sqref="F9">
    <cfRule type="duplicateValues" dxfId="1268" priority="5"/>
  </conditionalFormatting>
  <conditionalFormatting sqref="F8">
    <cfRule type="duplicateValues" dxfId="1267" priority="4"/>
  </conditionalFormatting>
  <conditionalFormatting sqref="F8">
    <cfRule type="duplicateValues" dxfId="1266" priority="3"/>
  </conditionalFormatting>
  <conditionalFormatting sqref="F3">
    <cfRule type="duplicateValues" dxfId="1265" priority="2"/>
  </conditionalFormatting>
  <conditionalFormatting sqref="F3">
    <cfRule type="duplicateValues" dxfId="1264" priority="1"/>
  </conditionalFormatting>
  <dataValidations count="2">
    <dataValidation type="list" allowBlank="1" showInputMessage="1" showErrorMessage="1" sqref="I1:I18 I20:I1048576" xr:uid="{516584B9-9761-4AD7-A26A-4B6EA6C796AE}">
      <formula1>"XS, S, M, L, XL, XXL, XXXL, XXXXL, "</formula1>
    </dataValidation>
    <dataValidation type="list" allowBlank="1" showInputMessage="1" showErrorMessage="1" sqref="J16:J17" xr:uid="{191EB481-D229-455C-9E65-19BDDB28E2F3}">
      <formula1>"Days, Nights,"</formula1>
    </dataValidation>
  </dataValidations>
  <pageMargins left="0.7" right="0.7" top="0.75" bottom="0.75" header="0.3" footer="0.3"/>
  <legacy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A993-EFC7-4F55-8A84-CC5EE522764D}">
  <dimension ref="A1:S28"/>
  <sheetViews>
    <sheetView workbookViewId="0">
      <selection activeCell="F3" sqref="F3"/>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customWidth="1"/>
    <col min="8" max="8" width="9.140625" style="689" customWidth="1"/>
    <col min="9" max="9" width="10.7109375" style="689" customWidth="1"/>
    <col min="10" max="10" width="40.140625" style="689" customWidth="1"/>
    <col min="11" max="11" width="83.7109375" style="689" bestFit="1" customWidth="1"/>
    <col min="12" max="12" width="12.5703125" style="689" bestFit="1" customWidth="1"/>
    <col min="13" max="16384" width="9.140625" style="689"/>
  </cols>
  <sheetData>
    <row r="1" spans="1:19">
      <c r="A1" s="825" t="s">
        <v>4140</v>
      </c>
      <c r="B1" s="719" t="s">
        <v>4139</v>
      </c>
      <c r="C1" s="719" t="s">
        <v>4137</v>
      </c>
      <c r="D1" s="719" t="s">
        <v>4138</v>
      </c>
      <c r="E1" s="825" t="s">
        <v>4141</v>
      </c>
      <c r="F1" s="825" t="s">
        <v>1192</v>
      </c>
      <c r="G1" s="830" t="s">
        <v>190</v>
      </c>
      <c r="H1" s="825" t="s">
        <v>498</v>
      </c>
      <c r="I1" s="825" t="s">
        <v>4142</v>
      </c>
      <c r="J1" s="719" t="s">
        <v>4143</v>
      </c>
      <c r="K1" s="719" t="s">
        <v>4144</v>
      </c>
      <c r="L1" s="719" t="s">
        <v>4145</v>
      </c>
      <c r="M1" s="720" t="s">
        <v>450</v>
      </c>
      <c r="N1" s="720" t="s">
        <v>4146</v>
      </c>
      <c r="O1" s="720" t="s">
        <v>4147</v>
      </c>
      <c r="P1" s="720" t="s">
        <v>4148</v>
      </c>
      <c r="Q1" s="720" t="s">
        <v>4149</v>
      </c>
      <c r="R1" s="721" t="s">
        <v>4150</v>
      </c>
      <c r="S1" s="721" t="s">
        <v>4151</v>
      </c>
    </row>
    <row r="2" spans="1:19" ht="16.5">
      <c r="B2" s="689" t="s">
        <v>4940</v>
      </c>
      <c r="C2" s="689" t="s">
        <v>4941</v>
      </c>
      <c r="D2" s="689" t="s">
        <v>4798</v>
      </c>
      <c r="E2" s="870" t="s">
        <v>1870</v>
      </c>
      <c r="F2" s="899">
        <v>185855628</v>
      </c>
      <c r="G2" s="647" t="s">
        <v>4942</v>
      </c>
      <c r="H2" s="711" t="s">
        <v>513</v>
      </c>
      <c r="I2" s="711"/>
      <c r="J2" s="689" t="s">
        <v>4204</v>
      </c>
      <c r="K2" s="689" t="s">
        <v>4157</v>
      </c>
      <c r="L2" s="689" t="s">
        <v>4943</v>
      </c>
    </row>
    <row r="3" spans="1:19">
      <c r="B3" s="689" t="s">
        <v>4944</v>
      </c>
      <c r="C3" s="689" t="s">
        <v>4945</v>
      </c>
      <c r="D3" s="689" t="s">
        <v>86</v>
      </c>
      <c r="E3" s="870" t="s">
        <v>4946</v>
      </c>
      <c r="F3" s="890">
        <v>134507919</v>
      </c>
      <c r="G3" s="577" t="s">
        <v>4947</v>
      </c>
      <c r="H3" s="797" t="s">
        <v>506</v>
      </c>
      <c r="I3" s="731" t="s">
        <v>4303</v>
      </c>
      <c r="J3" s="689" t="s">
        <v>4204</v>
      </c>
      <c r="K3" s="689" t="s">
        <v>4162</v>
      </c>
      <c r="L3" s="882" t="s">
        <v>4948</v>
      </c>
    </row>
    <row r="4" spans="1:19">
      <c r="E4" s="577"/>
      <c r="F4" s="593"/>
      <c r="G4" s="593"/>
      <c r="H4" s="736"/>
      <c r="I4" s="731"/>
    </row>
    <row r="5" spans="1:19">
      <c r="E5" s="662"/>
      <c r="F5" s="662"/>
      <c r="G5" s="662"/>
      <c r="H5" s="797"/>
      <c r="I5" s="731"/>
    </row>
    <row r="6" spans="1:19">
      <c r="E6" s="736"/>
      <c r="F6" s="736"/>
      <c r="G6" s="736"/>
      <c r="H6" s="736"/>
      <c r="I6" s="731"/>
    </row>
    <row r="7" spans="1:19">
      <c r="E7" s="736"/>
      <c r="F7" s="736"/>
      <c r="G7" s="736"/>
      <c r="H7" s="736"/>
      <c r="I7" s="731"/>
    </row>
    <row r="8" spans="1:19">
      <c r="E8" s="735"/>
      <c r="F8" s="662"/>
      <c r="G8" s="736"/>
      <c r="H8" s="737"/>
      <c r="I8" s="755"/>
    </row>
    <row r="9" spans="1:19">
      <c r="E9" s="593"/>
      <c r="F9" s="593"/>
      <c r="G9" s="593"/>
      <c r="H9" s="736"/>
      <c r="I9" s="731"/>
    </row>
    <row r="10" spans="1:19" ht="17.25" customHeight="1">
      <c r="E10" s="662"/>
      <c r="F10" s="662"/>
      <c r="G10" s="662"/>
      <c r="H10" s="736"/>
      <c r="I10" s="731"/>
    </row>
    <row r="11" spans="1:19">
      <c r="E11" s="662"/>
      <c r="F11" s="662"/>
      <c r="G11" s="662"/>
      <c r="H11" s="736"/>
      <c r="I11" s="731"/>
    </row>
    <row r="12" spans="1:19">
      <c r="E12" s="736"/>
      <c r="F12" s="731"/>
      <c r="G12" s="736"/>
      <c r="H12" s="736"/>
      <c r="I12" s="731"/>
    </row>
    <row r="13" spans="1:19">
      <c r="E13" s="736"/>
      <c r="F13" s="736"/>
      <c r="G13" s="736"/>
      <c r="H13" s="736"/>
      <c r="I13" s="731"/>
    </row>
    <row r="14" spans="1:19" ht="15" customHeight="1">
      <c r="E14" s="662"/>
      <c r="F14" s="736"/>
      <c r="G14" s="662"/>
      <c r="H14" s="736"/>
      <c r="I14" s="731"/>
    </row>
    <row r="15" spans="1:19">
      <c r="E15" s="736"/>
      <c r="F15" s="662"/>
      <c r="G15" s="753"/>
      <c r="H15" s="736"/>
      <c r="I15" s="731"/>
    </row>
    <row r="16" spans="1:19">
      <c r="E16" s="577"/>
      <c r="F16" s="577"/>
      <c r="G16" s="577"/>
      <c r="H16" s="736"/>
      <c r="I16" s="736"/>
      <c r="J16" s="736"/>
    </row>
    <row r="17" spans="1:11">
      <c r="A17" s="714"/>
      <c r="E17" s="662"/>
      <c r="F17" s="662"/>
      <c r="G17" s="662"/>
      <c r="H17" s="736"/>
      <c r="I17" s="736"/>
      <c r="J17" s="736"/>
    </row>
    <row r="18" spans="1:11">
      <c r="E18" s="577"/>
      <c r="F18" s="593"/>
      <c r="G18" s="593"/>
      <c r="H18" s="736"/>
      <c r="I18" s="731"/>
    </row>
    <row r="20" spans="1:11" ht="19.5">
      <c r="E20" s="662"/>
      <c r="F20" s="662"/>
      <c r="G20" s="212"/>
      <c r="H20" s="736"/>
      <c r="I20" s="731"/>
    </row>
    <row r="21" spans="1:11" ht="15" customHeight="1">
      <c r="B21" s="692"/>
      <c r="E21" s="712"/>
      <c r="F21" s="712"/>
      <c r="G21" s="712"/>
    </row>
    <row r="22" spans="1:11">
      <c r="B22" s="692"/>
      <c r="E22" s="692"/>
      <c r="F22" s="692"/>
      <c r="G22" s="692"/>
    </row>
    <row r="27" spans="1:11">
      <c r="E27" s="692"/>
      <c r="F27" s="692"/>
      <c r="G27" s="692"/>
    </row>
    <row r="28" spans="1:11">
      <c r="K28" s="723"/>
    </row>
  </sheetData>
  <conditionalFormatting sqref="F22">
    <cfRule type="duplicateValues" dxfId="1240" priority="24"/>
  </conditionalFormatting>
  <conditionalFormatting sqref="F23">
    <cfRule type="duplicateValues" dxfId="1239" priority="23"/>
  </conditionalFormatting>
  <conditionalFormatting sqref="F27">
    <cfRule type="duplicateValues" dxfId="1238" priority="22"/>
  </conditionalFormatting>
  <conditionalFormatting sqref="J16:J17">
    <cfRule type="containsText" dxfId="1237" priority="21" operator="containsText" text="Day">
      <formula>NOT(ISERROR(SEARCH("Day",J16)))</formula>
    </cfRule>
  </conditionalFormatting>
  <conditionalFormatting sqref="J16:J17">
    <cfRule type="containsText" dxfId="1236" priority="20" operator="containsText" text="Night">
      <formula>NOT(ISERROR(SEARCH("Night",J16)))</formula>
    </cfRule>
  </conditionalFormatting>
  <conditionalFormatting sqref="F4">
    <cfRule type="duplicateValues" dxfId="1235" priority="19"/>
  </conditionalFormatting>
  <conditionalFormatting sqref="F4">
    <cfRule type="duplicateValues" dxfId="1234" priority="18"/>
  </conditionalFormatting>
  <conditionalFormatting sqref="F17">
    <cfRule type="duplicateValues" dxfId="1233" priority="17"/>
  </conditionalFormatting>
  <conditionalFormatting sqref="F3">
    <cfRule type="duplicateValues" dxfId="1232" priority="16"/>
  </conditionalFormatting>
  <conditionalFormatting sqref="F3">
    <cfRule type="duplicateValues" dxfId="1231" priority="15"/>
  </conditionalFormatting>
  <conditionalFormatting sqref="F5">
    <cfRule type="duplicateValues" dxfId="1230" priority="14"/>
  </conditionalFormatting>
  <conditionalFormatting sqref="F5">
    <cfRule type="duplicateValues" dxfId="1229" priority="13"/>
  </conditionalFormatting>
  <conditionalFormatting sqref="F16">
    <cfRule type="duplicateValues" dxfId="1228" priority="12"/>
  </conditionalFormatting>
  <conditionalFormatting sqref="F16">
    <cfRule type="duplicateValues" dxfId="1227" priority="11"/>
  </conditionalFormatting>
  <conditionalFormatting sqref="F18">
    <cfRule type="duplicateValues" dxfId="1226" priority="10"/>
  </conditionalFormatting>
  <conditionalFormatting sqref="F18">
    <cfRule type="duplicateValues" dxfId="1225" priority="9"/>
  </conditionalFormatting>
  <conditionalFormatting sqref="F10">
    <cfRule type="duplicateValues" dxfId="1224" priority="8"/>
  </conditionalFormatting>
  <conditionalFormatting sqref="F9">
    <cfRule type="duplicateValues" dxfId="1223" priority="7"/>
  </conditionalFormatting>
  <conditionalFormatting sqref="F9">
    <cfRule type="duplicateValues" dxfId="1222" priority="6"/>
  </conditionalFormatting>
  <conditionalFormatting sqref="F15">
    <cfRule type="duplicateValues" dxfId="1221" priority="5"/>
  </conditionalFormatting>
  <conditionalFormatting sqref="F11">
    <cfRule type="duplicateValues" dxfId="1220" priority="4"/>
  </conditionalFormatting>
  <conditionalFormatting sqref="F11">
    <cfRule type="duplicateValues" dxfId="1219" priority="3"/>
  </conditionalFormatting>
  <conditionalFormatting sqref="F20">
    <cfRule type="duplicateValues" dxfId="1218" priority="2"/>
  </conditionalFormatting>
  <conditionalFormatting sqref="F20">
    <cfRule type="duplicateValues" dxfId="1217" priority="1"/>
  </conditionalFormatting>
  <dataValidations count="2">
    <dataValidation type="list" allowBlank="1" showInputMessage="1" showErrorMessage="1" sqref="I1:I18 I20:I1048576" xr:uid="{B654CBCA-FE1F-4E76-B81F-ADE6C0580599}">
      <formula1>"XS, S, M, L, XL, XXL, XXXL, XXXXL, "</formula1>
    </dataValidation>
    <dataValidation type="list" allowBlank="1" showInputMessage="1" showErrorMessage="1" sqref="J16:J17" xr:uid="{9A905C22-BC21-4968-A5AE-16C239629BF8}">
      <formula1>"Days, Nights,"</formula1>
    </dataValidation>
  </dataValidations>
  <pageMargins left="0.7" right="0.7" top="0.75" bottom="0.75" header="0.3" footer="0.3"/>
  <legacy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01F9-F832-4256-AAAF-B3605ED0074E}">
  <dimension ref="A1:S28"/>
  <sheetViews>
    <sheetView workbookViewId="0">
      <selection activeCell="E15" sqref="E15"/>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customWidth="1"/>
    <col min="8" max="8" width="9.140625" style="689" customWidth="1"/>
    <col min="9" max="9" width="10.7109375" style="689" customWidth="1"/>
    <col min="10" max="10" width="40.140625" style="689" customWidth="1"/>
    <col min="11" max="11" width="83.7109375" style="689" bestFit="1" customWidth="1"/>
    <col min="12" max="12" width="12.5703125" style="689" bestFit="1" customWidth="1"/>
    <col min="13" max="16384" width="9.140625" style="689"/>
  </cols>
  <sheetData>
    <row r="1" spans="1:19">
      <c r="A1" s="825" t="s">
        <v>4140</v>
      </c>
      <c r="B1" s="719" t="s">
        <v>4139</v>
      </c>
      <c r="C1" s="719" t="s">
        <v>4137</v>
      </c>
      <c r="D1" s="719" t="s">
        <v>4138</v>
      </c>
      <c r="E1" s="825" t="s">
        <v>4141</v>
      </c>
      <c r="F1" s="825" t="s">
        <v>1192</v>
      </c>
      <c r="G1" s="830" t="s">
        <v>190</v>
      </c>
      <c r="H1" s="825" t="s">
        <v>498</v>
      </c>
      <c r="I1" s="825" t="s">
        <v>4142</v>
      </c>
      <c r="J1" s="719" t="s">
        <v>4143</v>
      </c>
      <c r="K1" s="719" t="s">
        <v>4144</v>
      </c>
      <c r="L1" s="719" t="s">
        <v>4145</v>
      </c>
      <c r="M1" s="720" t="s">
        <v>450</v>
      </c>
      <c r="N1" s="720" t="s">
        <v>4146</v>
      </c>
      <c r="O1" s="720" t="s">
        <v>4147</v>
      </c>
      <c r="P1" s="720" t="s">
        <v>4148</v>
      </c>
      <c r="Q1" s="720" t="s">
        <v>4149</v>
      </c>
      <c r="R1" s="721" t="s">
        <v>4150</v>
      </c>
      <c r="S1" s="721" t="s">
        <v>4151</v>
      </c>
    </row>
    <row r="2" spans="1:19" ht="16.5">
      <c r="A2" s="689">
        <v>646963466</v>
      </c>
      <c r="B2" s="689" t="s">
        <v>4949</v>
      </c>
      <c r="C2" s="689" t="s">
        <v>4950</v>
      </c>
      <c r="D2" s="689" t="s">
        <v>92</v>
      </c>
      <c r="E2" s="870" t="s">
        <v>4951</v>
      </c>
      <c r="F2" s="899">
        <v>198189443</v>
      </c>
      <c r="G2" s="647">
        <v>3852950100</v>
      </c>
      <c r="H2" s="711" t="s">
        <v>741</v>
      </c>
      <c r="I2" s="711" t="s">
        <v>4203</v>
      </c>
      <c r="J2" s="689" t="s">
        <v>4220</v>
      </c>
      <c r="K2" s="689" t="s">
        <v>4162</v>
      </c>
      <c r="L2" s="689" t="s">
        <v>4952</v>
      </c>
    </row>
    <row r="3" spans="1:19">
      <c r="A3" s="689" t="s">
        <v>3005</v>
      </c>
      <c r="B3" s="689" t="s">
        <v>4933</v>
      </c>
      <c r="C3" s="689" t="s">
        <v>4934</v>
      </c>
      <c r="D3" s="689" t="s">
        <v>92</v>
      </c>
      <c r="E3" s="896" t="s">
        <v>3006</v>
      </c>
      <c r="F3" s="577">
        <v>185189753</v>
      </c>
      <c r="G3" s="577">
        <v>8014102119</v>
      </c>
      <c r="H3" s="797" t="s">
        <v>522</v>
      </c>
      <c r="I3" s="731"/>
      <c r="J3" s="689" t="s">
        <v>4220</v>
      </c>
      <c r="K3" s="689" t="s">
        <v>4162</v>
      </c>
      <c r="L3" s="882" t="s">
        <v>4953</v>
      </c>
    </row>
    <row r="4" spans="1:19">
      <c r="B4" s="689" t="s">
        <v>4936</v>
      </c>
      <c r="C4" s="689" t="s">
        <v>4937</v>
      </c>
      <c r="D4" s="689" t="s">
        <v>92</v>
      </c>
      <c r="E4" s="896" t="s">
        <v>3539</v>
      </c>
      <c r="F4" s="593">
        <v>217621069</v>
      </c>
      <c r="G4" s="593">
        <v>8016007137</v>
      </c>
      <c r="H4" s="736" t="s">
        <v>506</v>
      </c>
      <c r="I4" s="731"/>
      <c r="J4" s="689" t="s">
        <v>4220</v>
      </c>
      <c r="K4" s="689" t="s">
        <v>4162</v>
      </c>
      <c r="L4" s="689" t="s">
        <v>4954</v>
      </c>
    </row>
    <row r="5" spans="1:19">
      <c r="A5" s="689" t="s">
        <v>4955</v>
      </c>
      <c r="B5" s="689" t="s">
        <v>4956</v>
      </c>
      <c r="C5" s="689" t="s">
        <v>4957</v>
      </c>
      <c r="D5" s="689" t="s">
        <v>4958</v>
      </c>
      <c r="E5" s="860" t="s">
        <v>3452</v>
      </c>
      <c r="F5" s="900">
        <v>218446551</v>
      </c>
      <c r="G5" s="736">
        <v>4072886356</v>
      </c>
      <c r="H5" s="797" t="s">
        <v>522</v>
      </c>
      <c r="I5" s="731" t="s">
        <v>4160</v>
      </c>
      <c r="J5" s="689" t="s">
        <v>4220</v>
      </c>
      <c r="K5" s="689" t="s">
        <v>4155</v>
      </c>
      <c r="L5" s="689" t="s">
        <v>4959</v>
      </c>
    </row>
    <row r="6" spans="1:19" ht="14.25">
      <c r="A6" s="689" t="s">
        <v>4960</v>
      </c>
      <c r="B6" s="689" t="s">
        <v>4961</v>
      </c>
      <c r="C6" s="689" t="s">
        <v>4962</v>
      </c>
      <c r="D6" s="689" t="s">
        <v>4958</v>
      </c>
      <c r="E6" s="860" t="s">
        <v>4963</v>
      </c>
      <c r="F6" s="886">
        <v>182102784</v>
      </c>
      <c r="G6" s="736">
        <v>8529853652</v>
      </c>
      <c r="H6" s="736" t="s">
        <v>522</v>
      </c>
      <c r="I6" s="731" t="s">
        <v>4203</v>
      </c>
      <c r="J6" s="689" t="s">
        <v>4220</v>
      </c>
      <c r="K6" s="689" t="s">
        <v>4155</v>
      </c>
      <c r="L6" s="689" t="s">
        <v>4964</v>
      </c>
    </row>
    <row r="7" spans="1:19">
      <c r="A7" s="689" t="s">
        <v>4965</v>
      </c>
      <c r="B7" s="689" t="s">
        <v>4966</v>
      </c>
      <c r="C7" s="689" t="s">
        <v>4967</v>
      </c>
      <c r="D7" s="689" t="s">
        <v>4958</v>
      </c>
      <c r="E7" s="861" t="s">
        <v>3450</v>
      </c>
      <c r="F7" s="888">
        <v>217581295</v>
      </c>
      <c r="G7" s="662">
        <v>7065377975</v>
      </c>
      <c r="H7" s="736" t="s">
        <v>522</v>
      </c>
      <c r="I7" s="731" t="s">
        <v>4154</v>
      </c>
      <c r="J7" s="689" t="s">
        <v>4220</v>
      </c>
      <c r="K7" s="689" t="s">
        <v>4155</v>
      </c>
      <c r="L7" s="689" t="s">
        <v>4968</v>
      </c>
    </row>
    <row r="8" spans="1:19">
      <c r="A8" s="689" t="s">
        <v>4969</v>
      </c>
      <c r="B8" s="689" t="s">
        <v>4970</v>
      </c>
      <c r="C8" s="689" t="s">
        <v>4971</v>
      </c>
      <c r="D8" s="689" t="s">
        <v>4958</v>
      </c>
      <c r="E8" s="862" t="s">
        <v>3702</v>
      </c>
      <c r="F8" s="889">
        <v>201730403</v>
      </c>
      <c r="G8" s="590">
        <v>3854309136</v>
      </c>
      <c r="H8" s="736" t="s">
        <v>522</v>
      </c>
      <c r="I8" s="755" t="s">
        <v>4203</v>
      </c>
      <c r="J8" s="689" t="s">
        <v>4220</v>
      </c>
      <c r="K8" s="689" t="s">
        <v>4155</v>
      </c>
      <c r="L8" s="689" t="s">
        <v>4972</v>
      </c>
    </row>
    <row r="9" spans="1:19">
      <c r="A9" s="689">
        <v>834652716</v>
      </c>
      <c r="B9" s="689" t="s">
        <v>4973</v>
      </c>
      <c r="C9" s="689" t="s">
        <v>4974</v>
      </c>
      <c r="D9" s="689" t="s">
        <v>4975</v>
      </c>
      <c r="E9" s="860" t="s">
        <v>3440</v>
      </c>
      <c r="F9" s="888">
        <v>217966053</v>
      </c>
      <c r="G9" s="731">
        <v>8019499263</v>
      </c>
      <c r="H9" s="736" t="s">
        <v>577</v>
      </c>
      <c r="I9" s="731" t="s">
        <v>4352</v>
      </c>
      <c r="J9" s="689" t="s">
        <v>4220</v>
      </c>
      <c r="K9" s="689" t="s">
        <v>4162</v>
      </c>
      <c r="L9" s="689" t="s">
        <v>4976</v>
      </c>
    </row>
    <row r="10" spans="1:19" ht="17.25" customHeight="1">
      <c r="E10" s="662"/>
      <c r="F10" s="662"/>
      <c r="G10" s="662"/>
      <c r="H10" s="736"/>
      <c r="I10" s="731"/>
    </row>
    <row r="11" spans="1:19">
      <c r="E11" s="662"/>
      <c r="F11" s="662"/>
      <c r="G11" s="662"/>
      <c r="H11" s="736"/>
      <c r="I11" s="731"/>
    </row>
    <row r="12" spans="1:19">
      <c r="E12" s="736"/>
      <c r="F12" s="731"/>
      <c r="G12" s="736"/>
      <c r="H12" s="736"/>
      <c r="I12" s="731"/>
    </row>
    <row r="13" spans="1:19">
      <c r="E13" s="736"/>
      <c r="F13" s="736"/>
      <c r="G13" s="736"/>
      <c r="H13" s="736"/>
      <c r="I13" s="731"/>
    </row>
    <row r="14" spans="1:19" ht="15" customHeight="1">
      <c r="E14" s="662"/>
      <c r="F14" s="736"/>
      <c r="G14" s="662"/>
      <c r="H14" s="736"/>
      <c r="I14" s="731"/>
    </row>
    <row r="15" spans="1:19">
      <c r="E15" s="736"/>
      <c r="F15" s="662"/>
      <c r="G15" s="753"/>
      <c r="H15" s="736"/>
      <c r="I15" s="731"/>
    </row>
    <row r="16" spans="1:19">
      <c r="E16" s="577"/>
      <c r="F16" s="577"/>
      <c r="G16" s="577"/>
      <c r="H16" s="736"/>
      <c r="I16" s="736"/>
      <c r="J16" s="736"/>
    </row>
    <row r="17" spans="1:11">
      <c r="A17" s="714"/>
      <c r="E17" s="662"/>
      <c r="F17" s="662"/>
      <c r="G17" s="662"/>
      <c r="H17" s="736"/>
      <c r="I17" s="736"/>
      <c r="J17" s="736"/>
    </row>
    <row r="18" spans="1:11">
      <c r="E18" s="577"/>
      <c r="F18" s="593"/>
      <c r="G18" s="593"/>
      <c r="H18" s="736"/>
      <c r="I18" s="731"/>
    </row>
    <row r="20" spans="1:11" ht="18" customHeight="1">
      <c r="E20" s="662"/>
      <c r="F20" s="662"/>
      <c r="G20" s="212"/>
      <c r="H20" s="736"/>
      <c r="I20" s="731"/>
    </row>
    <row r="21" spans="1:11" ht="15" customHeight="1">
      <c r="B21" s="692"/>
      <c r="E21" s="712"/>
      <c r="F21" s="712"/>
      <c r="G21" s="712"/>
    </row>
    <row r="22" spans="1:11">
      <c r="B22" s="692"/>
      <c r="E22" s="692"/>
      <c r="F22" s="692"/>
      <c r="G22" s="692"/>
    </row>
    <row r="27" spans="1:11">
      <c r="E27" s="692"/>
      <c r="F27" s="692"/>
      <c r="G27" s="692"/>
    </row>
    <row r="28" spans="1:11">
      <c r="K28" s="723"/>
    </row>
  </sheetData>
  <conditionalFormatting sqref="F22">
    <cfRule type="duplicateValues" dxfId="1193" priority="33"/>
  </conditionalFormatting>
  <conditionalFormatting sqref="F23">
    <cfRule type="duplicateValues" dxfId="1192" priority="32"/>
  </conditionalFormatting>
  <conditionalFormatting sqref="F27">
    <cfRule type="duplicateValues" dxfId="1191" priority="31"/>
  </conditionalFormatting>
  <conditionalFormatting sqref="J16:J17">
    <cfRule type="containsText" dxfId="1190" priority="30" operator="containsText" text="Day">
      <formula>NOT(ISERROR(SEARCH("Day",J16)))</formula>
    </cfRule>
  </conditionalFormatting>
  <conditionalFormatting sqref="J16:J17">
    <cfRule type="containsText" dxfId="1189" priority="29" operator="containsText" text="Night">
      <formula>NOT(ISERROR(SEARCH("Night",J16)))</formula>
    </cfRule>
  </conditionalFormatting>
  <conditionalFormatting sqref="F4">
    <cfRule type="duplicateValues" dxfId="1188" priority="28"/>
  </conditionalFormatting>
  <conditionalFormatting sqref="F4">
    <cfRule type="duplicateValues" dxfId="1187" priority="27"/>
  </conditionalFormatting>
  <conditionalFormatting sqref="F17">
    <cfRule type="duplicateValues" dxfId="1186" priority="26"/>
  </conditionalFormatting>
  <conditionalFormatting sqref="F3">
    <cfRule type="duplicateValues" dxfId="1185" priority="25"/>
  </conditionalFormatting>
  <conditionalFormatting sqref="F3">
    <cfRule type="duplicateValues" dxfId="1184" priority="24"/>
  </conditionalFormatting>
  <conditionalFormatting sqref="F16">
    <cfRule type="duplicateValues" dxfId="1183" priority="21"/>
  </conditionalFormatting>
  <conditionalFormatting sqref="F16">
    <cfRule type="duplicateValues" dxfId="1182" priority="20"/>
  </conditionalFormatting>
  <conditionalFormatting sqref="F18">
    <cfRule type="duplicateValues" dxfId="1181" priority="19"/>
  </conditionalFormatting>
  <conditionalFormatting sqref="F18">
    <cfRule type="duplicateValues" dxfId="1180" priority="18"/>
  </conditionalFormatting>
  <conditionalFormatting sqref="F10">
    <cfRule type="duplicateValues" dxfId="1179" priority="17"/>
  </conditionalFormatting>
  <conditionalFormatting sqref="F15">
    <cfRule type="duplicateValues" dxfId="1178" priority="14"/>
  </conditionalFormatting>
  <conditionalFormatting sqref="F11">
    <cfRule type="duplicateValues" dxfId="1177" priority="13"/>
  </conditionalFormatting>
  <conditionalFormatting sqref="F11">
    <cfRule type="duplicateValues" dxfId="1176" priority="12"/>
  </conditionalFormatting>
  <conditionalFormatting sqref="F20">
    <cfRule type="duplicateValues" dxfId="1175" priority="11"/>
  </conditionalFormatting>
  <conditionalFormatting sqref="F20">
    <cfRule type="duplicateValues" dxfId="1174" priority="10"/>
  </conditionalFormatting>
  <conditionalFormatting sqref="F7">
    <cfRule type="duplicateValues" dxfId="1173" priority="5"/>
  </conditionalFormatting>
  <conditionalFormatting sqref="F7">
    <cfRule type="duplicateValues" dxfId="1172" priority="4"/>
  </conditionalFormatting>
  <conditionalFormatting sqref="F9">
    <cfRule type="duplicateValues" dxfId="1171" priority="3"/>
  </conditionalFormatting>
  <conditionalFormatting sqref="F8">
    <cfRule type="duplicateValues" dxfId="1170" priority="2"/>
  </conditionalFormatting>
  <conditionalFormatting sqref="F8">
    <cfRule type="duplicateValues" dxfId="1169" priority="1"/>
  </conditionalFormatting>
  <dataValidations count="2">
    <dataValidation type="list" allowBlank="1" showInputMessage="1" showErrorMessage="1" sqref="J16:J17" xr:uid="{4CF80A7D-8F61-4BFB-96FF-58380F51D027}">
      <formula1>"Days, Nights,"</formula1>
    </dataValidation>
    <dataValidation type="list" allowBlank="1" showInputMessage="1" showErrorMessage="1" sqref="I1:I18 I20:I1048576" xr:uid="{51E0FB80-1C1A-445D-9ACA-145FF64E4788}">
      <formula1>"XS, S, M, L, XL, XXL, XXXL, XXXXL, "</formula1>
    </dataValidation>
  </dataValidations>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E48D-77B2-4888-831D-8D7C729C8E2E}">
  <dimension ref="A1:S28"/>
  <sheetViews>
    <sheetView workbookViewId="0">
      <selection activeCell="E18" activeCellId="1" sqref="F6 E18"/>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customWidth="1"/>
    <col min="8" max="8" width="9.140625" style="689" customWidth="1"/>
    <col min="9" max="9" width="10.7109375" style="689" customWidth="1"/>
    <col min="10" max="10" width="40.140625" style="689" customWidth="1"/>
    <col min="11" max="11" width="83.7109375" style="689" bestFit="1" customWidth="1"/>
    <col min="12" max="12" width="12.5703125" style="689" bestFit="1" customWidth="1"/>
    <col min="13" max="16384" width="9.140625" style="689"/>
  </cols>
  <sheetData>
    <row r="1" spans="1:19">
      <c r="A1" s="825" t="s">
        <v>4140</v>
      </c>
      <c r="B1" s="719" t="s">
        <v>4139</v>
      </c>
      <c r="C1" s="719" t="s">
        <v>4137</v>
      </c>
      <c r="D1" s="719" t="s">
        <v>4138</v>
      </c>
      <c r="E1" s="825" t="s">
        <v>4141</v>
      </c>
      <c r="F1" s="825" t="s">
        <v>1192</v>
      </c>
      <c r="G1" s="830" t="s">
        <v>190</v>
      </c>
      <c r="H1" s="825" t="s">
        <v>498</v>
      </c>
      <c r="I1" s="825" t="s">
        <v>4142</v>
      </c>
      <c r="J1" s="719" t="s">
        <v>4143</v>
      </c>
      <c r="K1" s="719" t="s">
        <v>4144</v>
      </c>
      <c r="L1" s="719" t="s">
        <v>4145</v>
      </c>
      <c r="M1" s="720" t="s">
        <v>450</v>
      </c>
      <c r="N1" s="720" t="s">
        <v>4146</v>
      </c>
      <c r="O1" s="720" t="s">
        <v>4147</v>
      </c>
      <c r="P1" s="720" t="s">
        <v>4148</v>
      </c>
      <c r="Q1" s="720" t="s">
        <v>4149</v>
      </c>
      <c r="R1" s="721" t="s">
        <v>4150</v>
      </c>
      <c r="S1" s="721" t="s">
        <v>4151</v>
      </c>
    </row>
    <row r="2" spans="1:19" ht="16.5">
      <c r="A2" s="689" t="s">
        <v>4977</v>
      </c>
      <c r="B2" s="689" t="s">
        <v>4978</v>
      </c>
      <c r="C2" s="689" t="s">
        <v>4979</v>
      </c>
      <c r="D2" s="689" t="s">
        <v>110</v>
      </c>
      <c r="E2" s="870" t="s">
        <v>3486</v>
      </c>
      <c r="F2" s="899">
        <v>203107944</v>
      </c>
      <c r="G2" s="647">
        <v>9375737564</v>
      </c>
      <c r="H2" s="711" t="s">
        <v>554</v>
      </c>
      <c r="I2" s="711" t="s">
        <v>4154</v>
      </c>
      <c r="J2" s="689" t="s">
        <v>4215</v>
      </c>
      <c r="K2" s="689" t="s">
        <v>4172</v>
      </c>
      <c r="L2" s="689" t="s">
        <v>4980</v>
      </c>
    </row>
    <row r="3" spans="1:19">
      <c r="A3" s="689" t="s">
        <v>4981</v>
      </c>
      <c r="B3" s="689" t="s">
        <v>4982</v>
      </c>
      <c r="C3" s="689" t="s">
        <v>4983</v>
      </c>
      <c r="D3" s="689" t="s">
        <v>98</v>
      </c>
      <c r="E3" s="870" t="s">
        <v>4984</v>
      </c>
      <c r="F3" s="890">
        <v>187032504</v>
      </c>
      <c r="G3" s="577" t="s">
        <v>4985</v>
      </c>
      <c r="H3" s="797" t="s">
        <v>3587</v>
      </c>
      <c r="I3" s="731" t="s">
        <v>4203</v>
      </c>
      <c r="J3" s="689" t="s">
        <v>4215</v>
      </c>
      <c r="K3" s="689" t="s">
        <v>4157</v>
      </c>
      <c r="L3" s="882" t="s">
        <v>4986</v>
      </c>
    </row>
    <row r="4" spans="1:19">
      <c r="A4" s="689" t="s">
        <v>4987</v>
      </c>
      <c r="B4" s="689" t="s">
        <v>4988</v>
      </c>
      <c r="C4" s="689" t="s">
        <v>4989</v>
      </c>
      <c r="D4" s="689" t="s">
        <v>95</v>
      </c>
      <c r="E4" s="870" t="s">
        <v>3432</v>
      </c>
      <c r="F4" s="898">
        <v>121211456</v>
      </c>
      <c r="G4" s="593" t="s">
        <v>3433</v>
      </c>
      <c r="H4" s="736" t="s">
        <v>2472</v>
      </c>
      <c r="I4" s="731" t="s">
        <v>4154</v>
      </c>
      <c r="J4" s="689" t="s">
        <v>4218</v>
      </c>
      <c r="K4" s="689" t="s">
        <v>4155</v>
      </c>
      <c r="L4" s="689" t="s">
        <v>4990</v>
      </c>
    </row>
    <row r="5" spans="1:19">
      <c r="A5" s="689" t="s">
        <v>4991</v>
      </c>
      <c r="B5" s="689" t="s">
        <v>4992</v>
      </c>
      <c r="C5" s="689" t="s">
        <v>4993</v>
      </c>
      <c r="D5" s="689" t="s">
        <v>4994</v>
      </c>
      <c r="E5" s="861" t="s">
        <v>4995</v>
      </c>
      <c r="F5" s="888">
        <v>181401512</v>
      </c>
      <c r="G5" s="662">
        <v>3855630085</v>
      </c>
      <c r="H5" s="797" t="s">
        <v>522</v>
      </c>
      <c r="I5" s="731" t="s">
        <v>4154</v>
      </c>
      <c r="J5" s="689" t="s">
        <v>4204</v>
      </c>
      <c r="K5" s="689" t="s">
        <v>4162</v>
      </c>
      <c r="L5" s="689" t="s">
        <v>4996</v>
      </c>
    </row>
    <row r="6" spans="1:19" ht="14.25">
      <c r="A6" s="689" t="s">
        <v>4997</v>
      </c>
      <c r="B6" s="689" t="s">
        <v>4998</v>
      </c>
      <c r="C6" s="689" t="s">
        <v>4999</v>
      </c>
      <c r="D6" s="689" t="s">
        <v>4798</v>
      </c>
      <c r="E6" s="860" t="s">
        <v>5000</v>
      </c>
      <c r="F6" s="886">
        <v>218899818</v>
      </c>
      <c r="G6" s="736">
        <v>3855474822</v>
      </c>
      <c r="H6" s="736" t="s">
        <v>522</v>
      </c>
      <c r="I6" s="731" t="s">
        <v>4303</v>
      </c>
      <c r="J6" s="689" t="s">
        <v>4204</v>
      </c>
      <c r="K6" s="689" t="s">
        <v>4157</v>
      </c>
      <c r="L6" s="689" t="s">
        <v>5001</v>
      </c>
    </row>
    <row r="7" spans="1:19" ht="14.25">
      <c r="A7" s="689" t="s">
        <v>5002</v>
      </c>
      <c r="B7" s="689" t="s">
        <v>5003</v>
      </c>
      <c r="C7" s="689" t="s">
        <v>5004</v>
      </c>
      <c r="D7" s="689" t="s">
        <v>4798</v>
      </c>
      <c r="E7" s="860" t="s">
        <v>3435</v>
      </c>
      <c r="F7" s="886">
        <v>121211082</v>
      </c>
      <c r="G7" s="736">
        <v>8016713944</v>
      </c>
      <c r="H7" s="736" t="s">
        <v>2472</v>
      </c>
      <c r="I7" s="731" t="s">
        <v>4203</v>
      </c>
      <c r="J7" s="689" t="s">
        <v>4204</v>
      </c>
      <c r="K7" s="689" t="s">
        <v>4157</v>
      </c>
      <c r="L7" s="689" t="s">
        <v>5005</v>
      </c>
    </row>
    <row r="8" spans="1:19">
      <c r="A8" s="689" t="s">
        <v>5006</v>
      </c>
      <c r="B8" s="689" t="s">
        <v>5007</v>
      </c>
      <c r="C8" s="689" t="s">
        <v>5008</v>
      </c>
      <c r="D8" s="689" t="s">
        <v>4798</v>
      </c>
      <c r="E8" s="891" t="s">
        <v>2264</v>
      </c>
      <c r="F8" s="888">
        <v>198514018</v>
      </c>
      <c r="G8" s="717">
        <v>3855849513</v>
      </c>
      <c r="H8" s="740" t="s">
        <v>522</v>
      </c>
      <c r="I8" s="761" t="s">
        <v>4154</v>
      </c>
      <c r="J8" s="689" t="s">
        <v>4204</v>
      </c>
      <c r="K8" s="689" t="s">
        <v>4157</v>
      </c>
      <c r="L8" s="689" t="s">
        <v>5009</v>
      </c>
    </row>
    <row r="9" spans="1:19">
      <c r="A9" s="689" t="s">
        <v>5010</v>
      </c>
      <c r="B9" s="689" t="s">
        <v>5011</v>
      </c>
      <c r="C9" s="689" t="s">
        <v>5012</v>
      </c>
      <c r="D9" s="689" t="s">
        <v>4798</v>
      </c>
      <c r="E9" s="892" t="s">
        <v>5013</v>
      </c>
      <c r="F9" s="898">
        <v>176567281</v>
      </c>
      <c r="G9" s="593">
        <v>3854842488</v>
      </c>
      <c r="H9" s="736" t="s">
        <v>522</v>
      </c>
      <c r="I9" s="731" t="s">
        <v>4160</v>
      </c>
      <c r="J9" s="689" t="s">
        <v>4204</v>
      </c>
      <c r="K9" s="689" t="s">
        <v>4157</v>
      </c>
      <c r="L9" s="689" t="s">
        <v>5014</v>
      </c>
    </row>
    <row r="10" spans="1:19" ht="17.25" customHeight="1">
      <c r="A10" s="689" t="s">
        <v>5015</v>
      </c>
      <c r="B10" s="689" t="s">
        <v>5016</v>
      </c>
      <c r="C10" s="689" t="s">
        <v>5017</v>
      </c>
      <c r="D10" s="689" t="s">
        <v>4798</v>
      </c>
      <c r="E10" s="861" t="s">
        <v>3202</v>
      </c>
      <c r="F10" s="888">
        <v>199219797</v>
      </c>
      <c r="G10" s="662">
        <v>8016349048</v>
      </c>
      <c r="H10" s="736" t="s">
        <v>513</v>
      </c>
      <c r="I10" s="731" t="s">
        <v>4303</v>
      </c>
      <c r="J10" s="689" t="s">
        <v>4204</v>
      </c>
      <c r="K10" s="689" t="s">
        <v>4157</v>
      </c>
      <c r="L10" s="689" t="s">
        <v>5018</v>
      </c>
    </row>
    <row r="11" spans="1:19">
      <c r="A11" s="689" t="s">
        <v>5019</v>
      </c>
      <c r="B11" s="689" t="s">
        <v>5020</v>
      </c>
      <c r="C11" s="689" t="s">
        <v>5021</v>
      </c>
      <c r="D11" s="689" t="s">
        <v>4605</v>
      </c>
      <c r="E11" s="861" t="s">
        <v>3437</v>
      </c>
      <c r="F11" s="888">
        <v>173080631</v>
      </c>
      <c r="G11" s="662">
        <v>3855623691</v>
      </c>
      <c r="H11" s="736" t="s">
        <v>522</v>
      </c>
      <c r="I11" s="731" t="s">
        <v>4352</v>
      </c>
      <c r="J11" s="689" t="s">
        <v>4204</v>
      </c>
      <c r="K11" s="689" t="s">
        <v>4157</v>
      </c>
      <c r="L11" s="689" t="s">
        <v>5022</v>
      </c>
    </row>
    <row r="12" spans="1:19" ht="14.25">
      <c r="A12" s="689" t="s">
        <v>5023</v>
      </c>
      <c r="B12" s="689" t="s">
        <v>5024</v>
      </c>
      <c r="C12" s="689" t="s">
        <v>5025</v>
      </c>
      <c r="D12" s="689" t="s">
        <v>80</v>
      </c>
      <c r="E12" s="860" t="s">
        <v>5026</v>
      </c>
      <c r="F12" s="887">
        <v>177706983</v>
      </c>
      <c r="G12" s="717" t="s">
        <v>2928</v>
      </c>
      <c r="H12" s="717" t="s">
        <v>528</v>
      </c>
      <c r="I12" s="752" t="s">
        <v>4154</v>
      </c>
      <c r="J12" s="689" t="s">
        <v>4218</v>
      </c>
      <c r="K12" s="689" t="s">
        <v>4162</v>
      </c>
      <c r="L12" s="689" t="s">
        <v>5027</v>
      </c>
    </row>
    <row r="13" spans="1:19">
      <c r="B13" s="689" t="s">
        <v>4944</v>
      </c>
      <c r="C13" s="689" t="s">
        <v>4945</v>
      </c>
      <c r="D13" s="689" t="s">
        <v>86</v>
      </c>
      <c r="E13" s="775" t="s">
        <v>3549</v>
      </c>
      <c r="F13" s="736">
        <v>152758106</v>
      </c>
      <c r="G13" s="736">
        <v>6129980796</v>
      </c>
      <c r="H13" s="736" t="s">
        <v>528</v>
      </c>
      <c r="I13" s="731"/>
      <c r="J13" s="689" t="s">
        <v>4204</v>
      </c>
      <c r="K13" s="689" t="s">
        <v>4162</v>
      </c>
      <c r="L13" s="689" t="s">
        <v>5028</v>
      </c>
    </row>
    <row r="14" spans="1:19" ht="15" customHeight="1">
      <c r="A14" s="689" t="s">
        <v>5029</v>
      </c>
      <c r="B14" s="689" t="s">
        <v>5030</v>
      </c>
      <c r="C14" s="689" t="s">
        <v>5031</v>
      </c>
      <c r="D14" s="689" t="s">
        <v>95</v>
      </c>
      <c r="E14" s="861" t="s">
        <v>3595</v>
      </c>
      <c r="F14" s="886">
        <v>218263391</v>
      </c>
      <c r="G14" s="662">
        <v>8014046579</v>
      </c>
      <c r="H14" s="736" t="s">
        <v>513</v>
      </c>
      <c r="I14" s="731" t="s">
        <v>4303</v>
      </c>
      <c r="J14" s="689" t="s">
        <v>4218</v>
      </c>
      <c r="K14" s="689" t="s">
        <v>4155</v>
      </c>
      <c r="L14" s="689" t="s">
        <v>5032</v>
      </c>
    </row>
    <row r="15" spans="1:19">
      <c r="A15" s="689" t="s">
        <v>5033</v>
      </c>
      <c r="B15" s="689" t="s">
        <v>5034</v>
      </c>
      <c r="C15" s="689" t="s">
        <v>5035</v>
      </c>
      <c r="D15" s="689" t="s">
        <v>4642</v>
      </c>
      <c r="E15" s="860" t="s">
        <v>3278</v>
      </c>
      <c r="F15" s="888">
        <v>173080626</v>
      </c>
      <c r="G15" s="753">
        <v>3854574485</v>
      </c>
      <c r="H15" s="736" t="s">
        <v>522</v>
      </c>
      <c r="I15" s="731" t="s">
        <v>4203</v>
      </c>
      <c r="J15" s="689" t="s">
        <v>4218</v>
      </c>
      <c r="K15" s="689" t="s">
        <v>4157</v>
      </c>
      <c r="L15" s="689" t="s">
        <v>5036</v>
      </c>
    </row>
    <row r="16" spans="1:19">
      <c r="A16" s="689" t="s">
        <v>5037</v>
      </c>
      <c r="B16" s="689" t="s">
        <v>5038</v>
      </c>
      <c r="C16" s="689" t="s">
        <v>5039</v>
      </c>
      <c r="D16" s="689" t="s">
        <v>107</v>
      </c>
      <c r="E16" s="870" t="s">
        <v>3572</v>
      </c>
      <c r="F16" s="890">
        <v>199455503</v>
      </c>
      <c r="G16" s="578">
        <v>3854578750</v>
      </c>
      <c r="H16" s="736" t="s">
        <v>522</v>
      </c>
      <c r="I16" s="736" t="s">
        <v>4160</v>
      </c>
      <c r="J16" s="736" t="s">
        <v>4204</v>
      </c>
      <c r="K16" s="689" t="s">
        <v>4155</v>
      </c>
      <c r="L16" s="689" t="s">
        <v>5040</v>
      </c>
    </row>
    <row r="17" spans="1:12" ht="16.5">
      <c r="A17" s="714" t="s">
        <v>5041</v>
      </c>
      <c r="B17" s="689" t="s">
        <v>5042</v>
      </c>
      <c r="C17" s="689" t="s">
        <v>5043</v>
      </c>
      <c r="D17" s="689" t="s">
        <v>110</v>
      </c>
      <c r="E17" s="861" t="s">
        <v>3436</v>
      </c>
      <c r="F17" s="888">
        <v>155429099</v>
      </c>
      <c r="G17" s="662">
        <v>3855733962</v>
      </c>
      <c r="H17" s="736" t="s">
        <v>522</v>
      </c>
      <c r="I17" s="736" t="s">
        <v>4154</v>
      </c>
      <c r="J17" s="736" t="s">
        <v>4215</v>
      </c>
      <c r="K17" s="689" t="s">
        <v>4172</v>
      </c>
      <c r="L17" s="689" t="s">
        <v>5044</v>
      </c>
    </row>
    <row r="18" spans="1:12">
      <c r="A18" s="689" t="s">
        <v>5045</v>
      </c>
      <c r="B18" s="689" t="s">
        <v>5046</v>
      </c>
      <c r="C18" s="689" t="s">
        <v>5047</v>
      </c>
      <c r="D18" s="689" t="s">
        <v>119</v>
      </c>
      <c r="E18" s="870" t="s">
        <v>3454</v>
      </c>
      <c r="F18" s="898">
        <v>217981646</v>
      </c>
      <c r="G18" s="593">
        <v>8329102422</v>
      </c>
      <c r="H18" s="736" t="s">
        <v>522</v>
      </c>
      <c r="I18" s="731" t="s">
        <v>4154</v>
      </c>
      <c r="J18" s="689" t="s">
        <v>4204</v>
      </c>
      <c r="K18" s="689" t="s">
        <v>4155</v>
      </c>
      <c r="L18" s="689" t="s">
        <v>5048</v>
      </c>
    </row>
    <row r="19" spans="1:12">
      <c r="A19" s="689" t="s">
        <v>2153</v>
      </c>
      <c r="B19" s="689" t="s">
        <v>5049</v>
      </c>
      <c r="C19" s="689" t="s">
        <v>5050</v>
      </c>
      <c r="D19" s="689" t="s">
        <v>4726</v>
      </c>
      <c r="E19" s="832" t="s">
        <v>3523</v>
      </c>
      <c r="F19" s="662">
        <v>218231322</v>
      </c>
      <c r="G19" s="662">
        <v>3856303955</v>
      </c>
      <c r="H19" s="736" t="s">
        <v>522</v>
      </c>
      <c r="J19" s="689" t="s">
        <v>4215</v>
      </c>
      <c r="K19" s="689" t="s">
        <v>4162</v>
      </c>
      <c r="L19" s="689" t="s">
        <v>5051</v>
      </c>
    </row>
    <row r="20" spans="1:12" ht="19.5">
      <c r="E20" s="662"/>
      <c r="F20" s="662"/>
      <c r="G20" s="156"/>
      <c r="H20" s="736"/>
      <c r="I20" s="731"/>
    </row>
    <row r="21" spans="1:12" ht="15" customHeight="1">
      <c r="B21" s="692"/>
      <c r="E21" s="712"/>
      <c r="F21" s="712"/>
      <c r="G21" s="712"/>
    </row>
    <row r="22" spans="1:12">
      <c r="B22" s="692"/>
      <c r="E22" s="692"/>
      <c r="F22" s="692"/>
      <c r="G22" s="692"/>
    </row>
    <row r="27" spans="1:12">
      <c r="E27" s="692"/>
      <c r="F27" s="692"/>
      <c r="G27" s="692"/>
    </row>
    <row r="28" spans="1:12">
      <c r="K28" s="723"/>
    </row>
  </sheetData>
  <conditionalFormatting sqref="F22">
    <cfRule type="duplicateValues" dxfId="1145" priority="36"/>
  </conditionalFormatting>
  <conditionalFormatting sqref="F23">
    <cfRule type="duplicateValues" dxfId="1144" priority="35"/>
  </conditionalFormatting>
  <conditionalFormatting sqref="F27">
    <cfRule type="duplicateValues" dxfId="1143" priority="34"/>
  </conditionalFormatting>
  <conditionalFormatting sqref="J16:J17">
    <cfRule type="containsText" dxfId="1142" priority="29" operator="containsText" text="Day">
      <formula>NOT(ISERROR(SEARCH("Day",J16)))</formula>
    </cfRule>
  </conditionalFormatting>
  <conditionalFormatting sqref="J16:J17">
    <cfRule type="containsText" dxfId="1141" priority="28" operator="containsText" text="Night">
      <formula>NOT(ISERROR(SEARCH("Night",J16)))</formula>
    </cfRule>
  </conditionalFormatting>
  <conditionalFormatting sqref="F4">
    <cfRule type="duplicateValues" dxfId="1140" priority="26"/>
  </conditionalFormatting>
  <conditionalFormatting sqref="F4">
    <cfRule type="duplicateValues" dxfId="1139" priority="25"/>
  </conditionalFormatting>
  <conditionalFormatting sqref="F17">
    <cfRule type="duplicateValues" dxfId="1138" priority="22"/>
  </conditionalFormatting>
  <conditionalFormatting sqref="F3">
    <cfRule type="duplicateValues" dxfId="1137" priority="20"/>
  </conditionalFormatting>
  <conditionalFormatting sqref="F3">
    <cfRule type="duplicateValues" dxfId="1136" priority="19"/>
  </conditionalFormatting>
  <conditionalFormatting sqref="F5">
    <cfRule type="duplicateValues" dxfId="1135" priority="16"/>
  </conditionalFormatting>
  <conditionalFormatting sqref="F5">
    <cfRule type="duplicateValues" dxfId="1134" priority="15"/>
  </conditionalFormatting>
  <conditionalFormatting sqref="F16">
    <cfRule type="duplicateValues" dxfId="1133" priority="14"/>
  </conditionalFormatting>
  <conditionalFormatting sqref="F16">
    <cfRule type="duplicateValues" dxfId="1132" priority="13"/>
  </conditionalFormatting>
  <conditionalFormatting sqref="F18">
    <cfRule type="duplicateValues" dxfId="1131" priority="12"/>
  </conditionalFormatting>
  <conditionalFormatting sqref="F18">
    <cfRule type="duplicateValues" dxfId="1130" priority="11"/>
  </conditionalFormatting>
  <conditionalFormatting sqref="F10">
    <cfRule type="duplicateValues" dxfId="1129" priority="10"/>
  </conditionalFormatting>
  <conditionalFormatting sqref="F9">
    <cfRule type="duplicateValues" dxfId="1128" priority="9"/>
  </conditionalFormatting>
  <conditionalFormatting sqref="F9">
    <cfRule type="duplicateValues" dxfId="1127" priority="8"/>
  </conditionalFormatting>
  <conditionalFormatting sqref="F15">
    <cfRule type="duplicateValues" dxfId="1126" priority="7"/>
  </conditionalFormatting>
  <conditionalFormatting sqref="F11">
    <cfRule type="duplicateValues" dxfId="1125" priority="6"/>
  </conditionalFormatting>
  <conditionalFormatting sqref="F11">
    <cfRule type="duplicateValues" dxfId="1124" priority="5"/>
  </conditionalFormatting>
  <conditionalFormatting sqref="F20">
    <cfRule type="duplicateValues" dxfId="1123" priority="4"/>
  </conditionalFormatting>
  <conditionalFormatting sqref="F20">
    <cfRule type="duplicateValues" dxfId="1122" priority="3"/>
  </conditionalFormatting>
  <conditionalFormatting sqref="F19">
    <cfRule type="duplicateValues" dxfId="1121" priority="2"/>
  </conditionalFormatting>
  <conditionalFormatting sqref="F19">
    <cfRule type="duplicateValues" dxfId="1120" priority="1"/>
  </conditionalFormatting>
  <dataValidations count="2">
    <dataValidation type="list" allowBlank="1" showInputMessage="1" showErrorMessage="1" sqref="J16:J17" xr:uid="{02055998-12C9-4323-AC0F-B2209482C98F}">
      <formula1>"Days, Nights,"</formula1>
    </dataValidation>
    <dataValidation type="list" allowBlank="1" showInputMessage="1" showErrorMessage="1" sqref="I1:I18 I20:I1048576" xr:uid="{221BC77D-7438-41F3-A220-A0401C112AB3}">
      <formula1>"XS, S, M, L, XL, XXL, XXXL, XXXXL, "</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FAE4-FB80-42AF-A828-D7411375383E}">
  <dimension ref="A1:R28"/>
  <sheetViews>
    <sheetView workbookViewId="0">
      <selection activeCell="E14" sqref="E14:J14"/>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hidden="1" customWidth="1"/>
    <col min="8" max="8" width="9.140625" style="689" hidden="1" customWidth="1"/>
    <col min="9" max="9" width="40.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4137</v>
      </c>
      <c r="D1" s="719" t="s">
        <v>4138</v>
      </c>
      <c r="E1" s="825" t="s">
        <v>4141</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A2" s="689" t="s">
        <v>5052</v>
      </c>
      <c r="B2" s="689" t="s">
        <v>5053</v>
      </c>
      <c r="C2" s="689" t="s">
        <v>5054</v>
      </c>
      <c r="D2" s="689" t="s">
        <v>119</v>
      </c>
      <c r="E2" s="870" t="s">
        <v>3590</v>
      </c>
      <c r="F2" s="883">
        <v>189815988</v>
      </c>
      <c r="G2" s="577" t="s">
        <v>5055</v>
      </c>
      <c r="H2" s="711" t="s">
        <v>2472</v>
      </c>
      <c r="I2" s="689" t="s">
        <v>4204</v>
      </c>
      <c r="J2" s="689" t="s">
        <v>4155</v>
      </c>
      <c r="K2" s="689" t="s">
        <v>5056</v>
      </c>
    </row>
    <row r="3" spans="1:18">
      <c r="A3" s="689" t="s">
        <v>5057</v>
      </c>
      <c r="B3" s="689" t="s">
        <v>5058</v>
      </c>
      <c r="C3" s="689" t="s">
        <v>5059</v>
      </c>
      <c r="D3" s="689" t="s">
        <v>4726</v>
      </c>
      <c r="E3" s="870" t="s">
        <v>3540</v>
      </c>
      <c r="F3" s="890">
        <v>218487075</v>
      </c>
      <c r="G3" s="577">
        <v>3473688551</v>
      </c>
      <c r="H3" s="797" t="s">
        <v>522</v>
      </c>
      <c r="I3" s="689" t="s">
        <v>4215</v>
      </c>
      <c r="J3" s="689" t="s">
        <v>4162</v>
      </c>
      <c r="K3" s="689" t="s">
        <v>5060</v>
      </c>
    </row>
    <row r="4" spans="1:18">
      <c r="A4" s="689" t="s">
        <v>5061</v>
      </c>
      <c r="B4" s="689" t="s">
        <v>5062</v>
      </c>
      <c r="C4" s="689" t="s">
        <v>5063</v>
      </c>
      <c r="D4" s="689" t="s">
        <v>86</v>
      </c>
      <c r="E4" s="862" t="s">
        <v>3516</v>
      </c>
      <c r="F4" s="889">
        <v>115255112</v>
      </c>
      <c r="G4" s="590">
        <v>8013019019</v>
      </c>
      <c r="H4" s="736" t="s">
        <v>522</v>
      </c>
      <c r="I4" s="689" t="s">
        <v>4204</v>
      </c>
      <c r="J4" s="689" t="s">
        <v>4162</v>
      </c>
      <c r="K4" s="689" t="s">
        <v>5064</v>
      </c>
    </row>
    <row r="5" spans="1:18" ht="14.25">
      <c r="A5" s="689" t="s">
        <v>5065</v>
      </c>
      <c r="B5" s="689" t="s">
        <v>5066</v>
      </c>
      <c r="C5" s="689" t="s">
        <v>5067</v>
      </c>
      <c r="D5" s="689" t="s">
        <v>5068</v>
      </c>
      <c r="E5" s="860" t="s">
        <v>5069</v>
      </c>
      <c r="F5" s="886">
        <v>182117080</v>
      </c>
      <c r="G5" s="736">
        <v>8015146668</v>
      </c>
      <c r="H5" s="736" t="s">
        <v>522</v>
      </c>
      <c r="I5" s="689" t="s">
        <v>4204</v>
      </c>
      <c r="J5" s="689" t="s">
        <v>4157</v>
      </c>
      <c r="K5" s="689" t="s">
        <v>5070</v>
      </c>
    </row>
    <row r="6" spans="1:18" ht="14.25">
      <c r="A6" s="689" t="s">
        <v>5071</v>
      </c>
      <c r="B6" s="689" t="s">
        <v>5072</v>
      </c>
      <c r="C6" s="689" t="s">
        <v>5073</v>
      </c>
      <c r="D6" s="689" t="s">
        <v>4798</v>
      </c>
      <c r="E6" s="860" t="s">
        <v>3479</v>
      </c>
      <c r="F6" s="886">
        <v>199617050</v>
      </c>
      <c r="G6" s="736">
        <v>3854509224</v>
      </c>
      <c r="H6" s="736" t="s">
        <v>528</v>
      </c>
      <c r="I6" s="689" t="s">
        <v>4204</v>
      </c>
      <c r="J6" s="689" t="s">
        <v>4157</v>
      </c>
      <c r="K6" s="689" t="s">
        <v>5074</v>
      </c>
    </row>
    <row r="7" spans="1:18" ht="14.25">
      <c r="B7" s="689" t="s">
        <v>4940</v>
      </c>
      <c r="C7" s="689" t="s">
        <v>4941</v>
      </c>
      <c r="D7" s="689" t="s">
        <v>4798</v>
      </c>
      <c r="E7" s="775" t="s">
        <v>3329</v>
      </c>
      <c r="F7" s="736">
        <v>216591532</v>
      </c>
      <c r="G7" s="736">
        <v>3857750080</v>
      </c>
      <c r="H7" s="736" t="s">
        <v>552</v>
      </c>
      <c r="I7" s="689" t="s">
        <v>4204</v>
      </c>
      <c r="J7" s="689" t="s">
        <v>4157</v>
      </c>
      <c r="K7" s="689" t="s">
        <v>5075</v>
      </c>
    </row>
    <row r="8" spans="1:18" ht="19.5">
      <c r="A8" s="689" t="s">
        <v>3596</v>
      </c>
      <c r="B8" s="689" t="s">
        <v>5076</v>
      </c>
      <c r="C8" s="689" t="s">
        <v>5077</v>
      </c>
      <c r="D8" s="689" t="s">
        <v>4975</v>
      </c>
      <c r="E8" s="870" t="s">
        <v>3597</v>
      </c>
      <c r="F8" s="890">
        <v>219012962</v>
      </c>
      <c r="G8" s="597">
        <v>3852965337</v>
      </c>
      <c r="H8" s="736" t="s">
        <v>506</v>
      </c>
      <c r="I8" s="689" t="s">
        <v>4220</v>
      </c>
      <c r="J8" s="689" t="s">
        <v>4162</v>
      </c>
      <c r="K8" s="689" t="s">
        <v>5078</v>
      </c>
    </row>
    <row r="9" spans="1:18" ht="14.25">
      <c r="A9" s="689" t="s">
        <v>3499</v>
      </c>
      <c r="B9" s="689" t="s">
        <v>5079</v>
      </c>
      <c r="C9" s="689" t="s">
        <v>5080</v>
      </c>
      <c r="D9" s="689" t="s">
        <v>80</v>
      </c>
      <c r="E9" s="860" t="s">
        <v>3500</v>
      </c>
      <c r="F9" s="886">
        <v>218483852</v>
      </c>
      <c r="G9" s="736">
        <v>8017931715</v>
      </c>
      <c r="H9" s="736" t="s">
        <v>552</v>
      </c>
      <c r="I9" s="689" t="s">
        <v>4218</v>
      </c>
      <c r="J9" s="689" t="s">
        <v>4162</v>
      </c>
      <c r="K9" s="689" t="s">
        <v>5081</v>
      </c>
    </row>
    <row r="10" spans="1:18" ht="17.25" customHeight="1">
      <c r="A10" s="689" t="s">
        <v>5082</v>
      </c>
      <c r="B10" s="689" t="s">
        <v>5083</v>
      </c>
      <c r="C10" s="689" t="s">
        <v>5084</v>
      </c>
      <c r="D10" s="689" t="s">
        <v>4726</v>
      </c>
      <c r="E10" s="870" t="s">
        <v>3603</v>
      </c>
      <c r="F10" s="890">
        <v>164355124</v>
      </c>
      <c r="G10" s="577">
        <v>3855021965</v>
      </c>
      <c r="H10" s="736" t="s">
        <v>522</v>
      </c>
      <c r="I10" s="689" t="s">
        <v>4215</v>
      </c>
      <c r="J10" s="689" t="s">
        <v>4162</v>
      </c>
      <c r="K10" s="689" t="s">
        <v>5085</v>
      </c>
    </row>
    <row r="11" spans="1:18">
      <c r="A11" s="689" t="s">
        <v>5086</v>
      </c>
      <c r="B11" s="689" t="s">
        <v>5087</v>
      </c>
      <c r="C11" s="689" t="s">
        <v>5088</v>
      </c>
      <c r="D11" s="689" t="s">
        <v>4726</v>
      </c>
      <c r="E11" s="861" t="s">
        <v>3120</v>
      </c>
      <c r="F11" s="888">
        <v>215434837</v>
      </c>
      <c r="G11" s="662">
        <v>8015145115</v>
      </c>
      <c r="H11" s="731" t="s">
        <v>513</v>
      </c>
      <c r="I11" s="689" t="s">
        <v>4215</v>
      </c>
      <c r="J11" s="689" t="s">
        <v>4162</v>
      </c>
      <c r="K11" s="689" t="s">
        <v>5089</v>
      </c>
    </row>
    <row r="12" spans="1:18" ht="14.25">
      <c r="A12" s="689" t="s">
        <v>5090</v>
      </c>
      <c r="B12" s="689" t="s">
        <v>5091</v>
      </c>
      <c r="C12" s="689" t="s">
        <v>5092</v>
      </c>
      <c r="D12" s="689" t="s">
        <v>4726</v>
      </c>
      <c r="E12" s="860" t="s">
        <v>3505</v>
      </c>
      <c r="F12" s="886">
        <v>215492572</v>
      </c>
      <c r="G12" s="736">
        <v>5167890748</v>
      </c>
      <c r="H12" s="871" t="s">
        <v>513</v>
      </c>
      <c r="I12" s="689" t="s">
        <v>4215</v>
      </c>
      <c r="J12" s="689" t="s">
        <v>4162</v>
      </c>
      <c r="K12" s="689" t="s">
        <v>5093</v>
      </c>
    </row>
    <row r="13" spans="1:18">
      <c r="A13" s="689" t="s">
        <v>2076</v>
      </c>
      <c r="B13" s="689" t="s">
        <v>5094</v>
      </c>
      <c r="C13" s="689" t="s">
        <v>5095</v>
      </c>
      <c r="D13" s="689" t="s">
        <v>80</v>
      </c>
      <c r="E13" s="861" t="s">
        <v>2077</v>
      </c>
      <c r="F13" s="888">
        <v>183224497</v>
      </c>
      <c r="G13" s="662">
        <v>4059169173</v>
      </c>
      <c r="H13" s="731" t="s">
        <v>522</v>
      </c>
      <c r="I13" s="689" t="s">
        <v>4218</v>
      </c>
      <c r="J13" s="689" t="s">
        <v>4162</v>
      </c>
      <c r="K13" s="689" t="s">
        <v>5096</v>
      </c>
    </row>
    <row r="14" spans="1:18" ht="15" customHeight="1">
      <c r="A14" s="689" t="s">
        <v>5097</v>
      </c>
      <c r="B14" s="689" t="s">
        <v>5098</v>
      </c>
      <c r="C14" s="689" t="s">
        <v>5099</v>
      </c>
      <c r="D14" s="689" t="s">
        <v>80</v>
      </c>
      <c r="E14" s="861" t="s">
        <v>5100</v>
      </c>
      <c r="F14" s="888">
        <v>157842478</v>
      </c>
      <c r="G14" s="736" t="s">
        <v>3352</v>
      </c>
      <c r="H14" s="736" t="s">
        <v>522</v>
      </c>
      <c r="I14" s="689" t="s">
        <v>4218</v>
      </c>
      <c r="J14" s="689" t="s">
        <v>4162</v>
      </c>
      <c r="K14" s="689" t="s">
        <v>5101</v>
      </c>
    </row>
    <row r="15" spans="1:18">
      <c r="A15" s="689" t="s">
        <v>3528</v>
      </c>
      <c r="B15" s="689" t="s">
        <v>5102</v>
      </c>
      <c r="C15" s="689" t="s">
        <v>5103</v>
      </c>
      <c r="D15" s="689" t="s">
        <v>5068</v>
      </c>
      <c r="E15" s="861" t="s">
        <v>3529</v>
      </c>
      <c r="F15" s="886">
        <v>218237562</v>
      </c>
      <c r="G15" s="662">
        <v>8013179423</v>
      </c>
      <c r="H15" s="736" t="s">
        <v>513</v>
      </c>
      <c r="I15" s="689" t="s">
        <v>4204</v>
      </c>
      <c r="J15" s="689" t="s">
        <v>4157</v>
      </c>
      <c r="K15" s="689" t="s">
        <v>5104</v>
      </c>
    </row>
    <row r="16" spans="1:18">
      <c r="A16" s="689" t="s">
        <v>5105</v>
      </c>
      <c r="B16" s="689" t="s">
        <v>5106</v>
      </c>
      <c r="C16" s="689" t="s">
        <v>5107</v>
      </c>
      <c r="D16" s="689" t="s">
        <v>86</v>
      </c>
      <c r="E16" s="862" t="s">
        <v>3517</v>
      </c>
      <c r="F16" s="897">
        <v>144109866</v>
      </c>
      <c r="G16" s="590">
        <v>3852143309</v>
      </c>
      <c r="H16" s="736" t="s">
        <v>522</v>
      </c>
      <c r="I16" s="736" t="s">
        <v>4204</v>
      </c>
      <c r="J16" s="689" t="s">
        <v>4162</v>
      </c>
      <c r="K16" s="689" t="s">
        <v>5108</v>
      </c>
    </row>
    <row r="17" spans="1:11">
      <c r="A17" s="714"/>
      <c r="B17" s="689" t="s">
        <v>5109</v>
      </c>
      <c r="C17" s="689" t="s">
        <v>4974</v>
      </c>
      <c r="D17" s="689" t="s">
        <v>4975</v>
      </c>
      <c r="E17" s="707" t="s">
        <v>2698</v>
      </c>
      <c r="F17" s="662">
        <v>161250911</v>
      </c>
      <c r="G17" s="662" t="s">
        <v>3030</v>
      </c>
      <c r="H17" s="736" t="s">
        <v>522</v>
      </c>
      <c r="I17" s="736" t="s">
        <v>4220</v>
      </c>
      <c r="J17" s="689" t="s">
        <v>4162</v>
      </c>
      <c r="K17" s="689" t="s">
        <v>5110</v>
      </c>
    </row>
    <row r="18" spans="1:11" ht="16.5">
      <c r="A18" s="689" t="s">
        <v>3134</v>
      </c>
      <c r="B18" s="689" t="s">
        <v>5111</v>
      </c>
      <c r="C18" s="689" t="s">
        <v>5112</v>
      </c>
      <c r="D18" s="689" t="s">
        <v>4975</v>
      </c>
      <c r="E18" s="847" t="s">
        <v>3135</v>
      </c>
      <c r="F18" s="895">
        <v>189780976</v>
      </c>
      <c r="G18" s="712" t="s">
        <v>5113</v>
      </c>
      <c r="H18" s="689" t="s">
        <v>522</v>
      </c>
      <c r="I18" s="689" t="s">
        <v>4220</v>
      </c>
      <c r="J18" s="689" t="s">
        <v>4162</v>
      </c>
      <c r="K18" s="689" t="s">
        <v>5114</v>
      </c>
    </row>
    <row r="19" spans="1:11">
      <c r="E19" s="711"/>
      <c r="F19" s="711"/>
      <c r="G19" s="711"/>
      <c r="H19" s="711"/>
    </row>
    <row r="20" spans="1:11">
      <c r="E20" s="711"/>
      <c r="F20" s="711"/>
      <c r="G20" s="711"/>
      <c r="H20" s="711"/>
    </row>
    <row r="21" spans="1:11" ht="15" customHeight="1">
      <c r="B21" s="692"/>
      <c r="E21" s="712"/>
      <c r="F21" s="712"/>
      <c r="G21" s="712"/>
    </row>
    <row r="22" spans="1:11">
      <c r="B22" s="692"/>
      <c r="E22" s="692"/>
      <c r="F22" s="692"/>
      <c r="G22" s="692"/>
    </row>
    <row r="27" spans="1:11">
      <c r="E27" s="692"/>
      <c r="F27" s="692"/>
      <c r="G27" s="692"/>
    </row>
    <row r="28" spans="1:11">
      <c r="J28" s="723"/>
    </row>
  </sheetData>
  <conditionalFormatting sqref="F22">
    <cfRule type="duplicateValues" dxfId="1096" priority="32"/>
  </conditionalFormatting>
  <conditionalFormatting sqref="F23">
    <cfRule type="duplicateValues" dxfId="1095" priority="31"/>
  </conditionalFormatting>
  <conditionalFormatting sqref="F27">
    <cfRule type="duplicateValues" dxfId="1094" priority="30"/>
  </conditionalFormatting>
  <conditionalFormatting sqref="F2">
    <cfRule type="duplicateValues" dxfId="1093" priority="29"/>
  </conditionalFormatting>
  <conditionalFormatting sqref="F8">
    <cfRule type="duplicateValues" dxfId="1092" priority="26"/>
  </conditionalFormatting>
  <conditionalFormatting sqref="F8">
    <cfRule type="duplicateValues" dxfId="1091" priority="25"/>
  </conditionalFormatting>
  <conditionalFormatting sqref="F13">
    <cfRule type="duplicateValues" dxfId="1090" priority="24"/>
  </conditionalFormatting>
  <conditionalFormatting sqref="I16:I17">
    <cfRule type="containsText" dxfId="1089" priority="19" operator="containsText" text="Day">
      <formula>NOT(ISERROR(SEARCH("Day",I16)))</formula>
    </cfRule>
  </conditionalFormatting>
  <conditionalFormatting sqref="I16:I17">
    <cfRule type="containsText" dxfId="1088" priority="18" operator="containsText" text="Night">
      <formula>NOT(ISERROR(SEARCH("Night",I16)))</formula>
    </cfRule>
  </conditionalFormatting>
  <conditionalFormatting sqref="F11">
    <cfRule type="duplicateValues" dxfId="1087" priority="16"/>
  </conditionalFormatting>
  <conditionalFormatting sqref="F4">
    <cfRule type="duplicateValues" dxfId="1086" priority="14"/>
  </conditionalFormatting>
  <conditionalFormatting sqref="F4">
    <cfRule type="duplicateValues" dxfId="1085" priority="13"/>
  </conditionalFormatting>
  <conditionalFormatting sqref="F16">
    <cfRule type="duplicateValues" dxfId="1084" priority="12"/>
  </conditionalFormatting>
  <conditionalFormatting sqref="F16">
    <cfRule type="duplicateValues" dxfId="1083" priority="11"/>
  </conditionalFormatting>
  <conditionalFormatting sqref="F17">
    <cfRule type="duplicateValues" dxfId="1082" priority="10"/>
  </conditionalFormatting>
  <conditionalFormatting sqref="F14">
    <cfRule type="duplicateValues" dxfId="1081" priority="9"/>
  </conditionalFormatting>
  <conditionalFormatting sqref="F3">
    <cfRule type="duplicateValues" dxfId="1080" priority="4"/>
  </conditionalFormatting>
  <conditionalFormatting sqref="F3">
    <cfRule type="duplicateValues" dxfId="1079" priority="3"/>
  </conditionalFormatting>
  <conditionalFormatting sqref="F10">
    <cfRule type="duplicateValues" dxfId="1078" priority="2"/>
  </conditionalFormatting>
  <conditionalFormatting sqref="F10">
    <cfRule type="duplicateValues" dxfId="1077" priority="1"/>
  </conditionalFormatting>
  <dataValidations count="1">
    <dataValidation type="list" allowBlank="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0453-BD63-4F26-9D9D-BA2ABF286852}">
  <dimension ref="A1:R28"/>
  <sheetViews>
    <sheetView topLeftCell="C1" workbookViewId="0">
      <selection activeCell="A17" sqref="A17:XFD17"/>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hidden="1" customWidth="1"/>
    <col min="8" max="8" width="9.140625" style="689" hidden="1" customWidth="1"/>
    <col min="9" max="9" width="40.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4137</v>
      </c>
      <c r="D1" s="719" t="s">
        <v>4138</v>
      </c>
      <c r="E1" s="825" t="s">
        <v>4141</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B2" s="689" t="s">
        <v>5115</v>
      </c>
      <c r="C2" s="689" t="s">
        <v>5116</v>
      </c>
      <c r="D2" s="689" t="s">
        <v>4355</v>
      </c>
      <c r="E2" s="875" t="s">
        <v>4129</v>
      </c>
      <c r="F2" s="883">
        <v>168121931</v>
      </c>
      <c r="G2" s="577">
        <v>8015849577</v>
      </c>
      <c r="H2" s="711" t="s">
        <v>513</v>
      </c>
      <c r="I2" s="689" t="s">
        <v>4204</v>
      </c>
      <c r="J2" s="689" t="s">
        <v>4172</v>
      </c>
      <c r="K2" s="689" t="s">
        <v>5117</v>
      </c>
    </row>
    <row r="3" spans="1:18">
      <c r="B3" s="689" t="s">
        <v>5118</v>
      </c>
      <c r="C3" s="689" t="s">
        <v>5119</v>
      </c>
      <c r="D3" s="689" t="s">
        <v>4355</v>
      </c>
      <c r="E3" s="873" t="s">
        <v>3373</v>
      </c>
      <c r="F3" s="888">
        <v>187997956</v>
      </c>
      <c r="G3" s="662">
        <v>8017500397</v>
      </c>
      <c r="H3" s="736" t="s">
        <v>522</v>
      </c>
      <c r="I3" s="689" t="s">
        <v>4204</v>
      </c>
      <c r="J3" s="689" t="s">
        <v>4172</v>
      </c>
      <c r="K3" s="815" t="s">
        <v>5120</v>
      </c>
    </row>
    <row r="4" spans="1:18">
      <c r="B4" s="689" t="s">
        <v>5121</v>
      </c>
      <c r="C4" s="689" t="s">
        <v>5122</v>
      </c>
      <c r="D4" s="689" t="s">
        <v>4355</v>
      </c>
      <c r="E4" s="873" t="s">
        <v>3211</v>
      </c>
      <c r="F4" s="888">
        <v>133430239</v>
      </c>
      <c r="G4" s="736">
        <v>3855072401</v>
      </c>
      <c r="H4" s="736" t="s">
        <v>522</v>
      </c>
      <c r="I4" s="689" t="s">
        <v>4204</v>
      </c>
      <c r="J4" s="689" t="s">
        <v>4172</v>
      </c>
      <c r="K4" s="815" t="s">
        <v>5123</v>
      </c>
    </row>
    <row r="5" spans="1:18" ht="14.25">
      <c r="B5" s="689" t="s">
        <v>4978</v>
      </c>
      <c r="C5" s="689" t="s">
        <v>4979</v>
      </c>
      <c r="D5" s="689" t="s">
        <v>110</v>
      </c>
      <c r="E5" s="775" t="s">
        <v>3331</v>
      </c>
      <c r="F5" s="736">
        <v>218003714</v>
      </c>
      <c r="G5" s="736" t="s">
        <v>3332</v>
      </c>
      <c r="H5" s="736" t="s">
        <v>577</v>
      </c>
      <c r="I5" s="689" t="s">
        <v>4215</v>
      </c>
      <c r="J5" s="689" t="s">
        <v>4172</v>
      </c>
      <c r="K5" s="689" t="s">
        <v>5124</v>
      </c>
    </row>
    <row r="6" spans="1:18" ht="14.25">
      <c r="B6" s="689" t="s">
        <v>5125</v>
      </c>
      <c r="C6" s="689" t="s">
        <v>5126</v>
      </c>
      <c r="D6" s="689" t="s">
        <v>4958</v>
      </c>
      <c r="E6" s="874" t="s">
        <v>3309</v>
      </c>
      <c r="F6" s="886">
        <v>217276724</v>
      </c>
      <c r="G6" s="736">
        <v>8018336531</v>
      </c>
      <c r="H6" s="736" t="s">
        <v>552</v>
      </c>
      <c r="I6" s="689" t="s">
        <v>4220</v>
      </c>
      <c r="J6" s="689" t="s">
        <v>4155</v>
      </c>
      <c r="K6" s="815" t="s">
        <v>5127</v>
      </c>
    </row>
    <row r="7" spans="1:18">
      <c r="B7" s="689" t="s">
        <v>5128</v>
      </c>
      <c r="C7" s="689" t="s">
        <v>5129</v>
      </c>
      <c r="D7" s="689" t="s">
        <v>4958</v>
      </c>
      <c r="E7" s="873" t="s">
        <v>3374</v>
      </c>
      <c r="F7" s="888">
        <v>201781659</v>
      </c>
      <c r="G7" s="662" t="s">
        <v>3375</v>
      </c>
      <c r="H7" s="736" t="s">
        <v>577</v>
      </c>
      <c r="I7" s="689" t="s">
        <v>4220</v>
      </c>
      <c r="J7" s="689" t="s">
        <v>4155</v>
      </c>
      <c r="K7" s="815" t="s">
        <v>5130</v>
      </c>
    </row>
    <row r="8" spans="1:18">
      <c r="B8" s="689" t="s">
        <v>5131</v>
      </c>
      <c r="C8" s="689" t="s">
        <v>5132</v>
      </c>
      <c r="D8" s="689" t="s">
        <v>4958</v>
      </c>
      <c r="E8" s="875" t="s">
        <v>3389</v>
      </c>
      <c r="F8" s="890">
        <v>217569760</v>
      </c>
      <c r="G8" s="577">
        <v>8015740260</v>
      </c>
      <c r="H8" s="736" t="s">
        <v>522</v>
      </c>
      <c r="I8" s="689" t="s">
        <v>4220</v>
      </c>
      <c r="J8" s="689" t="s">
        <v>4155</v>
      </c>
      <c r="K8" s="815" t="s">
        <v>5133</v>
      </c>
    </row>
    <row r="9" spans="1:18">
      <c r="B9" s="689" t="s">
        <v>5134</v>
      </c>
      <c r="C9" s="689" t="s">
        <v>5135</v>
      </c>
      <c r="D9" s="689" t="s">
        <v>4760</v>
      </c>
      <c r="E9" s="873" t="s">
        <v>3223</v>
      </c>
      <c r="F9" s="888">
        <v>216600348</v>
      </c>
      <c r="G9" s="662" t="s">
        <v>3224</v>
      </c>
      <c r="H9" s="736" t="s">
        <v>522</v>
      </c>
      <c r="I9" s="689" t="s">
        <v>4215</v>
      </c>
      <c r="J9" s="689" t="s">
        <v>4155</v>
      </c>
      <c r="K9" s="815" t="s">
        <v>5136</v>
      </c>
    </row>
    <row r="10" spans="1:18" ht="17.25" customHeight="1">
      <c r="A10" s="689" t="s">
        <v>5137</v>
      </c>
      <c r="B10" s="689" t="s">
        <v>5138</v>
      </c>
      <c r="C10" s="689" t="s">
        <v>5139</v>
      </c>
      <c r="D10" s="689" t="s">
        <v>4760</v>
      </c>
      <c r="E10" s="874" t="s">
        <v>5140</v>
      </c>
      <c r="F10" s="886">
        <v>144208686</v>
      </c>
      <c r="G10" s="736">
        <v>8016889767</v>
      </c>
      <c r="H10" s="797" t="s">
        <v>528</v>
      </c>
      <c r="I10" s="689" t="s">
        <v>4215</v>
      </c>
      <c r="J10" s="689" t="s">
        <v>4155</v>
      </c>
      <c r="K10" s="815" t="s">
        <v>5141</v>
      </c>
    </row>
    <row r="11" spans="1:18">
      <c r="B11" s="689" t="s">
        <v>4982</v>
      </c>
      <c r="C11" s="689" t="s">
        <v>4983</v>
      </c>
      <c r="D11" s="689" t="s">
        <v>98</v>
      </c>
      <c r="E11" s="707" t="s">
        <v>3454</v>
      </c>
      <c r="F11" s="662">
        <v>217981646</v>
      </c>
      <c r="G11" s="662">
        <v>8329102422</v>
      </c>
      <c r="H11" s="731" t="s">
        <v>506</v>
      </c>
      <c r="I11" s="689" t="s">
        <v>4215</v>
      </c>
      <c r="J11" s="689" t="s">
        <v>4157</v>
      </c>
      <c r="K11" s="689" t="s">
        <v>5142</v>
      </c>
    </row>
    <row r="12" spans="1:18" ht="14.25">
      <c r="B12" s="689" t="s">
        <v>5143</v>
      </c>
      <c r="C12" s="689" t="s">
        <v>5144</v>
      </c>
      <c r="D12" s="689" t="s">
        <v>95</v>
      </c>
      <c r="E12" s="874" t="s">
        <v>3407</v>
      </c>
      <c r="F12" s="886">
        <v>203395747</v>
      </c>
      <c r="G12" s="736" t="s">
        <v>3408</v>
      </c>
      <c r="H12" s="871" t="s">
        <v>552</v>
      </c>
      <c r="I12" s="689" t="s">
        <v>4218</v>
      </c>
      <c r="J12" s="689" t="s">
        <v>4155</v>
      </c>
      <c r="K12" s="815" t="s">
        <v>5145</v>
      </c>
    </row>
    <row r="13" spans="1:18">
      <c r="B13" s="689" t="s">
        <v>4988</v>
      </c>
      <c r="C13" s="689" t="s">
        <v>4989</v>
      </c>
      <c r="D13" s="689" t="s">
        <v>95</v>
      </c>
      <c r="E13" s="707" t="s">
        <v>2998</v>
      </c>
      <c r="F13" s="662">
        <v>198482887</v>
      </c>
      <c r="G13" s="662">
        <v>3859559147</v>
      </c>
      <c r="H13" s="717" t="s">
        <v>522</v>
      </c>
      <c r="I13" s="689" t="s">
        <v>4218</v>
      </c>
      <c r="J13" s="689" t="s">
        <v>4155</v>
      </c>
      <c r="K13" s="689" t="s">
        <v>5146</v>
      </c>
    </row>
    <row r="14" spans="1:18">
      <c r="A14" s="689" t="s">
        <v>5147</v>
      </c>
      <c r="B14" s="689" t="s">
        <v>5148</v>
      </c>
      <c r="C14" s="689" t="s">
        <v>5149</v>
      </c>
      <c r="D14" s="689" t="s">
        <v>4167</v>
      </c>
      <c r="E14" s="880" t="s">
        <v>5150</v>
      </c>
      <c r="F14" s="893">
        <v>217975924</v>
      </c>
      <c r="G14" s="731">
        <v>3855420899</v>
      </c>
      <c r="H14" s="731" t="s">
        <v>522</v>
      </c>
      <c r="I14" s="689" t="s">
        <v>5151</v>
      </c>
      <c r="J14" s="689" t="s">
        <v>4155</v>
      </c>
      <c r="K14" s="815" t="s">
        <v>5152</v>
      </c>
    </row>
    <row r="15" spans="1:18">
      <c r="B15" s="689" t="s">
        <v>5153</v>
      </c>
      <c r="C15" s="689" t="s">
        <v>5154</v>
      </c>
      <c r="D15" s="689" t="s">
        <v>4167</v>
      </c>
      <c r="E15" s="875" t="s">
        <v>3472</v>
      </c>
      <c r="F15" s="890">
        <v>218486983</v>
      </c>
      <c r="G15" s="577">
        <v>9564496694</v>
      </c>
      <c r="H15" s="736" t="s">
        <v>522</v>
      </c>
      <c r="I15" s="689" t="s">
        <v>5151</v>
      </c>
      <c r="J15" s="689" t="s">
        <v>4155</v>
      </c>
      <c r="K15" s="815" t="s">
        <v>5155</v>
      </c>
    </row>
    <row r="16" spans="1:18">
      <c r="B16" s="689" t="s">
        <v>5156</v>
      </c>
      <c r="C16" s="689" t="s">
        <v>5157</v>
      </c>
      <c r="D16" s="689" t="s">
        <v>5068</v>
      </c>
      <c r="E16" s="873" t="s">
        <v>3535</v>
      </c>
      <c r="F16" s="888">
        <v>177591908</v>
      </c>
      <c r="G16" s="662" t="s">
        <v>3536</v>
      </c>
      <c r="H16" s="736" t="s">
        <v>577</v>
      </c>
      <c r="I16" s="736" t="s">
        <v>4204</v>
      </c>
      <c r="J16" s="689" t="s">
        <v>4157</v>
      </c>
      <c r="K16" s="815" t="s">
        <v>5158</v>
      </c>
    </row>
    <row r="17" spans="1:11">
      <c r="A17" s="714"/>
      <c r="B17" s="689" t="s">
        <v>5159</v>
      </c>
      <c r="C17" s="689" t="s">
        <v>5160</v>
      </c>
      <c r="D17" s="689" t="s">
        <v>5068</v>
      </c>
      <c r="E17" s="873" t="s">
        <v>5161</v>
      </c>
      <c r="F17" s="894">
        <v>213034437</v>
      </c>
      <c r="G17" s="662">
        <v>8014031625</v>
      </c>
      <c r="H17" s="736" t="s">
        <v>577</v>
      </c>
      <c r="I17" s="736" t="s">
        <v>4204</v>
      </c>
      <c r="J17" s="689" t="s">
        <v>4157</v>
      </c>
      <c r="K17" s="815" t="s">
        <v>5162</v>
      </c>
    </row>
    <row r="18" spans="1:11" ht="16.5">
      <c r="B18" s="689" t="s">
        <v>5163</v>
      </c>
      <c r="C18" s="689" t="s">
        <v>5164</v>
      </c>
      <c r="D18" s="689" t="s">
        <v>5068</v>
      </c>
      <c r="E18" s="881" t="s">
        <v>5165</v>
      </c>
      <c r="F18" s="895">
        <v>218864271</v>
      </c>
      <c r="G18" s="712">
        <v>3855569372</v>
      </c>
      <c r="H18" s="689" t="s">
        <v>506</v>
      </c>
      <c r="I18" s="689" t="s">
        <v>4204</v>
      </c>
      <c r="J18" s="689" t="s">
        <v>4157</v>
      </c>
      <c r="K18" s="815" t="s">
        <v>5166</v>
      </c>
    </row>
    <row r="19" spans="1:11">
      <c r="E19" s="711"/>
      <c r="F19" s="711"/>
      <c r="G19" s="711"/>
      <c r="H19" s="711"/>
    </row>
    <row r="20" spans="1:11">
      <c r="E20" s="711"/>
      <c r="F20" s="711"/>
      <c r="G20" s="711"/>
      <c r="H20" s="711"/>
    </row>
    <row r="21" spans="1:11" ht="15" customHeight="1">
      <c r="B21" s="692"/>
      <c r="E21" s="712"/>
      <c r="F21" s="712"/>
      <c r="G21" s="712"/>
    </row>
    <row r="22" spans="1:11">
      <c r="E22" s="692"/>
      <c r="F22" s="692"/>
      <c r="G22" s="692"/>
    </row>
    <row r="27" spans="1:11">
      <c r="E27" s="692"/>
      <c r="F27" s="692"/>
      <c r="G27" s="692"/>
    </row>
    <row r="28" spans="1:11">
      <c r="J28" s="723"/>
    </row>
  </sheetData>
  <conditionalFormatting sqref="F22">
    <cfRule type="duplicateValues" dxfId="1054" priority="26"/>
  </conditionalFormatting>
  <conditionalFormatting sqref="F23">
    <cfRule type="duplicateValues" dxfId="1053" priority="25"/>
  </conditionalFormatting>
  <conditionalFormatting sqref="F27">
    <cfRule type="duplicateValues" dxfId="1052" priority="23"/>
  </conditionalFormatting>
  <conditionalFormatting sqref="F2">
    <cfRule type="duplicateValues" dxfId="1051" priority="14"/>
  </conditionalFormatting>
  <conditionalFormatting sqref="F7">
    <cfRule type="duplicateValues" dxfId="1050" priority="13"/>
  </conditionalFormatting>
  <conditionalFormatting sqref="F9">
    <cfRule type="duplicateValues" dxfId="1049" priority="12"/>
  </conditionalFormatting>
  <conditionalFormatting sqref="F8">
    <cfRule type="duplicateValues" dxfId="1048" priority="11"/>
  </conditionalFormatting>
  <conditionalFormatting sqref="F8">
    <cfRule type="duplicateValues" dxfId="1047" priority="10"/>
  </conditionalFormatting>
  <conditionalFormatting sqref="F13">
    <cfRule type="duplicateValues" dxfId="1046" priority="9"/>
  </conditionalFormatting>
  <conditionalFormatting sqref="F3">
    <cfRule type="duplicateValues" dxfId="1045" priority="8"/>
  </conditionalFormatting>
  <conditionalFormatting sqref="F4">
    <cfRule type="duplicateValues" dxfId="1044" priority="7"/>
  </conditionalFormatting>
  <conditionalFormatting sqref="F15">
    <cfRule type="duplicateValues" dxfId="1043" priority="6"/>
  </conditionalFormatting>
  <conditionalFormatting sqref="F15">
    <cfRule type="duplicateValues" dxfId="1042" priority="5"/>
  </conditionalFormatting>
  <conditionalFormatting sqref="I16:I17">
    <cfRule type="containsText" dxfId="1041" priority="4" operator="containsText" text="Day">
      <formula>NOT(ISERROR(SEARCH("Day",I16)))</formula>
    </cfRule>
  </conditionalFormatting>
  <conditionalFormatting sqref="I16:I17">
    <cfRule type="containsText" dxfId="1040" priority="3" operator="containsText" text="Night">
      <formula>NOT(ISERROR(SEARCH("Night",I16)))</formula>
    </cfRule>
  </conditionalFormatting>
  <conditionalFormatting sqref="F16">
    <cfRule type="duplicateValues" dxfId="1039" priority="2"/>
  </conditionalFormatting>
  <conditionalFormatting sqref="F11">
    <cfRule type="duplicateValues" dxfId="1038" priority="1"/>
  </conditionalFormatting>
  <dataValidations count="1">
    <dataValidation type="list" allowBlank="1" showInputMessage="1" showErrorMessage="1" sqref="I16:I17" xr:uid="{1DC06BCE-1CD0-4055-9DE1-196E1880BF70}">
      <formula1>"Days, Nights,"</formula1>
    </dataValidation>
  </dataValidations>
  <pageMargins left="0.7" right="0.7" top="0.75" bottom="0.75" header="0.3" footer="0.3"/>
  <legacy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46D-848F-4849-ACA4-321F1CF890AE}">
  <dimension ref="A1:R28"/>
  <sheetViews>
    <sheetView topLeftCell="C1" workbookViewId="0">
      <selection activeCell="I16" sqref="F16:I16"/>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hidden="1" customWidth="1"/>
    <col min="8" max="8" width="9.140625" style="689" hidden="1" customWidth="1"/>
    <col min="9" max="9" width="40.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4137</v>
      </c>
      <c r="D1" s="719" t="s">
        <v>4138</v>
      </c>
      <c r="E1" s="825" t="s">
        <v>4141</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B2" s="689" t="s">
        <v>5167</v>
      </c>
      <c r="C2" s="689" t="s">
        <v>5168</v>
      </c>
      <c r="D2" s="689" t="s">
        <v>110</v>
      </c>
      <c r="E2" s="875" t="s">
        <v>3362</v>
      </c>
      <c r="F2" s="883">
        <v>203432515</v>
      </c>
      <c r="G2" s="577">
        <v>8016619661</v>
      </c>
      <c r="H2" s="711" t="s">
        <v>522</v>
      </c>
      <c r="I2" s="689" t="s">
        <v>4215</v>
      </c>
      <c r="J2" s="689" t="s">
        <v>4172</v>
      </c>
      <c r="K2" s="815" t="s">
        <v>5169</v>
      </c>
    </row>
    <row r="3" spans="1:18" ht="16.5">
      <c r="B3" s="689" t="s">
        <v>5170</v>
      </c>
      <c r="C3" s="689" t="s">
        <v>5171</v>
      </c>
      <c r="D3" s="689" t="s">
        <v>4975</v>
      </c>
      <c r="E3" s="878" t="s">
        <v>5172</v>
      </c>
      <c r="F3" s="884">
        <v>199553163</v>
      </c>
      <c r="G3" s="711" t="s">
        <v>5173</v>
      </c>
      <c r="H3" s="689" t="s">
        <v>2472</v>
      </c>
      <c r="I3" s="689" t="s">
        <v>4220</v>
      </c>
      <c r="J3" s="689" t="s">
        <v>4162</v>
      </c>
      <c r="K3" s="815" t="s">
        <v>5174</v>
      </c>
    </row>
    <row r="4" spans="1:18">
      <c r="B4" s="689" t="s">
        <v>5175</v>
      </c>
      <c r="C4" s="689" t="s">
        <v>5176</v>
      </c>
      <c r="D4" s="689" t="s">
        <v>4975</v>
      </c>
      <c r="E4" s="876" t="s">
        <v>5177</v>
      </c>
      <c r="F4" s="885">
        <v>193871827</v>
      </c>
      <c r="G4" s="689">
        <v>3852252327</v>
      </c>
      <c r="H4" s="689" t="s">
        <v>513</v>
      </c>
      <c r="I4" s="689" t="s">
        <v>4220</v>
      </c>
      <c r="J4" s="689" t="s">
        <v>4162</v>
      </c>
      <c r="K4" s="815" t="s">
        <v>5178</v>
      </c>
    </row>
    <row r="5" spans="1:18">
      <c r="B5" s="689" t="s">
        <v>5179</v>
      </c>
      <c r="C5" s="689" t="s">
        <v>5180</v>
      </c>
      <c r="D5" s="689" t="s">
        <v>4355</v>
      </c>
      <c r="E5" s="879" t="s">
        <v>3124</v>
      </c>
      <c r="F5" s="886">
        <v>216884301</v>
      </c>
      <c r="G5" s="736">
        <v>3858558010</v>
      </c>
      <c r="H5" s="736" t="s">
        <v>2656</v>
      </c>
      <c r="I5" s="689" t="s">
        <v>4204</v>
      </c>
      <c r="J5" s="689" t="s">
        <v>4172</v>
      </c>
      <c r="K5" s="815" t="s">
        <v>5181</v>
      </c>
    </row>
    <row r="6" spans="1:18" ht="14.25">
      <c r="B6" s="689" t="s">
        <v>5182</v>
      </c>
      <c r="C6" s="689" t="s">
        <v>5183</v>
      </c>
      <c r="D6" s="689" t="s">
        <v>4355</v>
      </c>
      <c r="E6" s="874" t="s">
        <v>5184</v>
      </c>
      <c r="F6" s="886">
        <v>167399452</v>
      </c>
      <c r="G6" s="736">
        <v>3856014200</v>
      </c>
      <c r="H6" s="736" t="s">
        <v>554</v>
      </c>
      <c r="I6" s="689" t="s">
        <v>4204</v>
      </c>
      <c r="J6" s="689" t="s">
        <v>4172</v>
      </c>
      <c r="K6" s="815" t="s">
        <v>5185</v>
      </c>
    </row>
    <row r="7" spans="1:18">
      <c r="B7" s="689" t="s">
        <v>5186</v>
      </c>
      <c r="C7" s="689" t="s">
        <v>5187</v>
      </c>
      <c r="D7" s="689" t="s">
        <v>4355</v>
      </c>
      <c r="E7" s="873" t="s">
        <v>4131</v>
      </c>
      <c r="F7" s="887">
        <v>216886382</v>
      </c>
      <c r="G7" s="662">
        <v>3855767818</v>
      </c>
      <c r="H7" s="736" t="s">
        <v>577</v>
      </c>
      <c r="I7" s="689" t="s">
        <v>4204</v>
      </c>
      <c r="J7" s="689" t="s">
        <v>4172</v>
      </c>
      <c r="K7" s="815" t="s">
        <v>5188</v>
      </c>
    </row>
    <row r="8" spans="1:18" ht="14.25">
      <c r="B8" s="689" t="s">
        <v>5189</v>
      </c>
      <c r="C8" s="689" t="s">
        <v>5190</v>
      </c>
      <c r="D8" s="689" t="s">
        <v>4355</v>
      </c>
      <c r="E8" s="874" t="s">
        <v>5191</v>
      </c>
      <c r="F8" s="886">
        <v>208877930</v>
      </c>
      <c r="G8" s="736">
        <v>3857759242</v>
      </c>
      <c r="H8" s="736" t="s">
        <v>554</v>
      </c>
      <c r="I8" s="689" t="s">
        <v>4204</v>
      </c>
      <c r="J8" s="689" t="s">
        <v>4172</v>
      </c>
      <c r="K8" s="815" t="s">
        <v>5192</v>
      </c>
    </row>
    <row r="9" spans="1:18">
      <c r="B9" s="689" t="s">
        <v>5193</v>
      </c>
      <c r="C9" s="689" t="s">
        <v>5194</v>
      </c>
      <c r="D9" s="689" t="s">
        <v>4355</v>
      </c>
      <c r="E9" s="873" t="s">
        <v>5195</v>
      </c>
      <c r="F9" s="888">
        <v>198346984</v>
      </c>
      <c r="G9" s="736">
        <v>3852261967</v>
      </c>
      <c r="H9" s="736" t="s">
        <v>522</v>
      </c>
      <c r="I9" s="689" t="s">
        <v>4204</v>
      </c>
      <c r="J9" s="689" t="s">
        <v>4172</v>
      </c>
      <c r="K9" s="815" t="s">
        <v>5196</v>
      </c>
    </row>
    <row r="10" spans="1:18" ht="17.25" customHeight="1">
      <c r="B10" s="689" t="s">
        <v>5197</v>
      </c>
      <c r="C10" s="689" t="s">
        <v>5198</v>
      </c>
      <c r="D10" s="689" t="s">
        <v>4355</v>
      </c>
      <c r="E10" s="873" t="s">
        <v>3186</v>
      </c>
      <c r="F10" s="888">
        <v>201845924</v>
      </c>
      <c r="G10" s="662">
        <v>8573897802</v>
      </c>
      <c r="H10" s="736" t="s">
        <v>2472</v>
      </c>
      <c r="I10" s="689" t="s">
        <v>4204</v>
      </c>
      <c r="J10" s="689" t="s">
        <v>4172</v>
      </c>
      <c r="K10" s="815" t="s">
        <v>5199</v>
      </c>
    </row>
    <row r="11" spans="1:18">
      <c r="B11" s="689" t="s">
        <v>5200</v>
      </c>
      <c r="C11" s="689" t="s">
        <v>5201</v>
      </c>
      <c r="D11" s="689" t="s">
        <v>5068</v>
      </c>
      <c r="E11" s="873" t="s">
        <v>3287</v>
      </c>
      <c r="F11" s="888">
        <v>215489766</v>
      </c>
      <c r="G11" s="662">
        <v>8015052710</v>
      </c>
      <c r="H11" s="736" t="s">
        <v>522</v>
      </c>
      <c r="I11" s="689" t="s">
        <v>4204</v>
      </c>
      <c r="J11" s="689" t="s">
        <v>4157</v>
      </c>
      <c r="K11" s="815" t="s">
        <v>5202</v>
      </c>
    </row>
    <row r="12" spans="1:18">
      <c r="B12" s="689" t="s">
        <v>5203</v>
      </c>
      <c r="C12" s="689" t="s">
        <v>5204</v>
      </c>
      <c r="D12" s="689" t="s">
        <v>4958</v>
      </c>
      <c r="E12" s="873" t="s">
        <v>5205</v>
      </c>
      <c r="F12" s="888">
        <v>198012857</v>
      </c>
      <c r="G12" s="662">
        <v>3855807953</v>
      </c>
      <c r="H12" s="797" t="s">
        <v>554</v>
      </c>
      <c r="I12" s="689" t="s">
        <v>4220</v>
      </c>
      <c r="J12" s="689" t="s">
        <v>4155</v>
      </c>
      <c r="K12" s="815" t="s">
        <v>5206</v>
      </c>
    </row>
    <row r="13" spans="1:18">
      <c r="B13" s="689" t="s">
        <v>5207</v>
      </c>
      <c r="C13" s="689" t="s">
        <v>5208</v>
      </c>
      <c r="D13" s="689" t="s">
        <v>119</v>
      </c>
      <c r="E13" s="873" t="s">
        <v>5209</v>
      </c>
      <c r="F13" s="888">
        <v>168037863</v>
      </c>
      <c r="G13" s="736">
        <v>3855807947</v>
      </c>
      <c r="H13" s="736" t="s">
        <v>554</v>
      </c>
      <c r="I13" s="689" t="s">
        <v>4204</v>
      </c>
      <c r="J13" s="689" t="s">
        <v>4155</v>
      </c>
      <c r="K13" s="815" t="s">
        <v>5210</v>
      </c>
    </row>
    <row r="14" spans="1:18" ht="14.25">
      <c r="B14" s="689" t="s">
        <v>5211</v>
      </c>
      <c r="C14" s="689" t="s">
        <v>5212</v>
      </c>
      <c r="D14" s="689" t="s">
        <v>4975</v>
      </c>
      <c r="E14" s="874" t="s">
        <v>3344</v>
      </c>
      <c r="F14" s="886">
        <v>198147069</v>
      </c>
      <c r="G14" s="736">
        <v>8016441526</v>
      </c>
      <c r="H14" s="736" t="s">
        <v>528</v>
      </c>
      <c r="I14" s="689" t="s">
        <v>4220</v>
      </c>
      <c r="J14" s="689" t="s">
        <v>4162</v>
      </c>
      <c r="K14" s="815" t="s">
        <v>5213</v>
      </c>
    </row>
    <row r="15" spans="1:18">
      <c r="B15" s="689" t="s">
        <v>5214</v>
      </c>
      <c r="C15" s="689" t="s">
        <v>5215</v>
      </c>
      <c r="D15" s="689" t="s">
        <v>4975</v>
      </c>
      <c r="E15" s="874" t="s">
        <v>5216</v>
      </c>
      <c r="F15" s="888">
        <v>133415351</v>
      </c>
      <c r="G15" s="736">
        <v>3858673161</v>
      </c>
      <c r="H15" s="736" t="s">
        <v>554</v>
      </c>
      <c r="I15" s="689" t="s">
        <v>4220</v>
      </c>
      <c r="J15" s="689" t="s">
        <v>4162</v>
      </c>
      <c r="K15" s="815" t="s">
        <v>5217</v>
      </c>
    </row>
    <row r="16" spans="1:18">
      <c r="B16" s="689" t="s">
        <v>5218</v>
      </c>
      <c r="C16" s="689" t="s">
        <v>5219</v>
      </c>
      <c r="D16" s="689" t="s">
        <v>86</v>
      </c>
      <c r="E16" s="873" t="s">
        <v>3294</v>
      </c>
      <c r="F16" s="888">
        <v>216548342</v>
      </c>
      <c r="G16" s="662">
        <v>3854728364</v>
      </c>
      <c r="H16" s="797" t="s">
        <v>522</v>
      </c>
      <c r="I16" s="689" t="s">
        <v>4204</v>
      </c>
      <c r="J16" s="689" t="s">
        <v>4162</v>
      </c>
      <c r="K16" s="815" t="s">
        <v>5220</v>
      </c>
    </row>
    <row r="17" spans="1:11">
      <c r="A17" s="714"/>
      <c r="B17" s="689" t="s">
        <v>5221</v>
      </c>
      <c r="C17" s="689" t="s">
        <v>5222</v>
      </c>
      <c r="D17" s="689" t="s">
        <v>80</v>
      </c>
      <c r="E17" s="877" t="s">
        <v>2969</v>
      </c>
      <c r="F17" s="889">
        <v>189886109</v>
      </c>
      <c r="G17" s="590" t="s">
        <v>2970</v>
      </c>
      <c r="H17" s="736" t="s">
        <v>1780</v>
      </c>
      <c r="I17" s="689" t="s">
        <v>4218</v>
      </c>
      <c r="J17" s="689" t="s">
        <v>4162</v>
      </c>
      <c r="K17" s="815" t="s">
        <v>5223</v>
      </c>
    </row>
    <row r="18" spans="1:11">
      <c r="B18" s="689" t="s">
        <v>5224</v>
      </c>
      <c r="C18" s="689" t="s">
        <v>5225</v>
      </c>
      <c r="D18" s="689" t="s">
        <v>86</v>
      </c>
      <c r="E18" s="875" t="s">
        <v>3391</v>
      </c>
      <c r="F18" s="890">
        <v>215264634</v>
      </c>
      <c r="G18" s="577">
        <v>8015149056</v>
      </c>
      <c r="H18" s="736" t="s">
        <v>522</v>
      </c>
      <c r="I18" s="689" t="s">
        <v>4204</v>
      </c>
      <c r="J18" s="689" t="s">
        <v>4162</v>
      </c>
      <c r="K18" s="815" t="s">
        <v>5226</v>
      </c>
    </row>
    <row r="19" spans="1:11">
      <c r="B19" s="838" t="s">
        <v>5227</v>
      </c>
      <c r="C19" s="689" t="s">
        <v>5228</v>
      </c>
      <c r="D19" s="689" t="s">
        <v>125</v>
      </c>
      <c r="E19" s="875" t="s">
        <v>3501</v>
      </c>
      <c r="F19" s="890">
        <v>133343283</v>
      </c>
      <c r="G19" s="577">
        <v>3855293558</v>
      </c>
      <c r="H19" s="736" t="s">
        <v>522</v>
      </c>
      <c r="I19" s="689" t="s">
        <v>4220</v>
      </c>
      <c r="J19" s="689" t="s">
        <v>4157</v>
      </c>
      <c r="K19" s="815" t="s">
        <v>5229</v>
      </c>
    </row>
    <row r="20" spans="1:11">
      <c r="B20" s="838" t="s">
        <v>5230</v>
      </c>
      <c r="C20" s="689" t="s">
        <v>5231</v>
      </c>
      <c r="D20" s="689" t="s">
        <v>107</v>
      </c>
      <c r="E20" s="873" t="s">
        <v>3474</v>
      </c>
      <c r="F20" s="888">
        <v>218032291</v>
      </c>
      <c r="G20" s="662">
        <v>3855261356</v>
      </c>
      <c r="H20" s="736" t="s">
        <v>522</v>
      </c>
      <c r="I20" s="689" t="s">
        <v>4204</v>
      </c>
      <c r="J20" s="689" t="s">
        <v>4155</v>
      </c>
      <c r="K20" s="815" t="s">
        <v>5232</v>
      </c>
    </row>
    <row r="21" spans="1:11" ht="15" customHeight="1">
      <c r="B21" s="841" t="s">
        <v>5233</v>
      </c>
      <c r="C21" s="689" t="s">
        <v>5234</v>
      </c>
      <c r="D21" s="689" t="s">
        <v>4798</v>
      </c>
      <c r="E21" s="873" t="s">
        <v>2461</v>
      </c>
      <c r="F21" s="888">
        <v>193850499</v>
      </c>
      <c r="G21" s="662">
        <v>8015028685</v>
      </c>
      <c r="H21" s="736" t="s">
        <v>2472</v>
      </c>
      <c r="I21" s="689" t="s">
        <v>4204</v>
      </c>
      <c r="J21" s="689" t="s">
        <v>4157</v>
      </c>
      <c r="K21" s="815" t="s">
        <v>5235</v>
      </c>
    </row>
    <row r="22" spans="1:11">
      <c r="B22" s="838" t="s">
        <v>5053</v>
      </c>
      <c r="C22" s="689" t="s">
        <v>5054</v>
      </c>
      <c r="D22" s="689" t="s">
        <v>119</v>
      </c>
      <c r="E22" s="841" t="s">
        <v>3354</v>
      </c>
      <c r="F22" s="692">
        <v>216393090</v>
      </c>
      <c r="G22" s="692">
        <v>7252751429</v>
      </c>
      <c r="H22" s="689" t="s">
        <v>513</v>
      </c>
      <c r="I22" s="689" t="s">
        <v>4204</v>
      </c>
      <c r="J22" s="689" t="s">
        <v>4155</v>
      </c>
      <c r="K22" s="689" t="s">
        <v>5236</v>
      </c>
    </row>
    <row r="23" spans="1:11">
      <c r="B23" s="689" t="s">
        <v>5237</v>
      </c>
      <c r="C23" s="689" t="s">
        <v>5238</v>
      </c>
      <c r="D23" s="689" t="s">
        <v>119</v>
      </c>
      <c r="E23" s="876" t="s">
        <v>3398</v>
      </c>
      <c r="F23" s="885">
        <v>199234585</v>
      </c>
      <c r="G23" s="689">
        <v>8019994508</v>
      </c>
      <c r="H23" s="689" t="s">
        <v>513</v>
      </c>
      <c r="I23" s="689" t="s">
        <v>4204</v>
      </c>
      <c r="J23" s="689" t="s">
        <v>4155</v>
      </c>
      <c r="K23" s="815" t="s">
        <v>5239</v>
      </c>
    </row>
    <row r="27" spans="1:11">
      <c r="E27" s="692"/>
      <c r="F27" s="692"/>
      <c r="G27" s="692"/>
    </row>
    <row r="28" spans="1:11">
      <c r="J28" s="723"/>
    </row>
  </sheetData>
  <conditionalFormatting sqref="F22">
    <cfRule type="duplicateValues" dxfId="1015" priority="27"/>
  </conditionalFormatting>
  <conditionalFormatting sqref="F23">
    <cfRule type="duplicateValues" dxfId="1014" priority="26"/>
  </conditionalFormatting>
  <conditionalFormatting sqref="F27">
    <cfRule type="duplicateValues" dxfId="1013" priority="24"/>
  </conditionalFormatting>
  <conditionalFormatting sqref="F13">
    <cfRule type="duplicateValues" dxfId="1012" priority="22"/>
  </conditionalFormatting>
  <conditionalFormatting sqref="F12">
    <cfRule type="duplicateValues" dxfId="1011" priority="21"/>
  </conditionalFormatting>
  <conditionalFormatting sqref="F12">
    <cfRule type="duplicateValues" dxfId="1010" priority="20"/>
  </conditionalFormatting>
  <conditionalFormatting sqref="F9">
    <cfRule type="duplicateValues" dxfId="1009" priority="17"/>
  </conditionalFormatting>
  <conditionalFormatting sqref="F2">
    <cfRule type="duplicateValues" dxfId="1008" priority="15"/>
  </conditionalFormatting>
  <conditionalFormatting sqref="F11">
    <cfRule type="duplicateValues" dxfId="1007" priority="14"/>
  </conditionalFormatting>
  <conditionalFormatting sqref="F10">
    <cfRule type="duplicateValues" dxfId="1006" priority="13"/>
  </conditionalFormatting>
  <conditionalFormatting sqref="F16">
    <cfRule type="duplicateValues" dxfId="1005" priority="12"/>
  </conditionalFormatting>
  <conditionalFormatting sqref="F16">
    <cfRule type="duplicateValues" dxfId="1004" priority="11"/>
  </conditionalFormatting>
  <conditionalFormatting sqref="F18">
    <cfRule type="duplicateValues" dxfId="1003" priority="10"/>
  </conditionalFormatting>
  <conditionalFormatting sqref="F18">
    <cfRule type="duplicateValues" dxfId="1002" priority="9"/>
  </conditionalFormatting>
  <conditionalFormatting sqref="F17">
    <cfRule type="duplicateValues" dxfId="1001" priority="8"/>
  </conditionalFormatting>
  <conditionalFormatting sqref="F17">
    <cfRule type="duplicateValues" dxfId="1000" priority="7"/>
  </conditionalFormatting>
  <conditionalFormatting sqref="F15">
    <cfRule type="duplicateValues" dxfId="999" priority="6"/>
  </conditionalFormatting>
  <conditionalFormatting sqref="F19">
    <cfRule type="duplicateValues" dxfId="998" priority="5"/>
  </conditionalFormatting>
  <conditionalFormatting sqref="F19">
    <cfRule type="duplicateValues" dxfId="997" priority="4"/>
  </conditionalFormatting>
  <conditionalFormatting sqref="F20">
    <cfRule type="duplicateValues" dxfId="996" priority="3"/>
  </conditionalFormatting>
  <conditionalFormatting sqref="F20">
    <cfRule type="duplicateValues" dxfId="995" priority="2"/>
  </conditionalFormatting>
  <conditionalFormatting sqref="F21">
    <cfRule type="duplicateValues" dxfId="994" priority="1"/>
  </conditionalFormatting>
  <pageMargins left="0.7" right="0.7" top="0.75" bottom="0.75" header="0.3" footer="0.3"/>
  <legacy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ACA3-955F-4092-B9E1-E71237EC46A2}">
  <dimension ref="A1:R28"/>
  <sheetViews>
    <sheetView workbookViewId="0">
      <selection activeCell="F14" sqref="F14"/>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1.5703125" style="689" bestFit="1" customWidth="1"/>
    <col min="7" max="7" width="16.7109375" style="689" customWidth="1"/>
    <col min="8" max="8" width="9.140625" style="689" customWidth="1"/>
    <col min="9" max="9" width="43.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4137</v>
      </c>
      <c r="D1" s="719" t="s">
        <v>4138</v>
      </c>
      <c r="E1" s="825" t="s">
        <v>4141</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B2" s="689" t="s">
        <v>5240</v>
      </c>
      <c r="C2" s="689" t="s">
        <v>5241</v>
      </c>
      <c r="D2" s="689" t="s">
        <v>86</v>
      </c>
      <c r="E2" s="846" t="s">
        <v>3290</v>
      </c>
      <c r="F2" s="711">
        <v>218420925</v>
      </c>
      <c r="G2" s="711">
        <v>3858656244</v>
      </c>
      <c r="H2" s="711" t="s">
        <v>513</v>
      </c>
      <c r="I2" s="689" t="s">
        <v>4204</v>
      </c>
      <c r="J2" s="689" t="s">
        <v>4162</v>
      </c>
      <c r="K2" s="689" t="s">
        <v>5242</v>
      </c>
    </row>
    <row r="3" spans="1:18" ht="16.5">
      <c r="B3" s="689" t="s">
        <v>5243</v>
      </c>
      <c r="C3" s="689" t="s">
        <v>5244</v>
      </c>
      <c r="D3" s="689" t="s">
        <v>5245</v>
      </c>
      <c r="E3" s="846" t="s">
        <v>5246</v>
      </c>
      <c r="F3" s="711">
        <v>182787594</v>
      </c>
      <c r="G3" s="711">
        <v>8016617640</v>
      </c>
      <c r="H3" s="689" t="s">
        <v>1260</v>
      </c>
      <c r="I3" s="689" t="s">
        <v>4204</v>
      </c>
      <c r="J3" s="689" t="s">
        <v>4155</v>
      </c>
      <c r="K3" s="689" t="s">
        <v>5247</v>
      </c>
    </row>
    <row r="4" spans="1:18">
      <c r="B4" s="689" t="s">
        <v>5248</v>
      </c>
      <c r="C4" s="689" t="s">
        <v>5249</v>
      </c>
      <c r="D4" s="689" t="s">
        <v>5245</v>
      </c>
      <c r="E4" s="815" t="s">
        <v>5250</v>
      </c>
      <c r="F4" s="838">
        <v>112988587</v>
      </c>
      <c r="G4" s="689">
        <v>8013303270</v>
      </c>
      <c r="H4" s="689" t="s">
        <v>554</v>
      </c>
      <c r="I4" s="689" t="s">
        <v>4204</v>
      </c>
      <c r="J4" s="689" t="s">
        <v>4155</v>
      </c>
      <c r="K4" s="689" t="s">
        <v>5251</v>
      </c>
    </row>
    <row r="5" spans="1:18" ht="14.25">
      <c r="B5" s="689" t="s">
        <v>5252</v>
      </c>
      <c r="C5" s="689" t="s">
        <v>5253</v>
      </c>
      <c r="D5" s="689" t="s">
        <v>95</v>
      </c>
      <c r="E5" s="850" t="s">
        <v>5254</v>
      </c>
      <c r="F5" s="865">
        <v>170008272</v>
      </c>
      <c r="G5" s="731" t="s">
        <v>5255</v>
      </c>
      <c r="H5" s="731" t="s">
        <v>513</v>
      </c>
      <c r="I5" s="689" t="s">
        <v>4215</v>
      </c>
      <c r="J5" s="689" t="s">
        <v>4155</v>
      </c>
      <c r="K5" s="689" t="s">
        <v>5256</v>
      </c>
    </row>
    <row r="6" spans="1:18">
      <c r="B6" s="689" t="s">
        <v>5257</v>
      </c>
      <c r="C6" s="689" t="s">
        <v>5258</v>
      </c>
      <c r="D6" s="689" t="s">
        <v>95</v>
      </c>
      <c r="E6" s="815" t="s">
        <v>3215</v>
      </c>
      <c r="F6" s="689">
        <v>199205347</v>
      </c>
      <c r="G6" s="689">
        <v>3854618196</v>
      </c>
      <c r="H6" s="689" t="s">
        <v>513</v>
      </c>
      <c r="I6" s="689" t="s">
        <v>4215</v>
      </c>
      <c r="J6" s="689" t="s">
        <v>4155</v>
      </c>
      <c r="K6" s="689" t="s">
        <v>5259</v>
      </c>
    </row>
    <row r="7" spans="1:18">
      <c r="B7" s="689" t="s">
        <v>5260</v>
      </c>
      <c r="C7" s="689" t="s">
        <v>5261</v>
      </c>
      <c r="D7" s="689" t="s">
        <v>5068</v>
      </c>
      <c r="E7" s="862" t="s">
        <v>5262</v>
      </c>
      <c r="F7" s="866">
        <v>160924357</v>
      </c>
      <c r="G7" s="590">
        <v>3854889397</v>
      </c>
      <c r="H7" s="736" t="s">
        <v>513</v>
      </c>
      <c r="I7" s="689" t="s">
        <v>4204</v>
      </c>
      <c r="J7" s="689" t="s">
        <v>4157</v>
      </c>
      <c r="K7" s="689" t="s">
        <v>5263</v>
      </c>
    </row>
    <row r="8" spans="1:18" ht="16.5">
      <c r="B8" s="689" t="s">
        <v>5264</v>
      </c>
      <c r="C8" s="689" t="s">
        <v>5265</v>
      </c>
      <c r="D8" s="689" t="s">
        <v>5068</v>
      </c>
      <c r="E8" s="862" t="s">
        <v>3126</v>
      </c>
      <c r="F8" s="590">
        <v>215061635</v>
      </c>
      <c r="G8" s="590">
        <v>8015125763</v>
      </c>
      <c r="H8" s="712" t="s">
        <v>513</v>
      </c>
      <c r="I8" s="689" t="s">
        <v>4204</v>
      </c>
      <c r="J8" s="689" t="s">
        <v>4157</v>
      </c>
      <c r="K8" s="689" t="s">
        <v>5266</v>
      </c>
    </row>
    <row r="9" spans="1:18">
      <c r="B9" s="689" t="s">
        <v>5267</v>
      </c>
      <c r="C9" s="689" t="s">
        <v>5268</v>
      </c>
      <c r="D9" s="689" t="s">
        <v>5068</v>
      </c>
      <c r="E9" s="861" t="s">
        <v>5269</v>
      </c>
      <c r="F9" s="662">
        <v>215489698</v>
      </c>
      <c r="G9" s="736">
        <v>3855294395</v>
      </c>
      <c r="H9" s="736" t="s">
        <v>522</v>
      </c>
      <c r="I9" s="689" t="s">
        <v>4204</v>
      </c>
      <c r="J9" s="689" t="s">
        <v>4157</v>
      </c>
      <c r="K9" s="689" t="s">
        <v>5270</v>
      </c>
    </row>
    <row r="10" spans="1:18" ht="17.25" customHeight="1">
      <c r="B10" s="689" t="s">
        <v>5271</v>
      </c>
      <c r="C10" s="689" t="s">
        <v>5272</v>
      </c>
      <c r="D10" s="689" t="s">
        <v>5068</v>
      </c>
      <c r="E10" s="861" t="s">
        <v>3293</v>
      </c>
      <c r="F10" s="662">
        <v>215489839</v>
      </c>
      <c r="G10" s="662">
        <v>3855839379</v>
      </c>
      <c r="H10" s="736" t="s">
        <v>522</v>
      </c>
      <c r="I10" s="689" t="s">
        <v>4204</v>
      </c>
      <c r="J10" s="689" t="s">
        <v>4157</v>
      </c>
      <c r="K10" s="689" t="s">
        <v>5273</v>
      </c>
    </row>
    <row r="11" spans="1:18" ht="16.5">
      <c r="B11" s="689" t="s">
        <v>5274</v>
      </c>
      <c r="C11" s="689" t="s">
        <v>5275</v>
      </c>
      <c r="D11" s="689" t="s">
        <v>5068</v>
      </c>
      <c r="E11" s="846" t="s">
        <v>3339</v>
      </c>
      <c r="F11" s="689">
        <v>218006429</v>
      </c>
      <c r="G11" s="689">
        <v>8012328275</v>
      </c>
      <c r="H11" s="711" t="s">
        <v>513</v>
      </c>
      <c r="I11" s="689" t="s">
        <v>4204</v>
      </c>
      <c r="J11" s="689" t="s">
        <v>4157</v>
      </c>
      <c r="K11" s="689" t="s">
        <v>5276</v>
      </c>
    </row>
    <row r="12" spans="1:18">
      <c r="B12" s="689" t="s">
        <v>5170</v>
      </c>
      <c r="C12" s="689" t="s">
        <v>5171</v>
      </c>
      <c r="D12" s="689" t="s">
        <v>4975</v>
      </c>
      <c r="E12" s="707" t="s">
        <v>5277</v>
      </c>
      <c r="F12" s="661">
        <v>151375208</v>
      </c>
      <c r="G12" s="661">
        <v>3854612102</v>
      </c>
      <c r="H12" s="797" t="s">
        <v>522</v>
      </c>
      <c r="I12" s="689" t="s">
        <v>4220</v>
      </c>
      <c r="J12" s="689" t="s">
        <v>4162</v>
      </c>
      <c r="K12" s="689" t="s">
        <v>5278</v>
      </c>
    </row>
    <row r="13" spans="1:18">
      <c r="B13" s="689" t="s">
        <v>5175</v>
      </c>
      <c r="C13" s="689" t="s">
        <v>5176</v>
      </c>
      <c r="D13" s="689" t="s">
        <v>4975</v>
      </c>
      <c r="E13" s="707" t="s">
        <v>5100</v>
      </c>
      <c r="F13" s="662">
        <v>157842478</v>
      </c>
      <c r="G13" s="736" t="s">
        <v>3352</v>
      </c>
      <c r="H13" s="736" t="s">
        <v>522</v>
      </c>
      <c r="I13" s="689" t="s">
        <v>4220</v>
      </c>
      <c r="J13" s="689" t="s">
        <v>4162</v>
      </c>
      <c r="K13" s="689" t="s">
        <v>5279</v>
      </c>
    </row>
    <row r="14" spans="1:18">
      <c r="B14" s="689" t="s">
        <v>5280</v>
      </c>
      <c r="C14" s="689" t="s">
        <v>5281</v>
      </c>
      <c r="D14" s="689" t="s">
        <v>4242</v>
      </c>
      <c r="E14" s="861" t="s">
        <v>3363</v>
      </c>
      <c r="F14" s="662">
        <v>217655715</v>
      </c>
      <c r="G14" s="662">
        <v>8013019621</v>
      </c>
      <c r="H14" s="797" t="s">
        <v>522</v>
      </c>
      <c r="I14" s="689" t="s">
        <v>4220</v>
      </c>
      <c r="J14" s="689" t="s">
        <v>4172</v>
      </c>
      <c r="K14" s="689" t="s">
        <v>5282</v>
      </c>
    </row>
    <row r="15" spans="1:18" ht="14.25">
      <c r="B15" s="689" t="s">
        <v>5283</v>
      </c>
      <c r="C15" s="689" t="s">
        <v>5284</v>
      </c>
      <c r="D15" s="689" t="s">
        <v>4242</v>
      </c>
      <c r="E15" s="860" t="s">
        <v>3348</v>
      </c>
      <c r="F15" s="736">
        <v>198123908</v>
      </c>
      <c r="G15" s="736">
        <v>8013603209</v>
      </c>
      <c r="H15" s="731" t="s">
        <v>522</v>
      </c>
      <c r="I15" s="689" t="s">
        <v>4220</v>
      </c>
      <c r="J15" s="689" t="s">
        <v>4172</v>
      </c>
      <c r="K15" s="689" t="s">
        <v>5285</v>
      </c>
    </row>
    <row r="16" spans="1:18">
      <c r="E16" s="718"/>
      <c r="F16" s="718"/>
      <c r="G16" s="718"/>
    </row>
    <row r="17" spans="1:10">
      <c r="A17" s="714"/>
      <c r="E17" s="692"/>
      <c r="F17" s="692"/>
      <c r="G17" s="692"/>
    </row>
    <row r="18" spans="1:10">
      <c r="E18" s="712"/>
      <c r="F18" s="712"/>
      <c r="G18" s="712"/>
    </row>
    <row r="19" spans="1:10">
      <c r="E19" s="711"/>
      <c r="F19" s="711"/>
      <c r="G19" s="711"/>
      <c r="H19" s="711"/>
    </row>
    <row r="20" spans="1:10">
      <c r="E20" s="711"/>
      <c r="F20" s="711"/>
      <c r="G20" s="711"/>
      <c r="H20" s="711"/>
    </row>
    <row r="21" spans="1:10" ht="15" customHeight="1">
      <c r="B21" s="692"/>
      <c r="E21" s="712"/>
      <c r="F21" s="712"/>
      <c r="G21" s="712"/>
    </row>
    <row r="22" spans="1:10">
      <c r="E22" s="692"/>
      <c r="F22" s="692"/>
      <c r="G22" s="692"/>
    </row>
    <row r="23" spans="1:10">
      <c r="G23" s="689" t="s">
        <v>5286</v>
      </c>
    </row>
    <row r="27" spans="1:10">
      <c r="E27" s="692"/>
      <c r="F27" s="692"/>
      <c r="G27" s="692"/>
    </row>
    <row r="28" spans="1:10">
      <c r="J28" s="723"/>
    </row>
  </sheetData>
  <conditionalFormatting sqref="F22">
    <cfRule type="duplicateValues" dxfId="971" priority="16"/>
  </conditionalFormatting>
  <conditionalFormatting sqref="F23">
    <cfRule type="duplicateValues" dxfId="970" priority="15"/>
  </conditionalFormatting>
  <conditionalFormatting sqref="F16">
    <cfRule type="duplicateValues" dxfId="969" priority="14"/>
  </conditionalFormatting>
  <conditionalFormatting sqref="F27">
    <cfRule type="duplicateValues" dxfId="968" priority="13"/>
  </conditionalFormatting>
  <conditionalFormatting sqref="F14">
    <cfRule type="duplicateValues" dxfId="967" priority="8"/>
  </conditionalFormatting>
  <conditionalFormatting sqref="F13">
    <cfRule type="duplicateValues" dxfId="966" priority="7"/>
  </conditionalFormatting>
  <conditionalFormatting sqref="F12">
    <cfRule type="duplicateValues" dxfId="965" priority="6"/>
  </conditionalFormatting>
  <conditionalFormatting sqref="F12">
    <cfRule type="duplicateValues" dxfId="964" priority="5"/>
  </conditionalFormatting>
  <conditionalFormatting sqref="F7:F8">
    <cfRule type="duplicateValues" dxfId="963" priority="4"/>
  </conditionalFormatting>
  <conditionalFormatting sqref="F7:F8">
    <cfRule type="duplicateValues" dxfId="962" priority="3"/>
  </conditionalFormatting>
  <conditionalFormatting sqref="F9">
    <cfRule type="duplicateValues" dxfId="961" priority="2"/>
  </conditionalFormatting>
  <conditionalFormatting sqref="F10">
    <cfRule type="duplicateValues" dxfId="960" priority="1"/>
  </conditionalFormatting>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5C64-83F6-4E1A-8B5A-AA736C295D6C}">
  <dimension ref="A1:R26"/>
  <sheetViews>
    <sheetView topLeftCell="E1" workbookViewId="0">
      <selection activeCell="E12" sqref="E12"/>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40" style="689" bestFit="1" customWidth="1"/>
    <col min="6" max="6" width="13" style="689" bestFit="1" customWidth="1"/>
    <col min="7" max="7" width="16.7109375" style="689" customWidth="1"/>
    <col min="8" max="8" width="9.140625" style="689" customWidth="1"/>
    <col min="9" max="9" width="40.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823</v>
      </c>
      <c r="D1" s="719" t="s">
        <v>4138</v>
      </c>
      <c r="E1" s="825" t="s">
        <v>4141</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B2" s="689" t="s">
        <v>5287</v>
      </c>
      <c r="C2" s="689" t="s">
        <v>5288</v>
      </c>
      <c r="D2" s="689" t="s">
        <v>5068</v>
      </c>
      <c r="E2" s="846" t="s">
        <v>5289</v>
      </c>
      <c r="F2" s="864">
        <v>185221029</v>
      </c>
      <c r="G2" s="711">
        <v>7864037744</v>
      </c>
      <c r="H2" s="711" t="s">
        <v>554</v>
      </c>
      <c r="I2" s="689" t="s">
        <v>4204</v>
      </c>
      <c r="J2" s="689" t="s">
        <v>4157</v>
      </c>
      <c r="K2" s="689" t="s">
        <v>5290</v>
      </c>
    </row>
    <row r="3" spans="1:18" ht="16.5">
      <c r="A3" s="689" t="s">
        <v>5291</v>
      </c>
      <c r="B3" s="689" t="s">
        <v>5292</v>
      </c>
      <c r="C3" s="689" t="s">
        <v>5293</v>
      </c>
      <c r="D3" s="689" t="s">
        <v>5068</v>
      </c>
      <c r="E3" s="846" t="s">
        <v>5294</v>
      </c>
      <c r="F3" s="711">
        <v>190310017</v>
      </c>
      <c r="G3" s="711">
        <v>3855019806</v>
      </c>
      <c r="H3" s="689" t="s">
        <v>522</v>
      </c>
      <c r="I3" s="689" t="s">
        <v>4204</v>
      </c>
      <c r="J3" s="689" t="s">
        <v>4157</v>
      </c>
      <c r="K3" s="689" t="s">
        <v>5295</v>
      </c>
    </row>
    <row r="4" spans="1:18">
      <c r="B4" s="689" t="s">
        <v>5296</v>
      </c>
      <c r="C4" s="689" t="s">
        <v>5297</v>
      </c>
      <c r="D4" s="689" t="s">
        <v>5068</v>
      </c>
      <c r="E4" s="815" t="s">
        <v>5298</v>
      </c>
      <c r="F4" s="689">
        <v>215183668</v>
      </c>
      <c r="G4" s="689">
        <v>4079195168</v>
      </c>
      <c r="H4" s="689" t="s">
        <v>1260</v>
      </c>
      <c r="I4" s="689" t="s">
        <v>4204</v>
      </c>
      <c r="J4" s="689" t="s">
        <v>4157</v>
      </c>
      <c r="K4" s="689" t="s">
        <v>5299</v>
      </c>
    </row>
    <row r="5" spans="1:18" ht="16.5">
      <c r="B5" s="689" t="s">
        <v>5300</v>
      </c>
      <c r="C5" s="689" t="s">
        <v>5301</v>
      </c>
      <c r="D5" s="689" t="s">
        <v>5068</v>
      </c>
      <c r="E5" s="847" t="s">
        <v>5302</v>
      </c>
      <c r="F5" s="712">
        <v>217477993</v>
      </c>
      <c r="G5" s="712">
        <v>7865995713</v>
      </c>
      <c r="H5" s="712" t="s">
        <v>522</v>
      </c>
      <c r="I5" s="689" t="s">
        <v>4204</v>
      </c>
      <c r="J5" s="689" t="s">
        <v>4157</v>
      </c>
      <c r="K5" s="689" t="s">
        <v>5303</v>
      </c>
    </row>
    <row r="6" spans="1:18">
      <c r="B6" s="689" t="s">
        <v>5304</v>
      </c>
      <c r="C6" s="689" t="s">
        <v>5305</v>
      </c>
      <c r="D6" s="689" t="s">
        <v>4355</v>
      </c>
      <c r="E6" s="815" t="s">
        <v>5306</v>
      </c>
      <c r="F6" s="689">
        <v>213796089</v>
      </c>
      <c r="G6" s="689">
        <v>5094503433</v>
      </c>
      <c r="H6" s="689" t="s">
        <v>1260</v>
      </c>
      <c r="I6" s="689" t="s">
        <v>4204</v>
      </c>
      <c r="J6" s="689" t="s">
        <v>4172</v>
      </c>
      <c r="K6" s="689" t="s">
        <v>5307</v>
      </c>
    </row>
    <row r="7" spans="1:18" ht="16.5">
      <c r="B7" s="689" t="s">
        <v>5167</v>
      </c>
      <c r="C7" s="689" t="s">
        <v>5168</v>
      </c>
      <c r="D7" s="689" t="s">
        <v>110</v>
      </c>
      <c r="E7" s="849" t="s">
        <v>3188</v>
      </c>
      <c r="F7" s="712">
        <v>121281781</v>
      </c>
      <c r="G7" s="712">
        <v>8019351614</v>
      </c>
      <c r="H7" s="712" t="s">
        <v>522</v>
      </c>
      <c r="I7" s="689" t="s">
        <v>4215</v>
      </c>
      <c r="J7" s="689" t="s">
        <v>4172</v>
      </c>
      <c r="K7" s="689" t="s">
        <v>5308</v>
      </c>
    </row>
    <row r="8" spans="1:18" ht="16.5">
      <c r="B8" s="689" t="s">
        <v>5309</v>
      </c>
      <c r="C8" s="689" t="s">
        <v>5310</v>
      </c>
      <c r="D8" s="689" t="s">
        <v>110</v>
      </c>
      <c r="E8" s="847" t="s">
        <v>4132</v>
      </c>
      <c r="F8" s="712">
        <v>213096672</v>
      </c>
      <c r="G8" s="712">
        <v>3853387356</v>
      </c>
      <c r="H8" s="712" t="s">
        <v>522</v>
      </c>
      <c r="I8" s="689" t="s">
        <v>4215</v>
      </c>
      <c r="J8" s="689" t="s">
        <v>4172</v>
      </c>
      <c r="K8" s="689" t="s">
        <v>5311</v>
      </c>
    </row>
    <row r="9" spans="1:18" ht="17.25" customHeight="1">
      <c r="B9" s="689" t="s">
        <v>5312</v>
      </c>
      <c r="C9" s="689" t="s">
        <v>5313</v>
      </c>
      <c r="D9" s="689" t="s">
        <v>4355</v>
      </c>
      <c r="E9" s="848" t="s">
        <v>3280</v>
      </c>
      <c r="F9" s="692">
        <v>167320320</v>
      </c>
      <c r="G9" s="692">
        <v>8017026930</v>
      </c>
      <c r="H9" s="712" t="s">
        <v>522</v>
      </c>
      <c r="I9" s="689" t="s">
        <v>4204</v>
      </c>
      <c r="J9" s="689" t="s">
        <v>4172</v>
      </c>
      <c r="K9" s="689" t="s">
        <v>5314</v>
      </c>
    </row>
    <row r="10" spans="1:18" ht="16.5">
      <c r="B10" s="689" t="s">
        <v>5315</v>
      </c>
      <c r="C10" s="689" t="s">
        <v>5316</v>
      </c>
      <c r="D10" s="689" t="s">
        <v>4355</v>
      </c>
      <c r="E10" s="846" t="s">
        <v>5317</v>
      </c>
      <c r="F10" s="838">
        <v>119935571</v>
      </c>
      <c r="G10" s="689">
        <v>8018642338</v>
      </c>
      <c r="H10" s="711" t="s">
        <v>1260</v>
      </c>
      <c r="I10" s="689" t="s">
        <v>4204</v>
      </c>
      <c r="J10" s="689" t="s">
        <v>4172</v>
      </c>
      <c r="K10" s="689" t="s">
        <v>5318</v>
      </c>
    </row>
    <row r="11" spans="1:18" ht="16.5">
      <c r="B11" s="689" t="s">
        <v>5319</v>
      </c>
      <c r="C11" s="689" t="s">
        <v>5320</v>
      </c>
      <c r="D11" s="689" t="s">
        <v>119</v>
      </c>
      <c r="E11" s="847" t="s">
        <v>3210</v>
      </c>
      <c r="F11" s="712">
        <v>215116657</v>
      </c>
      <c r="G11" s="712">
        <v>9298414463</v>
      </c>
      <c r="H11" s="712" t="s">
        <v>2472</v>
      </c>
      <c r="I11" s="689" t="s">
        <v>4204</v>
      </c>
      <c r="J11" s="689" t="s">
        <v>4155</v>
      </c>
      <c r="K11" s="689" t="s">
        <v>5321</v>
      </c>
    </row>
    <row r="12" spans="1:18">
      <c r="B12" s="689" t="s">
        <v>5322</v>
      </c>
      <c r="C12" s="689" t="s">
        <v>5323</v>
      </c>
      <c r="D12" s="689" t="s">
        <v>4798</v>
      </c>
      <c r="E12" s="815" t="s">
        <v>5324</v>
      </c>
      <c r="F12" s="689">
        <v>215100728</v>
      </c>
      <c r="G12" s="689">
        <v>3855886056</v>
      </c>
      <c r="H12" s="689" t="s">
        <v>513</v>
      </c>
      <c r="I12" s="689" t="s">
        <v>4204</v>
      </c>
      <c r="J12" s="689" t="s">
        <v>4157</v>
      </c>
      <c r="K12" s="689" t="s">
        <v>5325</v>
      </c>
    </row>
    <row r="13" spans="1:18">
      <c r="B13" s="689" t="s">
        <v>5326</v>
      </c>
      <c r="C13" s="689" t="s">
        <v>5327</v>
      </c>
      <c r="D13" s="689" t="s">
        <v>119</v>
      </c>
      <c r="E13" s="850" t="s">
        <v>5328</v>
      </c>
      <c r="F13" s="753">
        <v>177275093</v>
      </c>
      <c r="G13" s="731">
        <v>2016286375</v>
      </c>
      <c r="H13" s="689" t="s">
        <v>522</v>
      </c>
      <c r="I13" s="689" t="s">
        <v>4204</v>
      </c>
      <c r="J13" s="689" t="s">
        <v>4155</v>
      </c>
      <c r="K13" s="689" t="s">
        <v>5329</v>
      </c>
    </row>
    <row r="14" spans="1:18">
      <c r="E14" s="711"/>
      <c r="G14" s="826"/>
    </row>
    <row r="15" spans="1:18">
      <c r="E15" s="718"/>
      <c r="F15" s="718"/>
      <c r="G15" s="718"/>
    </row>
    <row r="16" spans="1:18">
      <c r="A16" s="714"/>
      <c r="E16" s="692"/>
      <c r="F16" s="692"/>
      <c r="G16" s="692"/>
    </row>
    <row r="17" spans="2:8">
      <c r="E17" s="712"/>
      <c r="F17" s="712"/>
      <c r="G17" s="712"/>
    </row>
    <row r="18" spans="2:8">
      <c r="E18" s="711"/>
      <c r="F18" s="711"/>
      <c r="G18" s="711"/>
      <c r="H18" s="711"/>
    </row>
    <row r="19" spans="2:8">
      <c r="E19" s="711"/>
      <c r="F19" s="711"/>
      <c r="G19" s="711"/>
      <c r="H19" s="711"/>
    </row>
    <row r="20" spans="2:8" ht="15" customHeight="1">
      <c r="B20" s="692"/>
      <c r="E20" s="712"/>
      <c r="F20" s="712"/>
      <c r="G20" s="712"/>
    </row>
    <row r="21" spans="2:8">
      <c r="E21" s="692"/>
      <c r="F21" s="692"/>
      <c r="G21" s="692"/>
    </row>
    <row r="26" spans="2:8">
      <c r="E26" s="692"/>
      <c r="F26" s="692"/>
      <c r="G26" s="692"/>
    </row>
  </sheetData>
  <conditionalFormatting sqref="F21">
    <cfRule type="duplicateValues" dxfId="937" priority="16"/>
  </conditionalFormatting>
  <conditionalFormatting sqref="F22">
    <cfRule type="duplicateValues" dxfId="936" priority="15"/>
  </conditionalFormatting>
  <conditionalFormatting sqref="F15">
    <cfRule type="duplicateValues" dxfId="935" priority="14"/>
  </conditionalFormatting>
  <conditionalFormatting sqref="F26">
    <cfRule type="duplicateValues" dxfId="934" priority="13"/>
  </conditionalFormatting>
  <conditionalFormatting sqref="F12">
    <cfRule type="duplicateValues" dxfId="933" priority="7"/>
  </conditionalFormatting>
  <conditionalFormatting sqref="F12">
    <cfRule type="duplicateValues" dxfId="932" priority="6"/>
  </conditionalFormatting>
  <conditionalFormatting sqref="F9">
    <cfRule type="duplicateValues" dxfId="931" priority="4"/>
  </conditionalFormatting>
  <conditionalFormatting sqref="K1:K1048576 B1:C1048576">
    <cfRule type="duplicateValues" dxfId="930" priority="3"/>
  </conditionalFormatting>
  <conditionalFormatting sqref="F13">
    <cfRule type="duplicateValues" dxfId="929" priority="2"/>
  </conditionalFormatting>
  <pageMargins left="0.7" right="0.7" top="0.75" bottom="0.75" header="0.3" footer="0.3"/>
  <legacy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734E-0C78-4EA9-8DBD-0F70F824DEFF}">
  <dimension ref="A1:R26"/>
  <sheetViews>
    <sheetView workbookViewId="0">
      <selection activeCell="F12" sqref="F12"/>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22.7109375" style="689" customWidth="1"/>
    <col min="6" max="6" width="11.5703125" style="689" bestFit="1" customWidth="1"/>
    <col min="7" max="7" width="16.7109375" style="689" customWidth="1"/>
    <col min="8" max="8" width="9.140625" style="689" customWidth="1"/>
    <col min="9" max="9" width="40.140625" style="689" customWidth="1"/>
    <col min="10" max="10" width="83.7109375" style="689" bestFit="1" customWidth="1"/>
    <col min="11" max="11" width="12.5703125" style="689" bestFit="1" customWidth="1"/>
    <col min="12" max="16384" width="9.140625" style="689"/>
  </cols>
  <sheetData>
    <row r="1" spans="1:18">
      <c r="A1" s="825" t="s">
        <v>4140</v>
      </c>
      <c r="B1" s="719" t="s">
        <v>4139</v>
      </c>
      <c r="C1" s="719" t="s">
        <v>4137</v>
      </c>
      <c r="D1" s="719" t="s">
        <v>4138</v>
      </c>
      <c r="E1" s="825" t="s">
        <v>5330</v>
      </c>
      <c r="F1" s="825" t="s">
        <v>1192</v>
      </c>
      <c r="G1" s="830" t="s">
        <v>190</v>
      </c>
      <c r="H1" s="825" t="s">
        <v>498</v>
      </c>
      <c r="I1" s="719" t="s">
        <v>4143</v>
      </c>
      <c r="J1" s="719" t="s">
        <v>4144</v>
      </c>
      <c r="K1" s="719" t="s">
        <v>4145</v>
      </c>
      <c r="L1" s="720" t="s">
        <v>450</v>
      </c>
      <c r="M1" s="720" t="s">
        <v>4146</v>
      </c>
      <c r="N1" s="720" t="s">
        <v>4147</v>
      </c>
      <c r="O1" s="720" t="s">
        <v>4148</v>
      </c>
      <c r="P1" s="720" t="s">
        <v>4149</v>
      </c>
      <c r="Q1" s="721" t="s">
        <v>4150</v>
      </c>
      <c r="R1" s="721" t="s">
        <v>4151</v>
      </c>
    </row>
    <row r="2" spans="1:18" ht="16.5">
      <c r="A2" s="689" t="s">
        <v>2453</v>
      </c>
      <c r="B2" s="689" t="s">
        <v>5331</v>
      </c>
      <c r="C2" s="689" t="s">
        <v>5332</v>
      </c>
      <c r="D2" s="689" t="s">
        <v>86</v>
      </c>
      <c r="E2" s="842" t="s">
        <v>5333</v>
      </c>
      <c r="F2" s="711">
        <v>167405270</v>
      </c>
      <c r="G2" s="711">
        <v>8019202161</v>
      </c>
      <c r="H2" s="711" t="s">
        <v>506</v>
      </c>
      <c r="I2" s="689" t="s">
        <v>4204</v>
      </c>
      <c r="J2" s="689" t="s">
        <v>4162</v>
      </c>
      <c r="K2" s="693" t="s">
        <v>5334</v>
      </c>
    </row>
    <row r="3" spans="1:18" ht="16.5">
      <c r="A3" s="689" t="s">
        <v>5335</v>
      </c>
      <c r="B3" s="689" t="s">
        <v>5336</v>
      </c>
      <c r="C3" s="689" t="s">
        <v>5337</v>
      </c>
      <c r="D3" s="689" t="s">
        <v>86</v>
      </c>
      <c r="E3" s="843" t="s">
        <v>5338</v>
      </c>
      <c r="F3" s="840">
        <v>198237976</v>
      </c>
      <c r="G3" s="712">
        <v>8014489028</v>
      </c>
      <c r="H3" s="689" t="s">
        <v>506</v>
      </c>
      <c r="I3" s="689" t="s">
        <v>4204</v>
      </c>
      <c r="J3" s="689" t="s">
        <v>4162</v>
      </c>
      <c r="K3" s="693" t="s">
        <v>5339</v>
      </c>
    </row>
    <row r="4" spans="1:18" ht="16.5">
      <c r="A4" s="689" t="s">
        <v>5340</v>
      </c>
      <c r="B4" s="689" t="s">
        <v>5341</v>
      </c>
      <c r="C4" s="689" t="s">
        <v>5342</v>
      </c>
      <c r="D4" s="689" t="s">
        <v>86</v>
      </c>
      <c r="E4" s="844" t="s">
        <v>3008</v>
      </c>
      <c r="F4" s="692">
        <v>214497427</v>
      </c>
      <c r="G4" s="692">
        <v>3855607937</v>
      </c>
      <c r="H4" s="711" t="s">
        <v>522</v>
      </c>
      <c r="I4" s="689" t="s">
        <v>4204</v>
      </c>
      <c r="J4" s="689" t="s">
        <v>4162</v>
      </c>
      <c r="K4" s="693" t="s">
        <v>5343</v>
      </c>
    </row>
    <row r="5" spans="1:18">
      <c r="A5" s="689" t="s">
        <v>5344</v>
      </c>
      <c r="B5" s="689" t="s">
        <v>5345</v>
      </c>
      <c r="C5" s="689" t="s">
        <v>5346</v>
      </c>
      <c r="D5" s="689" t="s">
        <v>86</v>
      </c>
      <c r="E5" s="844" t="s">
        <v>5347</v>
      </c>
      <c r="F5" s="841">
        <v>176590999</v>
      </c>
      <c r="G5" s="692">
        <v>3854786995</v>
      </c>
      <c r="H5" s="689" t="s">
        <v>528</v>
      </c>
      <c r="I5" s="689" t="s">
        <v>4204</v>
      </c>
      <c r="J5" s="689" t="s">
        <v>4162</v>
      </c>
      <c r="K5" s="693" t="s">
        <v>5348</v>
      </c>
    </row>
    <row r="6" spans="1:18">
      <c r="B6" s="689" t="s">
        <v>5240</v>
      </c>
      <c r="C6" s="689" t="s">
        <v>5241</v>
      </c>
      <c r="D6" s="689" t="s">
        <v>86</v>
      </c>
      <c r="E6" s="832" t="s">
        <v>2893</v>
      </c>
      <c r="F6" s="689">
        <v>122421197</v>
      </c>
      <c r="G6" s="689">
        <v>3854006274</v>
      </c>
      <c r="H6" s="689" t="s">
        <v>513</v>
      </c>
      <c r="I6" s="689" t="s">
        <v>4204</v>
      </c>
      <c r="J6" s="689" t="s">
        <v>4162</v>
      </c>
      <c r="K6" s="689" t="s">
        <v>5349</v>
      </c>
    </row>
    <row r="7" spans="1:18" ht="16.5">
      <c r="A7" s="689" t="s">
        <v>5350</v>
      </c>
      <c r="B7" s="689" t="s">
        <v>5351</v>
      </c>
      <c r="C7" s="689" t="s">
        <v>5352</v>
      </c>
      <c r="D7" s="689" t="s">
        <v>4355</v>
      </c>
      <c r="E7" s="845" t="s">
        <v>5353</v>
      </c>
      <c r="F7" s="689">
        <v>213663977</v>
      </c>
      <c r="G7" s="689">
        <v>3854344656</v>
      </c>
      <c r="H7" s="711" t="s">
        <v>522</v>
      </c>
      <c r="I7" s="689" t="s">
        <v>4204</v>
      </c>
      <c r="J7" s="689" t="s">
        <v>4172</v>
      </c>
      <c r="K7" s="689" t="s">
        <v>5354</v>
      </c>
    </row>
    <row r="8" spans="1:18" ht="17.25" customHeight="1">
      <c r="A8" s="689" t="s">
        <v>2074</v>
      </c>
      <c r="B8" s="689" t="s">
        <v>5355</v>
      </c>
      <c r="C8" s="689" t="s">
        <v>5356</v>
      </c>
      <c r="D8" s="689" t="s">
        <v>4355</v>
      </c>
      <c r="E8" s="845" t="s">
        <v>2075</v>
      </c>
      <c r="F8" s="863">
        <v>198262636</v>
      </c>
      <c r="G8" s="722" t="s">
        <v>5357</v>
      </c>
      <c r="H8" s="722" t="s">
        <v>2472</v>
      </c>
      <c r="I8" s="689" t="s">
        <v>4204</v>
      </c>
      <c r="J8" s="689" t="s">
        <v>4172</v>
      </c>
      <c r="K8" s="689" t="s">
        <v>5358</v>
      </c>
    </row>
    <row r="9" spans="1:18" ht="16.5">
      <c r="A9" s="689" t="s">
        <v>2891</v>
      </c>
      <c r="B9" s="689" t="s">
        <v>5359</v>
      </c>
      <c r="C9" s="689" t="s">
        <v>5360</v>
      </c>
      <c r="D9" s="689" t="s">
        <v>4726</v>
      </c>
      <c r="E9" s="842" t="s">
        <v>2892</v>
      </c>
      <c r="F9" s="689">
        <v>215116042</v>
      </c>
      <c r="G9" s="689">
        <v>3855602230</v>
      </c>
      <c r="H9" s="711" t="s">
        <v>522</v>
      </c>
      <c r="I9" s="689" t="s">
        <v>4215</v>
      </c>
      <c r="J9" s="689" t="s">
        <v>4162</v>
      </c>
      <c r="K9" s="689" t="s">
        <v>5361</v>
      </c>
    </row>
    <row r="10" spans="1:18">
      <c r="A10" s="689" t="s">
        <v>5362</v>
      </c>
      <c r="B10" s="689" t="s">
        <v>5363</v>
      </c>
      <c r="C10" s="689" t="s">
        <v>5364</v>
      </c>
      <c r="D10" s="689" t="s">
        <v>4726</v>
      </c>
      <c r="E10" s="845" t="s">
        <v>3189</v>
      </c>
      <c r="F10" s="712">
        <v>216393188</v>
      </c>
      <c r="G10" s="712">
        <v>3857857509</v>
      </c>
      <c r="H10" s="689" t="s">
        <v>522</v>
      </c>
      <c r="I10" s="689" t="s">
        <v>4215</v>
      </c>
      <c r="J10" s="689" t="s">
        <v>4162</v>
      </c>
      <c r="K10" s="689" t="s">
        <v>5365</v>
      </c>
    </row>
    <row r="11" spans="1:18">
      <c r="A11" s="689" t="s">
        <v>5366</v>
      </c>
      <c r="B11" s="689" t="s">
        <v>5367</v>
      </c>
      <c r="C11" s="689" t="s">
        <v>5368</v>
      </c>
      <c r="D11" s="689" t="s">
        <v>4726</v>
      </c>
      <c r="E11" s="845" t="s">
        <v>2894</v>
      </c>
      <c r="F11" s="689">
        <v>215263808</v>
      </c>
      <c r="G11" s="689">
        <v>3854006274</v>
      </c>
      <c r="H11" s="689" t="s">
        <v>513</v>
      </c>
      <c r="I11" s="689" t="s">
        <v>4215</v>
      </c>
      <c r="J11" s="689" t="s">
        <v>4162</v>
      </c>
      <c r="K11" s="689" t="s">
        <v>5369</v>
      </c>
    </row>
    <row r="12" spans="1:18">
      <c r="A12" s="689" t="s">
        <v>5370</v>
      </c>
      <c r="B12" s="689" t="s">
        <v>5371</v>
      </c>
      <c r="C12" s="689" t="s">
        <v>5372</v>
      </c>
      <c r="D12" s="689" t="s">
        <v>119</v>
      </c>
      <c r="E12" s="844" t="s">
        <v>3263</v>
      </c>
      <c r="F12" s="692">
        <v>198457558</v>
      </c>
      <c r="G12" s="692">
        <v>4352240169</v>
      </c>
      <c r="H12" s="689" t="s">
        <v>522</v>
      </c>
      <c r="I12" s="689" t="s">
        <v>4204</v>
      </c>
      <c r="J12" s="689" t="s">
        <v>4155</v>
      </c>
      <c r="K12" s="689" t="s">
        <v>5373</v>
      </c>
    </row>
    <row r="13" spans="1:18">
      <c r="A13" s="689" t="s">
        <v>5374</v>
      </c>
      <c r="B13" s="689" t="s">
        <v>5375</v>
      </c>
      <c r="C13" s="689" t="s">
        <v>5376</v>
      </c>
      <c r="D13" s="689" t="s">
        <v>119</v>
      </c>
      <c r="E13" s="845" t="s">
        <v>5377</v>
      </c>
      <c r="F13" s="689">
        <v>157189673</v>
      </c>
      <c r="G13" s="689">
        <v>4356958649</v>
      </c>
      <c r="H13" s="689" t="s">
        <v>528</v>
      </c>
      <c r="I13" s="689" t="s">
        <v>4204</v>
      </c>
      <c r="J13" s="689" t="s">
        <v>4155</v>
      </c>
      <c r="K13" s="689" t="s">
        <v>5378</v>
      </c>
    </row>
    <row r="14" spans="1:18">
      <c r="A14" s="689" t="s">
        <v>5379</v>
      </c>
      <c r="B14" s="689" t="s">
        <v>5380</v>
      </c>
      <c r="C14" s="689" t="s">
        <v>5381</v>
      </c>
      <c r="D14" s="689" t="s">
        <v>119</v>
      </c>
      <c r="E14" s="844" t="s">
        <v>5382</v>
      </c>
      <c r="F14" s="692">
        <v>155435182</v>
      </c>
      <c r="G14" s="692">
        <v>3854616118</v>
      </c>
      <c r="H14" s="689" t="s">
        <v>506</v>
      </c>
      <c r="I14" s="689" t="s">
        <v>4204</v>
      </c>
      <c r="J14" s="689" t="s">
        <v>4155</v>
      </c>
      <c r="K14" s="689" t="s">
        <v>5383</v>
      </c>
    </row>
    <row r="15" spans="1:18" ht="16.5">
      <c r="A15" s="714" t="s">
        <v>2986</v>
      </c>
      <c r="B15" s="689" t="s">
        <v>5384</v>
      </c>
      <c r="C15" s="689" t="s">
        <v>5385</v>
      </c>
      <c r="D15" s="689" t="s">
        <v>119</v>
      </c>
      <c r="E15" s="844" t="s">
        <v>2987</v>
      </c>
      <c r="F15" s="692">
        <v>215264926</v>
      </c>
      <c r="G15" s="692">
        <v>3852964331</v>
      </c>
      <c r="H15" s="689" t="s">
        <v>522</v>
      </c>
      <c r="I15" s="689" t="s">
        <v>4204</v>
      </c>
      <c r="J15" s="689" t="s">
        <v>4155</v>
      </c>
      <c r="K15" s="689" t="s">
        <v>5386</v>
      </c>
    </row>
    <row r="16" spans="1:18" ht="16.5">
      <c r="A16" s="689" t="s">
        <v>5387</v>
      </c>
      <c r="B16" s="689" t="s">
        <v>5388</v>
      </c>
      <c r="C16" s="689" t="s">
        <v>5389</v>
      </c>
      <c r="D16" s="689" t="s">
        <v>119</v>
      </c>
      <c r="E16" s="843" t="s">
        <v>2482</v>
      </c>
      <c r="F16" s="712">
        <v>198489938</v>
      </c>
      <c r="G16" s="692">
        <v>8017509039</v>
      </c>
      <c r="H16" s="689" t="s">
        <v>528</v>
      </c>
      <c r="I16" s="689" t="s">
        <v>4204</v>
      </c>
      <c r="J16" s="689" t="s">
        <v>4155</v>
      </c>
      <c r="K16" s="689" t="s">
        <v>5390</v>
      </c>
    </row>
    <row r="17" spans="2:10">
      <c r="E17" s="711"/>
      <c r="F17" s="711"/>
      <c r="G17" s="711"/>
      <c r="H17" s="711"/>
    </row>
    <row r="18" spans="2:10">
      <c r="E18" s="711"/>
      <c r="F18" s="711"/>
      <c r="G18" s="711"/>
      <c r="H18" s="711"/>
    </row>
    <row r="19" spans="2:10" ht="15" customHeight="1">
      <c r="B19" s="692"/>
      <c r="E19" s="712"/>
      <c r="F19" s="712"/>
      <c r="G19" s="712"/>
    </row>
    <row r="20" spans="2:10">
      <c r="E20" s="692"/>
      <c r="F20" s="692"/>
      <c r="G20" s="692"/>
    </row>
    <row r="25" spans="2:10">
      <c r="E25" s="692"/>
      <c r="F25" s="692"/>
      <c r="G25" s="692"/>
    </row>
    <row r="26" spans="2:10">
      <c r="J26" s="723"/>
    </row>
  </sheetData>
  <conditionalFormatting sqref="F20">
    <cfRule type="duplicateValues" dxfId="906" priority="24"/>
  </conditionalFormatting>
  <conditionalFormatting sqref="F21">
    <cfRule type="duplicateValues" dxfId="905" priority="23"/>
  </conditionalFormatting>
  <conditionalFormatting sqref="F14">
    <cfRule type="duplicateValues" dxfId="904" priority="22"/>
  </conditionalFormatting>
  <conditionalFormatting sqref="F25">
    <cfRule type="duplicateValues" dxfId="903" priority="21"/>
  </conditionalFormatting>
  <conditionalFormatting sqref="F5">
    <cfRule type="duplicateValues" dxfId="902" priority="16"/>
  </conditionalFormatting>
  <conditionalFormatting sqref="F10">
    <cfRule type="duplicateValues" dxfId="901" priority="14"/>
  </conditionalFormatting>
  <conditionalFormatting sqref="F4">
    <cfRule type="duplicateValues" dxfId="900" priority="11"/>
  </conditionalFormatting>
  <conditionalFormatting sqref="F12">
    <cfRule type="duplicateValues" dxfId="899" priority="10"/>
  </conditionalFormatting>
  <conditionalFormatting sqref="F8">
    <cfRule type="duplicateValues" dxfId="898" priority="5"/>
  </conditionalFormatting>
  <conditionalFormatting sqref="F11">
    <cfRule type="duplicateValues" dxfId="897" priority="4"/>
  </conditionalFormatting>
  <conditionalFormatting sqref="F11">
    <cfRule type="duplicateValues" dxfId="896" priority="3"/>
  </conditionalFormatting>
  <conditionalFormatting sqref="F7">
    <cfRule type="duplicateValues" dxfId="895" priority="2"/>
  </conditionalFormatting>
  <pageMargins left="0.7" right="0.7" top="0.75" bottom="0.75" header="0.3" footer="0.3"/>
  <legacy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EA67-E11A-496E-A0B4-5CC3A67037D1}">
  <dimension ref="A1:R28"/>
  <sheetViews>
    <sheetView workbookViewId="0">
      <selection activeCell="E15" sqref="E15"/>
    </sheetView>
  </sheetViews>
  <sheetFormatPr defaultColWidth="9.140625" defaultRowHeight="15"/>
  <cols>
    <col min="1" max="1" width="19.28515625" style="689" customWidth="1"/>
    <col min="2" max="2" width="10" style="689" bestFit="1" customWidth="1"/>
    <col min="3" max="3" width="9.140625" style="689" customWidth="1"/>
    <col min="4" max="4" width="34.140625" style="689" bestFit="1" customWidth="1"/>
    <col min="5" max="5" width="19.28515625" style="689" customWidth="1"/>
    <col min="6" max="6" width="11.5703125" style="689" bestFit="1" customWidth="1"/>
    <col min="7" max="7" width="16.7109375" style="689" customWidth="1"/>
    <col min="8" max="8" width="9.140625" style="689" customWidth="1"/>
    <col min="9" max="9" width="40.140625" style="689" customWidth="1"/>
    <col min="10" max="10" width="83.7109375" style="689" bestFit="1" customWidth="1"/>
    <col min="11" max="11" width="12.5703125" style="689" bestFit="1" customWidth="1"/>
    <col min="12" max="16384" width="9.140625" style="689"/>
  </cols>
  <sheetData>
    <row r="1" spans="1:18" s="716" customFormat="1">
      <c r="A1" s="825" t="s">
        <v>4140</v>
      </c>
      <c r="B1" s="684" t="s">
        <v>4139</v>
      </c>
      <c r="C1" s="684" t="s">
        <v>4137</v>
      </c>
      <c r="D1" s="684" t="s">
        <v>4138</v>
      </c>
      <c r="E1" s="825" t="s">
        <v>189</v>
      </c>
      <c r="F1" s="825" t="s">
        <v>1192</v>
      </c>
      <c r="G1" s="830" t="s">
        <v>190</v>
      </c>
      <c r="H1" s="825" t="s">
        <v>498</v>
      </c>
      <c r="I1" s="684" t="s">
        <v>4143</v>
      </c>
      <c r="J1" s="684" t="s">
        <v>4144</v>
      </c>
      <c r="K1" s="684" t="s">
        <v>4145</v>
      </c>
      <c r="L1" s="686" t="s">
        <v>450</v>
      </c>
      <c r="M1" s="686" t="s">
        <v>4146</v>
      </c>
      <c r="N1" s="686" t="s">
        <v>4147</v>
      </c>
      <c r="O1" s="686" t="s">
        <v>4148</v>
      </c>
      <c r="P1" s="686" t="s">
        <v>4149</v>
      </c>
      <c r="Q1" s="687" t="s">
        <v>4150</v>
      </c>
      <c r="R1" s="687" t="s">
        <v>4151</v>
      </c>
    </row>
    <row r="2" spans="1:18" ht="16.5">
      <c r="B2" s="689" t="s">
        <v>5391</v>
      </c>
      <c r="C2" s="689" t="s">
        <v>5392</v>
      </c>
      <c r="D2" s="689" t="s">
        <v>86</v>
      </c>
      <c r="E2" s="711" t="s">
        <v>3132</v>
      </c>
      <c r="F2" s="711">
        <v>187051792</v>
      </c>
      <c r="G2" s="711" t="s">
        <v>5393</v>
      </c>
      <c r="H2" s="711" t="s">
        <v>506</v>
      </c>
      <c r="I2" s="689" t="s">
        <v>4204</v>
      </c>
      <c r="J2" s="689" t="s">
        <v>4162</v>
      </c>
      <c r="K2" s="836" t="s">
        <v>5394</v>
      </c>
    </row>
    <row r="3" spans="1:18" ht="16.5">
      <c r="B3" s="689" t="s">
        <v>5395</v>
      </c>
      <c r="C3" s="689" t="s">
        <v>5396</v>
      </c>
      <c r="D3" s="689" t="s">
        <v>86</v>
      </c>
      <c r="E3" s="712" t="s">
        <v>3233</v>
      </c>
      <c r="F3" s="837">
        <v>134338574</v>
      </c>
      <c r="G3" s="695">
        <v>3854562449</v>
      </c>
      <c r="H3" s="689" t="s">
        <v>522</v>
      </c>
      <c r="I3" s="689" t="s">
        <v>4204</v>
      </c>
      <c r="J3" s="689" t="s">
        <v>4162</v>
      </c>
      <c r="K3" s="836" t="s">
        <v>5397</v>
      </c>
    </row>
    <row r="4" spans="1:18" ht="16.5">
      <c r="B4" s="689" t="s">
        <v>5398</v>
      </c>
      <c r="C4" s="689" t="s">
        <v>5399</v>
      </c>
      <c r="D4" s="689" t="s">
        <v>86</v>
      </c>
      <c r="E4" s="712" t="s">
        <v>5400</v>
      </c>
      <c r="F4" s="695">
        <v>215280030</v>
      </c>
      <c r="G4" s="695">
        <v>3853715978</v>
      </c>
      <c r="H4" s="689" t="s">
        <v>528</v>
      </c>
      <c r="I4" s="689" t="s">
        <v>4204</v>
      </c>
      <c r="J4" s="689" t="s">
        <v>4162</v>
      </c>
      <c r="K4" s="836" t="s">
        <v>5401</v>
      </c>
    </row>
    <row r="5" spans="1:18">
      <c r="B5" s="689" t="s">
        <v>5402</v>
      </c>
      <c r="C5" s="689" t="s">
        <v>5403</v>
      </c>
      <c r="D5" s="689" t="s">
        <v>86</v>
      </c>
      <c r="E5" s="689" t="s">
        <v>5404</v>
      </c>
      <c r="F5" s="838">
        <v>186544818</v>
      </c>
      <c r="G5" s="689">
        <v>3859856783</v>
      </c>
      <c r="H5" s="689" t="s">
        <v>522</v>
      </c>
      <c r="I5" s="689" t="s">
        <v>4204</v>
      </c>
      <c r="J5" s="689" t="s">
        <v>4162</v>
      </c>
      <c r="K5" s="836" t="s">
        <v>5405</v>
      </c>
    </row>
    <row r="6" spans="1:18">
      <c r="B6" s="689" t="s">
        <v>5406</v>
      </c>
      <c r="C6" s="689" t="s">
        <v>5407</v>
      </c>
      <c r="D6" s="689" t="s">
        <v>86</v>
      </c>
      <c r="E6" s="692" t="s">
        <v>3166</v>
      </c>
      <c r="F6" s="692">
        <v>217236360</v>
      </c>
      <c r="G6" s="692">
        <v>4352288821</v>
      </c>
      <c r="H6" s="689" t="s">
        <v>528</v>
      </c>
      <c r="I6" s="689" t="s">
        <v>4204</v>
      </c>
      <c r="J6" s="689" t="s">
        <v>4162</v>
      </c>
      <c r="K6" s="815" t="s">
        <v>5408</v>
      </c>
    </row>
    <row r="7" spans="1:18">
      <c r="B7" s="689" t="s">
        <v>5409</v>
      </c>
      <c r="C7" s="689" t="s">
        <v>5392</v>
      </c>
      <c r="D7" s="689" t="s">
        <v>4355</v>
      </c>
      <c r="E7" s="689" t="s">
        <v>3168</v>
      </c>
      <c r="F7" s="838">
        <v>215494379</v>
      </c>
      <c r="G7" s="689">
        <v>8013309436</v>
      </c>
      <c r="H7" s="689" t="s">
        <v>513</v>
      </c>
      <c r="I7" s="689" t="s">
        <v>4204</v>
      </c>
      <c r="J7" s="689" t="s">
        <v>4172</v>
      </c>
      <c r="K7" s="815" t="s">
        <v>5410</v>
      </c>
    </row>
    <row r="8" spans="1:18" ht="16.5">
      <c r="B8" s="689" t="s">
        <v>5411</v>
      </c>
      <c r="C8" s="689" t="s">
        <v>5396</v>
      </c>
      <c r="D8" s="689" t="s">
        <v>4355</v>
      </c>
      <c r="E8" s="712" t="s">
        <v>3001</v>
      </c>
      <c r="F8" s="712">
        <v>187283754</v>
      </c>
      <c r="G8" s="712">
        <v>3854018851</v>
      </c>
      <c r="H8" s="712" t="s">
        <v>528</v>
      </c>
      <c r="I8" s="689" t="s">
        <v>4204</v>
      </c>
      <c r="J8" s="689" t="s">
        <v>4172</v>
      </c>
      <c r="K8" s="815" t="s">
        <v>5412</v>
      </c>
    </row>
    <row r="9" spans="1:18" ht="16.5">
      <c r="B9" s="689" t="s">
        <v>5413</v>
      </c>
      <c r="C9" s="689" t="s">
        <v>5399</v>
      </c>
      <c r="D9" s="689" t="s">
        <v>4355</v>
      </c>
      <c r="E9" s="711" t="s">
        <v>5414</v>
      </c>
      <c r="F9" s="689">
        <v>190306193</v>
      </c>
      <c r="G9" s="689">
        <v>3854348070</v>
      </c>
      <c r="H9" s="689" t="s">
        <v>528</v>
      </c>
      <c r="I9" s="689" t="s">
        <v>4204</v>
      </c>
      <c r="J9" s="689" t="s">
        <v>4172</v>
      </c>
      <c r="K9" s="815" t="s">
        <v>5415</v>
      </c>
    </row>
    <row r="10" spans="1:18">
      <c r="B10" s="689" t="s">
        <v>5416</v>
      </c>
      <c r="C10" s="689" t="s">
        <v>5403</v>
      </c>
      <c r="D10" s="689" t="s">
        <v>4355</v>
      </c>
      <c r="E10" s="692" t="s">
        <v>2968</v>
      </c>
      <c r="F10" s="692">
        <v>215282823</v>
      </c>
      <c r="G10" s="692">
        <v>3855514515</v>
      </c>
      <c r="H10" s="689" t="s">
        <v>522</v>
      </c>
      <c r="I10" s="689" t="s">
        <v>4204</v>
      </c>
      <c r="J10" s="689" t="s">
        <v>4172</v>
      </c>
      <c r="K10" s="815" t="s">
        <v>5417</v>
      </c>
    </row>
    <row r="11" spans="1:18" ht="16.5">
      <c r="B11" s="689" t="s">
        <v>5418</v>
      </c>
      <c r="C11" s="689" t="s">
        <v>5407</v>
      </c>
      <c r="D11" s="689" t="s">
        <v>4355</v>
      </c>
      <c r="E11" s="689" t="s">
        <v>2789</v>
      </c>
      <c r="F11" s="689">
        <v>209156944</v>
      </c>
      <c r="G11" s="689">
        <v>2156067915</v>
      </c>
      <c r="H11" s="712" t="s">
        <v>513</v>
      </c>
      <c r="I11" s="689" t="s">
        <v>4204</v>
      </c>
      <c r="J11" s="689" t="s">
        <v>4172</v>
      </c>
      <c r="K11" s="815" t="s">
        <v>5419</v>
      </c>
    </row>
    <row r="12" spans="1:18" ht="16.5">
      <c r="B12" s="689" t="s">
        <v>5179</v>
      </c>
      <c r="C12" s="689" t="s">
        <v>5327</v>
      </c>
      <c r="D12" s="689" t="s">
        <v>119</v>
      </c>
      <c r="E12" s="711" t="s">
        <v>2674</v>
      </c>
      <c r="F12" s="839">
        <v>165867986</v>
      </c>
      <c r="G12" s="713">
        <v>3854618977</v>
      </c>
      <c r="H12" s="689" t="s">
        <v>2472</v>
      </c>
      <c r="I12" s="689" t="s">
        <v>4204</v>
      </c>
      <c r="J12" s="689" t="s">
        <v>4155</v>
      </c>
      <c r="K12" s="815" t="s">
        <v>5420</v>
      </c>
    </row>
    <row r="13" spans="1:18">
      <c r="B13" s="689" t="s">
        <v>5421</v>
      </c>
      <c r="C13" s="689" t="s">
        <v>5422</v>
      </c>
      <c r="D13" s="689" t="s">
        <v>119</v>
      </c>
      <c r="E13" s="689" t="s">
        <v>5423</v>
      </c>
      <c r="F13" s="689">
        <v>161451561</v>
      </c>
      <c r="G13" s="689" t="s">
        <v>3017</v>
      </c>
      <c r="H13" s="689" t="s">
        <v>528</v>
      </c>
      <c r="I13" s="689" t="s">
        <v>4204</v>
      </c>
      <c r="J13" s="689" t="s">
        <v>4155</v>
      </c>
      <c r="K13" s="815" t="s">
        <v>5424</v>
      </c>
    </row>
    <row r="14" spans="1:18" ht="16.5">
      <c r="B14" s="689" t="s">
        <v>5425</v>
      </c>
      <c r="C14" s="689" t="s">
        <v>5426</v>
      </c>
      <c r="D14" s="689" t="s">
        <v>119</v>
      </c>
      <c r="E14" s="692" t="s">
        <v>5427</v>
      </c>
      <c r="F14" s="690">
        <v>176968252</v>
      </c>
      <c r="G14" s="690">
        <v>3853433905</v>
      </c>
      <c r="H14" s="712" t="s">
        <v>528</v>
      </c>
      <c r="I14" s="689" t="s">
        <v>4204</v>
      </c>
      <c r="J14" s="689" t="s">
        <v>4155</v>
      </c>
      <c r="K14" s="815" t="s">
        <v>5428</v>
      </c>
    </row>
    <row r="15" spans="1:18" ht="16.5">
      <c r="A15" s="714" t="s">
        <v>5429</v>
      </c>
      <c r="B15" s="689" t="s">
        <v>5430</v>
      </c>
      <c r="C15" s="689" t="s">
        <v>5431</v>
      </c>
      <c r="D15" s="689" t="s">
        <v>119</v>
      </c>
      <c r="E15" s="711" t="s">
        <v>1812</v>
      </c>
      <c r="F15" s="839">
        <v>133848992</v>
      </c>
      <c r="G15" s="713" t="s">
        <v>1813</v>
      </c>
      <c r="H15" s="689" t="s">
        <v>506</v>
      </c>
      <c r="I15" s="689" t="s">
        <v>4204</v>
      </c>
      <c r="J15" s="689" t="s">
        <v>4155</v>
      </c>
      <c r="K15" s="815" t="s">
        <v>5432</v>
      </c>
    </row>
    <row r="16" spans="1:18" ht="14.25">
      <c r="B16" s="689" t="s">
        <v>5319</v>
      </c>
      <c r="C16" s="689" t="s">
        <v>5320</v>
      </c>
      <c r="D16" s="689" t="s">
        <v>119</v>
      </c>
      <c r="E16" s="775" t="s">
        <v>2594</v>
      </c>
      <c r="F16" s="717">
        <v>214640783</v>
      </c>
      <c r="G16" s="717">
        <v>3855489847</v>
      </c>
      <c r="H16" s="717" t="s">
        <v>2472</v>
      </c>
      <c r="I16" s="689" t="s">
        <v>4204</v>
      </c>
      <c r="J16" s="689" t="s">
        <v>4155</v>
      </c>
      <c r="K16" s="689" t="s">
        <v>5433</v>
      </c>
    </row>
    <row r="17" spans="2:10">
      <c r="E17" s="711"/>
      <c r="F17" s="711"/>
      <c r="G17" s="711"/>
      <c r="H17" s="711"/>
    </row>
    <row r="18" spans="2:10">
      <c r="E18" s="711"/>
      <c r="F18" s="711"/>
      <c r="G18" s="711"/>
      <c r="H18" s="711"/>
    </row>
    <row r="19" spans="2:10" ht="15" customHeight="1">
      <c r="B19" s="692"/>
      <c r="E19" s="712"/>
      <c r="F19" s="712"/>
      <c r="G19" s="712"/>
    </row>
    <row r="20" spans="2:10">
      <c r="E20" s="692"/>
      <c r="F20" s="692"/>
      <c r="G20" s="692"/>
    </row>
    <row r="25" spans="2:10">
      <c r="E25" s="692"/>
      <c r="F25" s="692"/>
      <c r="G25" s="692"/>
    </row>
    <row r="26" spans="2:10">
      <c r="J26" s="715"/>
    </row>
    <row r="28" spans="2:10">
      <c r="F28" s="693"/>
      <c r="G28" s="693"/>
      <c r="H28" s="711"/>
    </row>
  </sheetData>
  <conditionalFormatting sqref="F20">
    <cfRule type="duplicateValues" dxfId="872" priority="15"/>
  </conditionalFormatting>
  <conditionalFormatting sqref="F21">
    <cfRule type="duplicateValues" dxfId="871" priority="14"/>
  </conditionalFormatting>
  <conditionalFormatting sqref="F25">
    <cfRule type="duplicateValues" dxfId="870" priority="12"/>
  </conditionalFormatting>
  <conditionalFormatting sqref="F6">
    <cfRule type="duplicateValues" dxfId="869" priority="10"/>
  </conditionalFormatting>
  <conditionalFormatting sqref="F11">
    <cfRule type="duplicateValues" dxfId="868" priority="7"/>
  </conditionalFormatting>
  <conditionalFormatting sqref="F28">
    <cfRule type="duplicateValues" dxfId="867" priority="6"/>
  </conditionalFormatting>
  <conditionalFormatting sqref="F14">
    <cfRule type="duplicateValues" dxfId="866" priority="3"/>
  </conditionalFormatting>
  <conditionalFormatting sqref="F10">
    <cfRule type="duplicateValues" dxfId="865" priority="1"/>
  </conditionalFormatting>
  <pageMargins left="0.7" right="0.7" top="0.75" bottom="0.75" header="0.3" footer="0.3"/>
  <legacy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8992-8FE3-4C88-80EA-09FBBC372B36}">
  <dimension ref="A1:R26"/>
  <sheetViews>
    <sheetView workbookViewId="0">
      <selection activeCell="K2" sqref="K2"/>
    </sheetView>
  </sheetViews>
  <sheetFormatPr defaultColWidth="19.140625" defaultRowHeight="14.25" customHeight="1"/>
  <cols>
    <col min="1" max="8" width="19.140625" style="688"/>
    <col min="9" max="9" width="35.7109375" style="688" customWidth="1"/>
    <col min="10" max="16384" width="19.140625" style="688"/>
  </cols>
  <sheetData>
    <row r="1" spans="1:18" ht="14.25" customHeight="1">
      <c r="A1" s="825" t="s">
        <v>4140</v>
      </c>
      <c r="B1" s="684" t="s">
        <v>4139</v>
      </c>
      <c r="C1" s="684" t="s">
        <v>4137</v>
      </c>
      <c r="D1" s="684" t="s">
        <v>4138</v>
      </c>
      <c r="E1" s="825" t="s">
        <v>189</v>
      </c>
      <c r="F1" s="825" t="s">
        <v>1192</v>
      </c>
      <c r="G1" s="830" t="s">
        <v>190</v>
      </c>
      <c r="H1" s="825" t="s">
        <v>498</v>
      </c>
      <c r="I1" s="684" t="s">
        <v>4143</v>
      </c>
      <c r="J1" s="684" t="s">
        <v>4144</v>
      </c>
      <c r="K1" s="684" t="s">
        <v>4145</v>
      </c>
      <c r="L1" s="686" t="s">
        <v>450</v>
      </c>
      <c r="M1" s="686" t="s">
        <v>4146</v>
      </c>
      <c r="N1" s="686" t="s">
        <v>4147</v>
      </c>
      <c r="O1" s="686" t="s">
        <v>4148</v>
      </c>
      <c r="P1" s="686" t="s">
        <v>4149</v>
      </c>
      <c r="Q1" s="687" t="s">
        <v>4150</v>
      </c>
      <c r="R1" s="687" t="s">
        <v>4151</v>
      </c>
    </row>
    <row r="2" spans="1:18" ht="14.25" customHeight="1">
      <c r="A2" s="688" t="s">
        <v>2484</v>
      </c>
      <c r="B2" s="688" t="s">
        <v>5434</v>
      </c>
      <c r="C2" s="688" t="s">
        <v>5435</v>
      </c>
      <c r="D2" s="688" t="s">
        <v>125</v>
      </c>
      <c r="E2" s="697" t="s">
        <v>2485</v>
      </c>
      <c r="F2" s="697">
        <v>149676798</v>
      </c>
      <c r="G2" s="697">
        <v>3854484886</v>
      </c>
      <c r="H2" s="697" t="s">
        <v>506</v>
      </c>
      <c r="I2" s="688" t="s">
        <v>4220</v>
      </c>
      <c r="J2" s="688" t="s">
        <v>4157</v>
      </c>
      <c r="K2" s="710" t="s">
        <v>5436</v>
      </c>
    </row>
    <row r="3" spans="1:18" ht="14.25" customHeight="1">
      <c r="A3" s="688" t="s">
        <v>5437</v>
      </c>
      <c r="B3" s="688" t="s">
        <v>5438</v>
      </c>
      <c r="C3" s="688" t="s">
        <v>5439</v>
      </c>
      <c r="D3" s="688" t="s">
        <v>125</v>
      </c>
      <c r="E3" s="682" t="s">
        <v>2667</v>
      </c>
      <c r="F3" s="837">
        <v>168486746</v>
      </c>
      <c r="G3" s="691">
        <v>3854145087</v>
      </c>
      <c r="H3" s="688" t="s">
        <v>2472</v>
      </c>
      <c r="I3" s="688" t="s">
        <v>4220</v>
      </c>
      <c r="J3" s="688" t="s">
        <v>4157</v>
      </c>
      <c r="K3" s="710" t="s">
        <v>5440</v>
      </c>
    </row>
    <row r="4" spans="1:18" ht="14.25" customHeight="1">
      <c r="A4" s="688" t="s">
        <v>5441</v>
      </c>
      <c r="B4" s="688" t="s">
        <v>5442</v>
      </c>
      <c r="C4" s="688" t="s">
        <v>5443</v>
      </c>
      <c r="D4" s="688" t="s">
        <v>125</v>
      </c>
      <c r="E4" s="682" t="s">
        <v>5444</v>
      </c>
      <c r="F4" s="688">
        <v>206869055</v>
      </c>
      <c r="G4" s="688">
        <v>3855182052</v>
      </c>
      <c r="H4" s="688" t="s">
        <v>2472</v>
      </c>
      <c r="I4" s="688" t="s">
        <v>4220</v>
      </c>
      <c r="J4" s="688" t="s">
        <v>4157</v>
      </c>
      <c r="K4" s="710" t="s">
        <v>5445</v>
      </c>
    </row>
    <row r="5" spans="1:18" ht="14.25" customHeight="1">
      <c r="A5" s="688" t="s">
        <v>5446</v>
      </c>
      <c r="B5" s="688" t="s">
        <v>5447</v>
      </c>
      <c r="C5" s="688" t="s">
        <v>5448</v>
      </c>
      <c r="D5" s="688" t="s">
        <v>5068</v>
      </c>
      <c r="E5" s="835" t="s">
        <v>3089</v>
      </c>
      <c r="F5" s="838">
        <v>95662516</v>
      </c>
      <c r="G5" s="688" t="s">
        <v>5449</v>
      </c>
      <c r="H5" s="688" t="s">
        <v>528</v>
      </c>
      <c r="I5" s="688" t="s">
        <v>4204</v>
      </c>
      <c r="J5" s="688" t="s">
        <v>4157</v>
      </c>
      <c r="K5" s="710" t="s">
        <v>5450</v>
      </c>
    </row>
    <row r="6" spans="1:18" ht="14.25" customHeight="1">
      <c r="A6" s="688" t="s">
        <v>2993</v>
      </c>
      <c r="B6" s="688" t="s">
        <v>5287</v>
      </c>
      <c r="C6" s="688" t="s">
        <v>5288</v>
      </c>
      <c r="D6" s="688" t="s">
        <v>5068</v>
      </c>
      <c r="E6" s="705" t="s">
        <v>5298</v>
      </c>
      <c r="F6" s="688">
        <v>215183668</v>
      </c>
      <c r="G6" s="688">
        <v>4079195168</v>
      </c>
      <c r="H6" s="688" t="s">
        <v>1260</v>
      </c>
      <c r="I6" s="688" t="s">
        <v>4204</v>
      </c>
      <c r="J6" s="688" t="s">
        <v>4157</v>
      </c>
      <c r="K6" s="688" t="s">
        <v>5451</v>
      </c>
    </row>
    <row r="7" spans="1:18" ht="14.25" customHeight="1">
      <c r="A7" s="688" t="s">
        <v>2657</v>
      </c>
      <c r="B7" s="688" t="s">
        <v>5292</v>
      </c>
      <c r="C7" s="688" t="s">
        <v>5293</v>
      </c>
      <c r="D7" s="688" t="s">
        <v>5068</v>
      </c>
      <c r="E7" s="705" t="s">
        <v>2658</v>
      </c>
      <c r="F7" s="688">
        <v>215057430</v>
      </c>
      <c r="G7" s="688">
        <v>3853023985</v>
      </c>
      <c r="H7" s="688" t="s">
        <v>513</v>
      </c>
      <c r="I7" s="688" t="s">
        <v>4204</v>
      </c>
      <c r="J7" s="688" t="s">
        <v>4157</v>
      </c>
      <c r="K7" s="688" t="s">
        <v>5452</v>
      </c>
    </row>
    <row r="8" spans="1:18" ht="14.25" customHeight="1">
      <c r="A8" s="688" t="s">
        <v>5453</v>
      </c>
      <c r="B8" s="688" t="s">
        <v>5454</v>
      </c>
      <c r="C8" s="688" t="s">
        <v>5455</v>
      </c>
      <c r="D8" s="688" t="s">
        <v>5068</v>
      </c>
      <c r="E8" s="682" t="s">
        <v>3106</v>
      </c>
      <c r="F8" s="840">
        <v>215152469</v>
      </c>
      <c r="G8" s="682">
        <v>8083419989</v>
      </c>
      <c r="H8" s="682" t="s">
        <v>2656</v>
      </c>
      <c r="I8" s="688" t="s">
        <v>4204</v>
      </c>
      <c r="J8" s="688" t="s">
        <v>4157</v>
      </c>
      <c r="K8" s="710" t="s">
        <v>5456</v>
      </c>
    </row>
    <row r="9" spans="1:18" ht="14.25" customHeight="1">
      <c r="A9" s="688" t="s">
        <v>2431</v>
      </c>
      <c r="B9" s="688" t="s">
        <v>5167</v>
      </c>
      <c r="C9" s="688" t="s">
        <v>5297</v>
      </c>
      <c r="D9" s="688" t="s">
        <v>5068</v>
      </c>
      <c r="E9" s="705" t="s">
        <v>5457</v>
      </c>
      <c r="F9" s="688">
        <v>198012857</v>
      </c>
      <c r="G9" s="688">
        <v>3855807953</v>
      </c>
      <c r="H9" s="688" t="s">
        <v>554</v>
      </c>
      <c r="I9" s="688" t="s">
        <v>4204</v>
      </c>
      <c r="J9" s="688" t="s">
        <v>4157</v>
      </c>
      <c r="K9" s="688" t="s">
        <v>5458</v>
      </c>
    </row>
    <row r="10" spans="1:18" ht="14.25" customHeight="1">
      <c r="A10" s="688" t="s">
        <v>5459</v>
      </c>
      <c r="B10" s="688" t="s">
        <v>5300</v>
      </c>
      <c r="C10" s="688" t="s">
        <v>5301</v>
      </c>
      <c r="D10" s="688" t="s">
        <v>5068</v>
      </c>
      <c r="E10" s="705" t="s">
        <v>2239</v>
      </c>
      <c r="F10" s="688">
        <v>168037863</v>
      </c>
      <c r="G10" s="688">
        <v>3855807947</v>
      </c>
      <c r="H10" s="688" t="s">
        <v>554</v>
      </c>
      <c r="I10" s="688" t="s">
        <v>4204</v>
      </c>
      <c r="J10" s="688" t="s">
        <v>4157</v>
      </c>
      <c r="K10" s="688" t="s">
        <v>5460</v>
      </c>
    </row>
    <row r="11" spans="1:18" ht="14.25" customHeight="1">
      <c r="A11" s="688" t="s">
        <v>5461</v>
      </c>
      <c r="B11" s="688" t="s">
        <v>5462</v>
      </c>
      <c r="C11" s="688" t="s">
        <v>5463</v>
      </c>
      <c r="D11" s="688" t="s">
        <v>5068</v>
      </c>
      <c r="E11" s="682" t="s">
        <v>3107</v>
      </c>
      <c r="F11" s="840">
        <v>215150002</v>
      </c>
      <c r="G11" s="682">
        <v>8019703521</v>
      </c>
      <c r="H11" s="682" t="s">
        <v>2656</v>
      </c>
      <c r="I11" s="688" t="s">
        <v>4204</v>
      </c>
      <c r="J11" s="688" t="s">
        <v>4157</v>
      </c>
      <c r="K11" s="710" t="s">
        <v>5464</v>
      </c>
    </row>
    <row r="12" spans="1:18" ht="14.25" customHeight="1">
      <c r="A12" s="688" t="s">
        <v>5465</v>
      </c>
      <c r="B12" s="688" t="s">
        <v>5466</v>
      </c>
      <c r="C12" s="689" t="s">
        <v>5467</v>
      </c>
      <c r="D12" s="688" t="s">
        <v>4355</v>
      </c>
      <c r="E12" s="688" t="s">
        <v>5468</v>
      </c>
      <c r="F12" s="688">
        <v>151850752</v>
      </c>
      <c r="G12" s="688">
        <v>8018654335</v>
      </c>
      <c r="H12" s="688" t="s">
        <v>1260</v>
      </c>
      <c r="I12" s="688" t="s">
        <v>4204</v>
      </c>
      <c r="J12" s="688" t="s">
        <v>4172</v>
      </c>
      <c r="K12" s="710" t="s">
        <v>5469</v>
      </c>
    </row>
    <row r="13" spans="1:18" ht="14.25" customHeight="1">
      <c r="A13" s="688" t="s">
        <v>5470</v>
      </c>
      <c r="B13" s="688" t="s">
        <v>5471</v>
      </c>
      <c r="C13" s="688" t="s">
        <v>5472</v>
      </c>
      <c r="D13" s="688" t="s">
        <v>4355</v>
      </c>
      <c r="E13" s="834" t="s">
        <v>1826</v>
      </c>
      <c r="F13" s="841">
        <v>198047354</v>
      </c>
      <c r="G13" s="698" t="s">
        <v>1827</v>
      </c>
      <c r="H13" s="688" t="s">
        <v>522</v>
      </c>
      <c r="I13" s="688" t="s">
        <v>4204</v>
      </c>
      <c r="J13" s="688" t="s">
        <v>4172</v>
      </c>
      <c r="K13" s="710" t="s">
        <v>5473</v>
      </c>
    </row>
    <row r="14" spans="1:18" ht="14.25" customHeight="1">
      <c r="A14" s="688" t="s">
        <v>5474</v>
      </c>
      <c r="B14" s="688" t="s">
        <v>5475</v>
      </c>
      <c r="C14" s="688" t="s">
        <v>5476</v>
      </c>
      <c r="D14" s="688" t="s">
        <v>4355</v>
      </c>
      <c r="E14" s="692" t="s">
        <v>3018</v>
      </c>
      <c r="F14" s="690">
        <v>165320383</v>
      </c>
      <c r="G14" s="690">
        <v>3855474353</v>
      </c>
      <c r="H14" s="688" t="s">
        <v>528</v>
      </c>
      <c r="I14" s="688" t="s">
        <v>4204</v>
      </c>
      <c r="J14" s="688" t="s">
        <v>4172</v>
      </c>
      <c r="K14" s="710" t="s">
        <v>5477</v>
      </c>
    </row>
    <row r="15" spans="1:18" ht="14.25" customHeight="1">
      <c r="A15" s="694" t="s">
        <v>2803</v>
      </c>
      <c r="B15" s="688" t="s">
        <v>5478</v>
      </c>
      <c r="C15" s="688" t="s">
        <v>5479</v>
      </c>
      <c r="D15" s="688" t="s">
        <v>80</v>
      </c>
      <c r="E15" s="692" t="s">
        <v>2804</v>
      </c>
      <c r="F15" s="692">
        <v>144672216</v>
      </c>
      <c r="G15" s="692">
        <v>3858558258</v>
      </c>
      <c r="H15" s="688" t="s">
        <v>522</v>
      </c>
      <c r="I15" s="688" t="s">
        <v>4204</v>
      </c>
      <c r="J15" s="688" t="s">
        <v>4162</v>
      </c>
      <c r="K15" s="710" t="s">
        <v>5480</v>
      </c>
    </row>
    <row r="16" spans="1:18" ht="14.25" customHeight="1">
      <c r="B16" s="688" t="s">
        <v>5481</v>
      </c>
      <c r="C16" s="688" t="s">
        <v>5482</v>
      </c>
      <c r="D16" s="688" t="s">
        <v>80</v>
      </c>
      <c r="E16" s="682" t="s">
        <v>2863</v>
      </c>
      <c r="F16" s="682">
        <v>133919999</v>
      </c>
      <c r="G16" s="682">
        <v>8016808105</v>
      </c>
      <c r="H16" s="688" t="s">
        <v>522</v>
      </c>
      <c r="I16" s="688" t="s">
        <v>4204</v>
      </c>
      <c r="J16" s="688" t="s">
        <v>4162</v>
      </c>
      <c r="K16" s="710" t="s">
        <v>5483</v>
      </c>
    </row>
    <row r="17" spans="1:11" ht="14.25" customHeight="1">
      <c r="A17" s="688" t="s">
        <v>2606</v>
      </c>
      <c r="B17" s="688" t="s">
        <v>5484</v>
      </c>
      <c r="C17" s="688" t="s">
        <v>5485</v>
      </c>
      <c r="D17" s="688" t="s">
        <v>80</v>
      </c>
      <c r="E17" s="697" t="s">
        <v>2607</v>
      </c>
      <c r="F17" s="697">
        <v>203347788</v>
      </c>
      <c r="G17" s="697">
        <v>3852520304</v>
      </c>
      <c r="H17" s="697" t="s">
        <v>554</v>
      </c>
      <c r="I17" s="688" t="s">
        <v>4204</v>
      </c>
      <c r="J17" s="688" t="s">
        <v>4162</v>
      </c>
      <c r="K17" s="710" t="s">
        <v>5486</v>
      </c>
    </row>
    <row r="18" spans="1:11" ht="14.25" customHeight="1">
      <c r="A18" s="688" t="s">
        <v>2614</v>
      </c>
      <c r="B18" s="688" t="s">
        <v>5304</v>
      </c>
      <c r="C18" s="688" t="s">
        <v>5305</v>
      </c>
      <c r="D18" s="688" t="s">
        <v>4355</v>
      </c>
      <c r="E18" s="705" t="s">
        <v>2615</v>
      </c>
      <c r="F18" s="697">
        <v>203347776</v>
      </c>
      <c r="G18" s="697">
        <v>3854630946</v>
      </c>
      <c r="H18" s="697" t="s">
        <v>554</v>
      </c>
      <c r="I18" s="688" t="s">
        <v>4204</v>
      </c>
      <c r="J18" s="688" t="s">
        <v>4172</v>
      </c>
      <c r="K18" s="688" t="s">
        <v>5487</v>
      </c>
    </row>
    <row r="19" spans="1:11" ht="14.25" customHeight="1">
      <c r="A19" s="688" t="s">
        <v>5488</v>
      </c>
      <c r="B19" s="704" t="s">
        <v>5296</v>
      </c>
      <c r="C19" s="688" t="s">
        <v>5168</v>
      </c>
      <c r="D19" s="688" t="s">
        <v>110</v>
      </c>
      <c r="E19" s="708" t="s">
        <v>3169</v>
      </c>
      <c r="F19" s="682">
        <v>198558709</v>
      </c>
      <c r="G19" s="682">
        <v>3854243299</v>
      </c>
      <c r="H19" s="688" t="s">
        <v>522</v>
      </c>
      <c r="I19" s="688" t="s">
        <v>4215</v>
      </c>
      <c r="J19" s="688" t="s">
        <v>4172</v>
      </c>
      <c r="K19" s="688" t="s">
        <v>5489</v>
      </c>
    </row>
    <row r="20" spans="1:11" ht="14.25" customHeight="1">
      <c r="A20" s="688" t="s">
        <v>5490</v>
      </c>
      <c r="B20" s="688" t="s">
        <v>5309</v>
      </c>
      <c r="C20" s="688" t="s">
        <v>5310</v>
      </c>
      <c r="D20" s="688" t="s">
        <v>110</v>
      </c>
      <c r="E20" s="814" t="s">
        <v>3170</v>
      </c>
      <c r="F20" s="692">
        <v>198558701</v>
      </c>
      <c r="G20" s="692">
        <v>6143277616</v>
      </c>
      <c r="H20" s="688" t="s">
        <v>522</v>
      </c>
      <c r="I20" s="688" t="s">
        <v>4215</v>
      </c>
      <c r="J20" s="688" t="s">
        <v>4172</v>
      </c>
      <c r="K20" s="688" t="s">
        <v>5491</v>
      </c>
    </row>
    <row r="21" spans="1:11" ht="14.25" customHeight="1">
      <c r="A21" s="688" t="s">
        <v>5492</v>
      </c>
      <c r="B21" s="688" t="s">
        <v>5493</v>
      </c>
      <c r="C21" s="688" t="s">
        <v>5494</v>
      </c>
      <c r="D21" s="688" t="s">
        <v>110</v>
      </c>
      <c r="E21" s="689" t="s">
        <v>2089</v>
      </c>
      <c r="F21" s="838">
        <v>120502327</v>
      </c>
      <c r="G21" s="689">
        <v>3852999799</v>
      </c>
      <c r="H21" s="688" t="s">
        <v>522</v>
      </c>
      <c r="I21" s="688" t="s">
        <v>4215</v>
      </c>
      <c r="J21" s="688" t="s">
        <v>4172</v>
      </c>
      <c r="K21" s="710" t="s">
        <v>5495</v>
      </c>
    </row>
    <row r="22" spans="1:11" ht="14.25" customHeight="1">
      <c r="A22" s="688" t="s">
        <v>2487</v>
      </c>
      <c r="B22" s="688" t="s">
        <v>5312</v>
      </c>
      <c r="C22" s="688" t="s">
        <v>5313</v>
      </c>
      <c r="D22" s="688" t="s">
        <v>4355</v>
      </c>
      <c r="E22" s="706" t="s">
        <v>2488</v>
      </c>
      <c r="F22" s="688">
        <v>209858307</v>
      </c>
      <c r="G22" s="688">
        <v>6199603794</v>
      </c>
      <c r="H22" s="688" t="s">
        <v>552</v>
      </c>
      <c r="I22" s="688" t="s">
        <v>4204</v>
      </c>
      <c r="J22" s="688" t="s">
        <v>4172</v>
      </c>
      <c r="K22" s="688" t="s">
        <v>5496</v>
      </c>
    </row>
    <row r="23" spans="1:11" ht="14.25" customHeight="1">
      <c r="A23" s="688" t="s">
        <v>5497</v>
      </c>
      <c r="B23" s="688" t="s">
        <v>5498</v>
      </c>
      <c r="C23" s="688" t="s">
        <v>5499</v>
      </c>
      <c r="D23" s="688" t="s">
        <v>4355</v>
      </c>
      <c r="E23" s="688" t="s">
        <v>5500</v>
      </c>
      <c r="F23" s="688">
        <v>215081682</v>
      </c>
      <c r="G23" s="688">
        <v>8019070130</v>
      </c>
      <c r="H23" s="688" t="s">
        <v>506</v>
      </c>
      <c r="I23" s="688" t="s">
        <v>4204</v>
      </c>
      <c r="J23" s="688" t="s">
        <v>4172</v>
      </c>
      <c r="K23" s="710" t="s">
        <v>5501</v>
      </c>
    </row>
    <row r="24" spans="1:11" ht="14.25" customHeight="1">
      <c r="B24" s="688" t="s">
        <v>5502</v>
      </c>
      <c r="C24" s="688" t="s">
        <v>5503</v>
      </c>
      <c r="D24" s="688" t="s">
        <v>4355</v>
      </c>
      <c r="E24" s="688" t="s">
        <v>1957</v>
      </c>
      <c r="F24" s="688">
        <v>193881049</v>
      </c>
      <c r="G24" s="688">
        <v>3857668776</v>
      </c>
      <c r="H24" s="688" t="s">
        <v>522</v>
      </c>
      <c r="I24" s="688" t="s">
        <v>4204</v>
      </c>
      <c r="J24" s="688" t="s">
        <v>4172</v>
      </c>
      <c r="K24" s="710" t="s">
        <v>5504</v>
      </c>
    </row>
    <row r="25" spans="1:11" ht="14.25" customHeight="1">
      <c r="B25" s="688" t="s">
        <v>5315</v>
      </c>
      <c r="C25" s="688" t="s">
        <v>5316</v>
      </c>
      <c r="D25" s="688" t="s">
        <v>4355</v>
      </c>
      <c r="E25" s="707" t="s">
        <v>2885</v>
      </c>
      <c r="F25" s="661">
        <v>215464828</v>
      </c>
      <c r="G25" s="661">
        <v>8013309436</v>
      </c>
      <c r="H25" s="688" t="s">
        <v>522</v>
      </c>
      <c r="I25" s="688" t="s">
        <v>4204</v>
      </c>
      <c r="J25" s="688" t="s">
        <v>4172</v>
      </c>
      <c r="K25" s="688" t="s">
        <v>5505</v>
      </c>
    </row>
    <row r="26" spans="1:11" ht="14.25" customHeight="1">
      <c r="A26" s="688" t="s">
        <v>5506</v>
      </c>
      <c r="B26" s="688" t="s">
        <v>5507</v>
      </c>
      <c r="C26" s="688" t="s">
        <v>5508</v>
      </c>
      <c r="D26" s="688" t="s">
        <v>5509</v>
      </c>
      <c r="E26" s="688" t="s">
        <v>3010</v>
      </c>
      <c r="F26" s="688">
        <v>198172275</v>
      </c>
      <c r="G26" s="688" t="s">
        <v>5510</v>
      </c>
      <c r="H26" s="688" t="s">
        <v>522</v>
      </c>
      <c r="I26" s="688" t="s">
        <v>4220</v>
      </c>
      <c r="J26" s="696" t="s">
        <v>4172</v>
      </c>
      <c r="K26" s="710" t="s">
        <v>5511</v>
      </c>
    </row>
  </sheetData>
  <conditionalFormatting sqref="F20">
    <cfRule type="duplicateValues" dxfId="842" priority="4"/>
  </conditionalFormatting>
  <conditionalFormatting sqref="F21">
    <cfRule type="duplicateValues" dxfId="841" priority="3"/>
  </conditionalFormatting>
  <conditionalFormatting sqref="F14">
    <cfRule type="duplicateValues" dxfId="840" priority="2"/>
  </conditionalFormatting>
  <conditionalFormatting sqref="F25">
    <cfRule type="duplicateValues" dxfId="839" priority="1"/>
  </conditionalFormatting>
  <pageMargins left="0.7" right="0.7" top="0.75" bottom="0.75" header="0.3" footer="0.3"/>
  <legacy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C18-02D8-4FBB-AFD3-D999B76DF06D}">
  <dimension ref="A1:R26"/>
  <sheetViews>
    <sheetView workbookViewId="0">
      <selection activeCell="F12" sqref="F12"/>
    </sheetView>
  </sheetViews>
  <sheetFormatPr defaultColWidth="9.140625" defaultRowHeight="15"/>
  <cols>
    <col min="1" max="1" width="19.28515625" style="688" customWidth="1"/>
    <col min="2" max="2" width="10" style="688" bestFit="1" customWidth="1"/>
    <col min="3" max="3" width="9.140625" style="688" customWidth="1"/>
    <col min="4" max="4" width="34.140625" style="688" bestFit="1" customWidth="1"/>
    <col min="5" max="5" width="19.28515625" style="688" customWidth="1"/>
    <col min="6" max="6" width="13" style="688" bestFit="1" customWidth="1"/>
    <col min="7" max="7" width="16.7109375" style="688" customWidth="1"/>
    <col min="8" max="8" width="9.140625" style="688" customWidth="1"/>
    <col min="9" max="9" width="40.140625" style="688" customWidth="1"/>
    <col min="10" max="10" width="83.7109375" style="688" bestFit="1" customWidth="1"/>
    <col min="11" max="11" width="12.5703125" style="688" bestFit="1" customWidth="1"/>
    <col min="12" max="16384" width="9.140625" style="688"/>
  </cols>
  <sheetData>
    <row r="1" spans="1:18">
      <c r="A1" s="684" t="s">
        <v>4140</v>
      </c>
      <c r="B1" s="684" t="s">
        <v>4139</v>
      </c>
      <c r="C1" s="684" t="s">
        <v>4137</v>
      </c>
      <c r="D1" s="684" t="s">
        <v>4138</v>
      </c>
      <c r="E1" s="684" t="s">
        <v>189</v>
      </c>
      <c r="F1" s="684" t="s">
        <v>1192</v>
      </c>
      <c r="G1" s="685" t="s">
        <v>190</v>
      </c>
      <c r="H1" s="684" t="s">
        <v>498</v>
      </c>
      <c r="I1" s="684" t="s">
        <v>4143</v>
      </c>
      <c r="J1" s="684" t="s">
        <v>4144</v>
      </c>
      <c r="K1" s="684" t="s">
        <v>4145</v>
      </c>
      <c r="L1" s="686" t="s">
        <v>450</v>
      </c>
      <c r="M1" s="686" t="s">
        <v>4146</v>
      </c>
      <c r="N1" s="686" t="s">
        <v>4147</v>
      </c>
      <c r="O1" s="686" t="s">
        <v>4148</v>
      </c>
      <c r="P1" s="686" t="s">
        <v>4149</v>
      </c>
      <c r="Q1" s="687" t="s">
        <v>4150</v>
      </c>
      <c r="R1" s="687" t="s">
        <v>4151</v>
      </c>
    </row>
    <row r="2" spans="1:18" ht="16.5">
      <c r="A2" s="688" t="s">
        <v>3108</v>
      </c>
      <c r="B2" s="688" t="s">
        <v>5512</v>
      </c>
      <c r="C2" s="688" t="s">
        <v>5513</v>
      </c>
      <c r="D2" s="688" t="s">
        <v>4958</v>
      </c>
      <c r="E2" s="824" t="s">
        <v>3109</v>
      </c>
      <c r="F2" s="682">
        <v>167977535</v>
      </c>
      <c r="G2" s="682" t="s">
        <v>3110</v>
      </c>
      <c r="H2" s="682" t="s">
        <v>513</v>
      </c>
      <c r="I2" s="688" t="s">
        <v>4220</v>
      </c>
      <c r="J2" s="688" t="s">
        <v>4155</v>
      </c>
      <c r="K2" s="709" t="s">
        <v>5514</v>
      </c>
    </row>
    <row r="3" spans="1:18">
      <c r="A3" s="688" t="s">
        <v>5515</v>
      </c>
      <c r="B3" s="688" t="s">
        <v>5516</v>
      </c>
      <c r="C3" s="688" t="s">
        <v>5517</v>
      </c>
      <c r="D3" s="688" t="s">
        <v>4958</v>
      </c>
      <c r="E3" s="828" t="s">
        <v>3155</v>
      </c>
      <c r="F3" s="689">
        <v>216591750</v>
      </c>
      <c r="G3" s="689">
        <v>3854369821</v>
      </c>
      <c r="H3" s="688" t="s">
        <v>552</v>
      </c>
      <c r="I3" s="688" t="s">
        <v>4220</v>
      </c>
      <c r="J3" s="688" t="s">
        <v>4155</v>
      </c>
      <c r="K3" s="710" t="s">
        <v>5518</v>
      </c>
    </row>
    <row r="4" spans="1:18" ht="16.5">
      <c r="A4" s="688" t="s">
        <v>5519</v>
      </c>
      <c r="B4" s="688" t="s">
        <v>5520</v>
      </c>
      <c r="C4" s="688" t="s">
        <v>5521</v>
      </c>
      <c r="D4" s="688" t="s">
        <v>4958</v>
      </c>
      <c r="E4" s="817" t="s">
        <v>5522</v>
      </c>
      <c r="F4" s="688">
        <v>142656591</v>
      </c>
      <c r="G4" s="688">
        <v>3854921627</v>
      </c>
      <c r="H4" s="688" t="s">
        <v>522</v>
      </c>
      <c r="I4" s="688" t="s">
        <v>4220</v>
      </c>
      <c r="J4" s="688" t="s">
        <v>4155</v>
      </c>
      <c r="K4" s="709" t="s">
        <v>5523</v>
      </c>
    </row>
    <row r="5" spans="1:18" ht="16.5">
      <c r="A5" s="688" t="s">
        <v>3102</v>
      </c>
      <c r="B5" s="688" t="s">
        <v>5524</v>
      </c>
      <c r="C5" s="688" t="s">
        <v>5525</v>
      </c>
      <c r="D5" s="688" t="s">
        <v>4958</v>
      </c>
      <c r="E5" s="824" t="s">
        <v>3103</v>
      </c>
      <c r="F5" s="682">
        <v>216396235</v>
      </c>
      <c r="G5" s="697">
        <v>8015772417</v>
      </c>
      <c r="H5" s="682" t="s">
        <v>552</v>
      </c>
      <c r="I5" s="688" t="s">
        <v>4220</v>
      </c>
      <c r="J5" s="688" t="s">
        <v>4155</v>
      </c>
      <c r="K5" s="709" t="s">
        <v>5526</v>
      </c>
    </row>
    <row r="6" spans="1:18">
      <c r="A6" s="688" t="s">
        <v>5527</v>
      </c>
      <c r="B6" s="688" t="s">
        <v>5322</v>
      </c>
      <c r="C6" s="688" t="s">
        <v>5528</v>
      </c>
      <c r="D6" s="688" t="s">
        <v>4958</v>
      </c>
      <c r="E6" s="829" t="s">
        <v>2864</v>
      </c>
      <c r="F6" s="661">
        <v>95656192</v>
      </c>
      <c r="G6" s="661">
        <v>8015776467</v>
      </c>
      <c r="H6" s="661" t="s">
        <v>2472</v>
      </c>
      <c r="I6" s="688" t="s">
        <v>4220</v>
      </c>
      <c r="J6" s="688" t="s">
        <v>4155</v>
      </c>
      <c r="K6" s="208" t="s">
        <v>5529</v>
      </c>
    </row>
    <row r="7" spans="1:18" ht="16.5">
      <c r="A7" s="688" t="s">
        <v>5530</v>
      </c>
      <c r="B7" s="688" t="s">
        <v>5531</v>
      </c>
      <c r="C7" s="688" t="s">
        <v>5532</v>
      </c>
      <c r="D7" s="688" t="s">
        <v>4958</v>
      </c>
      <c r="E7" s="821" t="s">
        <v>2925</v>
      </c>
      <c r="F7" s="690">
        <v>198014432</v>
      </c>
      <c r="G7" s="690">
        <v>7576963873</v>
      </c>
      <c r="H7" s="691" t="s">
        <v>528</v>
      </c>
      <c r="I7" s="688" t="s">
        <v>4220</v>
      </c>
      <c r="J7" s="688" t="s">
        <v>4155</v>
      </c>
      <c r="K7" s="709" t="s">
        <v>5533</v>
      </c>
    </row>
    <row r="8" spans="1:18" ht="16.5">
      <c r="A8" s="688" t="s">
        <v>2883</v>
      </c>
      <c r="B8" s="688" t="s">
        <v>5534</v>
      </c>
      <c r="C8" s="688" t="s">
        <v>5535</v>
      </c>
      <c r="D8" s="688" t="s">
        <v>4958</v>
      </c>
      <c r="E8" s="821" t="s">
        <v>2884</v>
      </c>
      <c r="F8" s="690">
        <v>215278051</v>
      </c>
      <c r="G8" s="690">
        <v>3852990251</v>
      </c>
      <c r="H8" s="691" t="s">
        <v>522</v>
      </c>
      <c r="I8" s="688" t="s">
        <v>4220</v>
      </c>
      <c r="J8" s="688" t="s">
        <v>4155</v>
      </c>
      <c r="K8" s="709" t="s">
        <v>5536</v>
      </c>
    </row>
    <row r="9" spans="1:18">
      <c r="A9" s="688" t="s">
        <v>2811</v>
      </c>
      <c r="B9" s="688" t="s">
        <v>5537</v>
      </c>
      <c r="C9" s="688" t="s">
        <v>5538</v>
      </c>
      <c r="D9" s="688" t="s">
        <v>4726</v>
      </c>
      <c r="E9" s="821" t="s">
        <v>2812</v>
      </c>
      <c r="F9" s="690">
        <v>215156598</v>
      </c>
      <c r="G9" s="690">
        <v>3854577497</v>
      </c>
      <c r="H9" s="688" t="s">
        <v>522</v>
      </c>
      <c r="I9" s="688" t="s">
        <v>4215</v>
      </c>
      <c r="J9" s="688" t="s">
        <v>4162</v>
      </c>
      <c r="K9" s="709" t="s">
        <v>5539</v>
      </c>
    </row>
    <row r="10" spans="1:18">
      <c r="A10" s="688" t="s">
        <v>2805</v>
      </c>
      <c r="B10" s="688" t="s">
        <v>5540</v>
      </c>
      <c r="C10" s="688" t="s">
        <v>5541</v>
      </c>
      <c r="D10" s="688" t="s">
        <v>4726</v>
      </c>
      <c r="E10" s="821" t="s">
        <v>2806</v>
      </c>
      <c r="F10" s="692">
        <v>215276151</v>
      </c>
      <c r="G10" s="692">
        <v>3853478028</v>
      </c>
      <c r="H10" s="688" t="s">
        <v>522</v>
      </c>
      <c r="I10" s="688" t="s">
        <v>4215</v>
      </c>
      <c r="J10" s="688" t="s">
        <v>4162</v>
      </c>
      <c r="K10" s="709" t="s">
        <v>5542</v>
      </c>
    </row>
    <row r="11" spans="1:18">
      <c r="A11" s="688" t="s">
        <v>5543</v>
      </c>
      <c r="B11" s="688" t="s">
        <v>5544</v>
      </c>
      <c r="C11" s="688" t="s">
        <v>5545</v>
      </c>
      <c r="D11" s="688" t="s">
        <v>4726</v>
      </c>
      <c r="E11" s="825" t="s">
        <v>3022</v>
      </c>
      <c r="F11" s="689">
        <v>182864132</v>
      </c>
      <c r="G11" s="689">
        <v>3852326058</v>
      </c>
      <c r="H11" s="688" t="s">
        <v>522</v>
      </c>
      <c r="I11" s="688" t="s">
        <v>4215</v>
      </c>
      <c r="J11" s="688" t="s">
        <v>4162</v>
      </c>
      <c r="K11" s="709" t="s">
        <v>5546</v>
      </c>
    </row>
    <row r="12" spans="1:18">
      <c r="A12" s="688" t="s">
        <v>5547</v>
      </c>
      <c r="B12" s="688" t="s">
        <v>5548</v>
      </c>
      <c r="C12" s="693" t="s">
        <v>5549</v>
      </c>
      <c r="D12" s="688" t="s">
        <v>4726</v>
      </c>
      <c r="E12" s="825" t="s">
        <v>3023</v>
      </c>
      <c r="F12" s="689">
        <v>215378182</v>
      </c>
      <c r="G12" s="689">
        <v>6084445013</v>
      </c>
      <c r="H12" s="688" t="s">
        <v>522</v>
      </c>
      <c r="I12" s="688" t="s">
        <v>4215</v>
      </c>
      <c r="J12" s="688" t="s">
        <v>4162</v>
      </c>
      <c r="K12" s="709" t="s">
        <v>5550</v>
      </c>
    </row>
    <row r="13" spans="1:18" ht="16.5">
      <c r="A13" s="688" t="s">
        <v>2996</v>
      </c>
      <c r="B13" s="688" t="s">
        <v>5551</v>
      </c>
      <c r="C13" s="688" t="s">
        <v>5552</v>
      </c>
      <c r="D13" s="688" t="s">
        <v>4726</v>
      </c>
      <c r="E13" s="824" t="s">
        <v>1866</v>
      </c>
      <c r="F13" s="682">
        <v>198193420</v>
      </c>
      <c r="G13" s="682">
        <v>3859557330</v>
      </c>
      <c r="H13" s="682" t="s">
        <v>513</v>
      </c>
      <c r="I13" s="688" t="s">
        <v>4215</v>
      </c>
      <c r="J13" s="688" t="s">
        <v>4162</v>
      </c>
      <c r="K13" s="709" t="s">
        <v>5553</v>
      </c>
    </row>
    <row r="14" spans="1:18" ht="16.5">
      <c r="A14" s="688" t="s">
        <v>2608</v>
      </c>
      <c r="B14" s="688" t="s">
        <v>5554</v>
      </c>
      <c r="C14" s="688" t="s">
        <v>5555</v>
      </c>
      <c r="D14" s="688" t="s">
        <v>4726</v>
      </c>
      <c r="E14" s="817" t="s">
        <v>2609</v>
      </c>
      <c r="F14" s="682">
        <v>203347801</v>
      </c>
      <c r="G14" s="682">
        <v>3857462218</v>
      </c>
      <c r="H14" s="682" t="s">
        <v>554</v>
      </c>
      <c r="I14" s="688" t="s">
        <v>4215</v>
      </c>
      <c r="J14" s="688" t="s">
        <v>4162</v>
      </c>
      <c r="K14" s="709" t="s">
        <v>5556</v>
      </c>
    </row>
    <row r="15" spans="1:18" ht="16.5">
      <c r="A15" s="694" t="s">
        <v>5557</v>
      </c>
      <c r="B15" s="688" t="s">
        <v>5558</v>
      </c>
      <c r="C15" s="688" t="s">
        <v>5559</v>
      </c>
      <c r="D15" s="688" t="s">
        <v>4726</v>
      </c>
      <c r="E15" s="821" t="s">
        <v>2179</v>
      </c>
      <c r="F15" s="692">
        <v>186680938</v>
      </c>
      <c r="G15" s="692">
        <v>3854235106</v>
      </c>
      <c r="H15" s="682" t="s">
        <v>552</v>
      </c>
      <c r="I15" s="688" t="s">
        <v>4215</v>
      </c>
      <c r="J15" s="688" t="s">
        <v>4162</v>
      </c>
      <c r="K15" s="709" t="s">
        <v>5560</v>
      </c>
    </row>
    <row r="16" spans="1:18" ht="16.5">
      <c r="A16" s="688" t="s">
        <v>5561</v>
      </c>
      <c r="B16" s="688" t="s">
        <v>5562</v>
      </c>
      <c r="C16" s="688" t="s">
        <v>5563</v>
      </c>
      <c r="D16" s="688" t="s">
        <v>4726</v>
      </c>
      <c r="E16" s="823" t="s">
        <v>2243</v>
      </c>
      <c r="F16" s="690">
        <v>194643016</v>
      </c>
      <c r="G16" s="695">
        <v>3854887229</v>
      </c>
      <c r="H16" s="688" t="s">
        <v>522</v>
      </c>
      <c r="I16" s="688" t="s">
        <v>4215</v>
      </c>
      <c r="J16" s="688" t="s">
        <v>4162</v>
      </c>
      <c r="K16" s="709" t="s">
        <v>5564</v>
      </c>
    </row>
    <row r="17" spans="1:11" ht="16.5">
      <c r="A17" s="688" t="s">
        <v>3140</v>
      </c>
      <c r="B17" s="688" t="s">
        <v>5565</v>
      </c>
      <c r="C17" s="688" t="s">
        <v>5566</v>
      </c>
      <c r="D17" s="688" t="s">
        <v>4726</v>
      </c>
      <c r="E17" s="821" t="s">
        <v>2214</v>
      </c>
      <c r="F17" s="692">
        <v>146774074</v>
      </c>
      <c r="G17" s="692">
        <v>9548470390</v>
      </c>
      <c r="H17" s="682" t="s">
        <v>522</v>
      </c>
      <c r="I17" s="688" t="s">
        <v>4215</v>
      </c>
      <c r="J17" s="688" t="s">
        <v>4162</v>
      </c>
      <c r="K17" s="710" t="s">
        <v>5567</v>
      </c>
    </row>
    <row r="18" spans="1:11" ht="16.5">
      <c r="A18" s="688" t="s">
        <v>5568</v>
      </c>
      <c r="B18" s="688" t="s">
        <v>5569</v>
      </c>
      <c r="C18" s="688" t="s">
        <v>5570</v>
      </c>
      <c r="D18" s="688" t="s">
        <v>4726</v>
      </c>
      <c r="E18" s="821" t="s">
        <v>2887</v>
      </c>
      <c r="F18" s="822">
        <v>215464770</v>
      </c>
      <c r="G18" s="822">
        <v>8013309619</v>
      </c>
      <c r="H18" s="691" t="s">
        <v>522</v>
      </c>
      <c r="I18" s="688" t="s">
        <v>4215</v>
      </c>
      <c r="J18" s="688" t="s">
        <v>4162</v>
      </c>
      <c r="K18" s="710" t="s">
        <v>5571</v>
      </c>
    </row>
    <row r="19" spans="1:11" ht="16.5">
      <c r="A19" s="688" t="s">
        <v>2779</v>
      </c>
      <c r="B19" s="688" t="s">
        <v>5572</v>
      </c>
      <c r="C19" s="688" t="s">
        <v>5573</v>
      </c>
      <c r="D19" s="688" t="s">
        <v>4975</v>
      </c>
      <c r="E19" s="817" t="s">
        <v>2780</v>
      </c>
      <c r="F19" s="691">
        <v>191013148</v>
      </c>
      <c r="G19" s="691">
        <v>8012051446</v>
      </c>
      <c r="H19" s="691" t="s">
        <v>554</v>
      </c>
      <c r="I19" s="688" t="s">
        <v>4220</v>
      </c>
      <c r="J19" s="688" t="s">
        <v>4162</v>
      </c>
      <c r="K19" s="710" t="s">
        <v>5574</v>
      </c>
    </row>
    <row r="20" spans="1:11" ht="33">
      <c r="A20" s="688" t="s">
        <v>3048</v>
      </c>
      <c r="B20" s="688" t="s">
        <v>5575</v>
      </c>
      <c r="C20" s="688" t="s">
        <v>5576</v>
      </c>
      <c r="D20" s="688" t="s">
        <v>4975</v>
      </c>
      <c r="E20" s="817" t="s">
        <v>3049</v>
      </c>
      <c r="F20" s="819">
        <v>206245582</v>
      </c>
      <c r="G20" s="819">
        <v>6292854112</v>
      </c>
      <c r="H20" s="819" t="s">
        <v>554</v>
      </c>
      <c r="I20" s="820" t="s">
        <v>4220</v>
      </c>
      <c r="J20" s="820" t="s">
        <v>4162</v>
      </c>
      <c r="K20" s="710" t="s">
        <v>5577</v>
      </c>
    </row>
    <row r="21" spans="1:11" ht="16.5">
      <c r="A21" s="688" t="s">
        <v>5578</v>
      </c>
      <c r="B21" s="688" t="s">
        <v>5579</v>
      </c>
      <c r="C21" s="688" t="s">
        <v>5580</v>
      </c>
      <c r="D21" s="688" t="s">
        <v>4975</v>
      </c>
      <c r="E21" s="827" t="s">
        <v>2611</v>
      </c>
      <c r="F21" s="697">
        <v>203351856</v>
      </c>
      <c r="G21" s="697">
        <v>3854630947</v>
      </c>
      <c r="H21" s="697" t="s">
        <v>554</v>
      </c>
      <c r="I21" s="688" t="s">
        <v>4220</v>
      </c>
      <c r="J21" s="696" t="s">
        <v>4162</v>
      </c>
      <c r="K21" s="710" t="s">
        <v>5581</v>
      </c>
    </row>
    <row r="22" spans="1:11" ht="33">
      <c r="A22" s="688" t="s">
        <v>2954</v>
      </c>
      <c r="B22" s="688" t="s">
        <v>5582</v>
      </c>
      <c r="C22" s="688" t="s">
        <v>5583</v>
      </c>
      <c r="D22" s="688" t="s">
        <v>4975</v>
      </c>
      <c r="E22" s="817" t="s">
        <v>2955</v>
      </c>
      <c r="F22" s="691">
        <v>215460869</v>
      </c>
      <c r="G22" s="691">
        <v>3372418949</v>
      </c>
      <c r="H22" s="691" t="s">
        <v>522</v>
      </c>
      <c r="I22" s="688" t="s">
        <v>4220</v>
      </c>
      <c r="J22" s="696" t="s">
        <v>4162</v>
      </c>
      <c r="K22" s="710" t="s">
        <v>5584</v>
      </c>
    </row>
    <row r="23" spans="1:11">
      <c r="A23" s="688" t="s">
        <v>2185</v>
      </c>
      <c r="B23" s="688" t="s">
        <v>5585</v>
      </c>
      <c r="C23" s="688" t="s">
        <v>5586</v>
      </c>
      <c r="D23" s="688" t="s">
        <v>4975</v>
      </c>
      <c r="E23" s="818" t="s">
        <v>2186</v>
      </c>
      <c r="F23" s="688">
        <v>199345715</v>
      </c>
      <c r="G23" s="688">
        <v>8018757207</v>
      </c>
      <c r="H23" s="688" t="s">
        <v>522</v>
      </c>
      <c r="I23" s="688" t="s">
        <v>4220</v>
      </c>
      <c r="J23" s="688" t="s">
        <v>4162</v>
      </c>
      <c r="K23" s="710" t="s">
        <v>5587</v>
      </c>
    </row>
    <row r="24" spans="1:11" ht="16.5">
      <c r="A24" s="688" t="s">
        <v>5588</v>
      </c>
      <c r="B24" s="688" t="s">
        <v>5589</v>
      </c>
      <c r="C24" s="688" t="s">
        <v>5590</v>
      </c>
      <c r="D24" s="688" t="s">
        <v>5509</v>
      </c>
      <c r="E24" s="817" t="s">
        <v>5591</v>
      </c>
      <c r="F24" s="691">
        <v>215184183</v>
      </c>
      <c r="G24" s="691">
        <v>801634647</v>
      </c>
      <c r="H24" s="691" t="s">
        <v>1260</v>
      </c>
      <c r="I24" s="688" t="s">
        <v>4220</v>
      </c>
      <c r="J24" s="688" t="s">
        <v>4172</v>
      </c>
      <c r="K24" s="710" t="s">
        <v>5592</v>
      </c>
    </row>
    <row r="25" spans="1:11" ht="14.25" customHeight="1">
      <c r="A25" s="688" t="s">
        <v>2573</v>
      </c>
      <c r="B25" s="688" t="s">
        <v>5593</v>
      </c>
      <c r="C25" s="688" t="s">
        <v>5594</v>
      </c>
      <c r="D25" s="688" t="s">
        <v>5509</v>
      </c>
      <c r="E25" s="817" t="s">
        <v>5595</v>
      </c>
      <c r="F25" s="691">
        <v>110929213</v>
      </c>
      <c r="G25" s="691">
        <v>3855762827</v>
      </c>
      <c r="H25" s="691" t="s">
        <v>2472</v>
      </c>
      <c r="I25" s="688" t="s">
        <v>4220</v>
      </c>
      <c r="J25" s="688" t="s">
        <v>4172</v>
      </c>
      <c r="K25" s="710" t="s">
        <v>5596</v>
      </c>
    </row>
    <row r="26" spans="1:11" ht="16.5">
      <c r="A26" s="688" t="s">
        <v>5597</v>
      </c>
      <c r="B26" s="688" t="s">
        <v>5598</v>
      </c>
      <c r="C26" s="688" t="s">
        <v>5599</v>
      </c>
      <c r="D26" s="688" t="s">
        <v>5509</v>
      </c>
      <c r="E26" s="817" t="s">
        <v>2912</v>
      </c>
      <c r="F26" s="682">
        <v>109431643</v>
      </c>
      <c r="G26" s="682">
        <v>8015482197</v>
      </c>
      <c r="H26" s="682" t="s">
        <v>528</v>
      </c>
      <c r="I26" s="688" t="s">
        <v>4220</v>
      </c>
      <c r="J26" s="688" t="s">
        <v>4172</v>
      </c>
      <c r="K26" s="710" t="s">
        <v>5600</v>
      </c>
    </row>
  </sheetData>
  <conditionalFormatting sqref="F9">
    <cfRule type="duplicateValues" dxfId="816" priority="10"/>
  </conditionalFormatting>
  <conditionalFormatting sqref="F11:F12">
    <cfRule type="duplicateValues" dxfId="815" priority="9"/>
  </conditionalFormatting>
  <conditionalFormatting sqref="F18">
    <cfRule type="duplicateValues" dxfId="814" priority="8"/>
  </conditionalFormatting>
  <conditionalFormatting sqref="F17">
    <cfRule type="duplicateValues" dxfId="813" priority="7"/>
  </conditionalFormatting>
  <conditionalFormatting sqref="F7">
    <cfRule type="duplicateValues" dxfId="812" priority="6"/>
  </conditionalFormatting>
  <conditionalFormatting sqref="F8">
    <cfRule type="duplicateValues" dxfId="811" priority="5"/>
  </conditionalFormatting>
  <conditionalFormatting sqref="F3">
    <cfRule type="duplicateValues" dxfId="810" priority="4"/>
  </conditionalFormatting>
  <conditionalFormatting sqref="F15">
    <cfRule type="duplicateValues" dxfId="809" priority="3"/>
  </conditionalFormatting>
  <conditionalFormatting sqref="F6">
    <cfRule type="duplicateValues" dxfId="808" priority="1"/>
  </conditionalFormatting>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79F1-4410-4C47-A62F-990BF047CC8B}">
  <dimension ref="A1:R22"/>
  <sheetViews>
    <sheetView workbookViewId="0">
      <selection activeCell="E15" sqref="E15"/>
    </sheetView>
  </sheetViews>
  <sheetFormatPr defaultColWidth="9.140625" defaultRowHeight="15"/>
  <cols>
    <col min="1" max="1" width="19.28515625" style="197" customWidth="1"/>
    <col min="2" max="2" width="10" style="197" bestFit="1" customWidth="1"/>
    <col min="3" max="3" width="9.140625" style="197" customWidth="1"/>
    <col min="4" max="4" width="34.140625" style="197" bestFit="1" customWidth="1"/>
    <col min="5" max="5" width="19.28515625" style="197" customWidth="1"/>
    <col min="6" max="6" width="10.85546875" style="197" customWidth="1"/>
    <col min="7" max="7" width="16.7109375" style="197" customWidth="1"/>
    <col min="8" max="8" width="9.140625" style="197" customWidth="1"/>
    <col min="9" max="9" width="40.140625" style="197" customWidth="1"/>
    <col min="10" max="10" width="83.7109375" style="197" bestFit="1" customWidth="1"/>
    <col min="11" max="11" width="12.5703125" style="197" bestFit="1" customWidth="1"/>
    <col min="12" max="16384" width="9.140625" style="197"/>
  </cols>
  <sheetData>
    <row r="1" spans="1:18">
      <c r="A1" s="652" t="s">
        <v>4140</v>
      </c>
      <c r="B1" s="652" t="s">
        <v>4139</v>
      </c>
      <c r="C1" s="652" t="s">
        <v>4137</v>
      </c>
      <c r="D1" s="652" t="s">
        <v>4138</v>
      </c>
      <c r="E1" s="652" t="s">
        <v>189</v>
      </c>
      <c r="F1" s="652" t="s">
        <v>1192</v>
      </c>
      <c r="G1" s="653" t="s">
        <v>190</v>
      </c>
      <c r="H1" s="652" t="s">
        <v>498</v>
      </c>
      <c r="I1" s="652" t="s">
        <v>4143</v>
      </c>
      <c r="J1" s="652" t="s">
        <v>4144</v>
      </c>
      <c r="K1" s="652" t="s">
        <v>4145</v>
      </c>
      <c r="L1" s="497" t="s">
        <v>450</v>
      </c>
      <c r="M1" s="497" t="s">
        <v>4146</v>
      </c>
      <c r="N1" s="497" t="s">
        <v>4147</v>
      </c>
      <c r="O1" s="497" t="s">
        <v>4148</v>
      </c>
      <c r="P1" s="497" t="s">
        <v>4149</v>
      </c>
      <c r="Q1" s="500" t="s">
        <v>4150</v>
      </c>
      <c r="R1" s="500" t="s">
        <v>4151</v>
      </c>
    </row>
    <row r="2" spans="1:18" ht="15.75">
      <c r="A2" s="197" t="s">
        <v>3076</v>
      </c>
      <c r="B2" s="197" t="s">
        <v>5601</v>
      </c>
      <c r="C2" s="197" t="s">
        <v>5602</v>
      </c>
      <c r="D2" s="197" t="s">
        <v>5068</v>
      </c>
      <c r="E2" s="501" t="s">
        <v>3077</v>
      </c>
      <c r="F2" s="197">
        <v>213258870</v>
      </c>
      <c r="G2" s="197">
        <v>4357402895</v>
      </c>
      <c r="H2" s="197" t="s">
        <v>506</v>
      </c>
      <c r="I2" s="197" t="s">
        <v>5603</v>
      </c>
      <c r="J2" s="197" t="s">
        <v>5604</v>
      </c>
      <c r="K2" s="699" t="s">
        <v>5605</v>
      </c>
    </row>
    <row r="3" spans="1:18" s="199" customFormat="1" ht="15.75">
      <c r="A3" s="199" t="s">
        <v>5606</v>
      </c>
      <c r="B3" s="199" t="s">
        <v>5413</v>
      </c>
      <c r="C3" s="199" t="s">
        <v>5607</v>
      </c>
      <c r="D3" s="199" t="s">
        <v>4355</v>
      </c>
      <c r="E3" s="700" t="s">
        <v>2443</v>
      </c>
      <c r="F3" s="199">
        <v>151382284</v>
      </c>
      <c r="G3" s="199">
        <v>3852859700</v>
      </c>
      <c r="H3" s="199" t="s">
        <v>2656</v>
      </c>
      <c r="I3" s="199" t="s">
        <v>5603</v>
      </c>
      <c r="J3" s="199" t="s">
        <v>5608</v>
      </c>
      <c r="K3" s="701" t="s">
        <v>5609</v>
      </c>
    </row>
    <row r="4" spans="1:18" ht="15.75">
      <c r="A4" s="197" t="s">
        <v>2583</v>
      </c>
      <c r="B4" s="197" t="s">
        <v>5610</v>
      </c>
      <c r="C4" s="197" t="s">
        <v>5611</v>
      </c>
      <c r="D4" s="197" t="s">
        <v>4355</v>
      </c>
      <c r="E4" s="673" t="s">
        <v>2584</v>
      </c>
      <c r="F4" s="197">
        <v>198455008</v>
      </c>
      <c r="G4" s="197">
        <v>3855802547</v>
      </c>
      <c r="H4" s="197" t="s">
        <v>554</v>
      </c>
      <c r="I4" s="197" t="s">
        <v>5603</v>
      </c>
      <c r="J4" s="197" t="s">
        <v>5608</v>
      </c>
      <c r="K4" s="702" t="s">
        <v>5612</v>
      </c>
    </row>
    <row r="5" spans="1:18" ht="15.75">
      <c r="A5" s="197" t="s">
        <v>5613</v>
      </c>
      <c r="B5" s="197" t="s">
        <v>5614</v>
      </c>
      <c r="C5" s="197" t="s">
        <v>5615</v>
      </c>
      <c r="D5" s="197" t="s">
        <v>4355</v>
      </c>
      <c r="E5" s="501" t="s">
        <v>5616</v>
      </c>
      <c r="F5" s="197">
        <v>198297539</v>
      </c>
      <c r="G5" s="197">
        <v>3233171077</v>
      </c>
      <c r="H5" s="197" t="s">
        <v>522</v>
      </c>
      <c r="I5" s="197" t="s">
        <v>5603</v>
      </c>
      <c r="J5" s="197" t="s">
        <v>5608</v>
      </c>
      <c r="K5" s="702" t="s">
        <v>5617</v>
      </c>
    </row>
    <row r="6" spans="1:18" ht="15.75">
      <c r="A6" s="197" t="s">
        <v>2847</v>
      </c>
      <c r="B6" s="197" t="s">
        <v>5618</v>
      </c>
      <c r="C6" s="197" t="s">
        <v>5619</v>
      </c>
      <c r="D6" s="197" t="s">
        <v>4355</v>
      </c>
      <c r="E6" s="534" t="s">
        <v>2848</v>
      </c>
      <c r="F6" s="197">
        <v>203378640</v>
      </c>
      <c r="G6" s="197">
        <v>8016669687</v>
      </c>
      <c r="H6" s="197" t="s">
        <v>522</v>
      </c>
      <c r="I6" s="197" t="s">
        <v>5603</v>
      </c>
      <c r="J6" s="197" t="s">
        <v>5608</v>
      </c>
      <c r="K6" s="702" t="s">
        <v>5620</v>
      </c>
    </row>
    <row r="7" spans="1:18" ht="15.75">
      <c r="A7" s="197" t="s">
        <v>5621</v>
      </c>
      <c r="B7" s="197" t="s">
        <v>5622</v>
      </c>
      <c r="C7" s="197" t="s">
        <v>5623</v>
      </c>
      <c r="D7" s="197" t="s">
        <v>4355</v>
      </c>
      <c r="E7" s="501" t="s">
        <v>2790</v>
      </c>
      <c r="F7" s="197">
        <v>215166276</v>
      </c>
      <c r="G7" s="197">
        <v>3854876098</v>
      </c>
      <c r="H7" s="197" t="s">
        <v>2472</v>
      </c>
      <c r="I7" s="197" t="s">
        <v>5603</v>
      </c>
      <c r="J7" s="197" t="s">
        <v>5608</v>
      </c>
      <c r="K7" s="702" t="s">
        <v>5624</v>
      </c>
    </row>
    <row r="8" spans="1:18" ht="15.75">
      <c r="A8" s="197" t="s">
        <v>5625</v>
      </c>
      <c r="B8" s="197" t="s">
        <v>5626</v>
      </c>
      <c r="C8" s="197" t="s">
        <v>5627</v>
      </c>
      <c r="D8" s="197" t="s">
        <v>5068</v>
      </c>
      <c r="E8" s="501" t="s">
        <v>5628</v>
      </c>
      <c r="F8" s="197">
        <v>215155453</v>
      </c>
      <c r="G8" s="203">
        <v>4322318616</v>
      </c>
      <c r="H8" s="197" t="s">
        <v>2472</v>
      </c>
      <c r="I8" s="197" t="s">
        <v>5603</v>
      </c>
      <c r="J8" s="197" t="s">
        <v>5604</v>
      </c>
      <c r="K8" s="702" t="s">
        <v>5629</v>
      </c>
    </row>
    <row r="9" spans="1:18" ht="15.75">
      <c r="A9" s="197" t="s">
        <v>2616</v>
      </c>
      <c r="B9" s="197" t="s">
        <v>5630</v>
      </c>
      <c r="C9" s="197" t="s">
        <v>5631</v>
      </c>
      <c r="D9" s="197" t="s">
        <v>5068</v>
      </c>
      <c r="E9" s="501" t="s">
        <v>2617</v>
      </c>
      <c r="F9" s="197">
        <v>202180031</v>
      </c>
      <c r="G9" s="197">
        <v>3855287279</v>
      </c>
      <c r="H9" s="197" t="s">
        <v>554</v>
      </c>
      <c r="I9" s="197" t="s">
        <v>5603</v>
      </c>
      <c r="J9" s="197" t="s">
        <v>5604</v>
      </c>
      <c r="K9" s="702" t="s">
        <v>5632</v>
      </c>
    </row>
    <row r="10" spans="1:18" ht="15.75">
      <c r="A10" s="197" t="s">
        <v>2924</v>
      </c>
      <c r="B10" s="197" t="s">
        <v>5633</v>
      </c>
      <c r="C10" s="197" t="s">
        <v>5634</v>
      </c>
      <c r="D10" s="197" t="s">
        <v>5068</v>
      </c>
      <c r="E10" s="501" t="s">
        <v>2886</v>
      </c>
      <c r="F10" s="197">
        <v>215491744</v>
      </c>
      <c r="G10" s="197">
        <v>3856016805</v>
      </c>
      <c r="H10" s="197" t="s">
        <v>522</v>
      </c>
      <c r="I10" s="197" t="s">
        <v>5603</v>
      </c>
      <c r="J10" s="197" t="s">
        <v>5604</v>
      </c>
      <c r="K10" s="702" t="s">
        <v>5635</v>
      </c>
    </row>
    <row r="11" spans="1:18" ht="15.75">
      <c r="A11" s="197" t="s">
        <v>2997</v>
      </c>
      <c r="B11" s="197" t="s">
        <v>5416</v>
      </c>
      <c r="C11" s="197" t="s">
        <v>5636</v>
      </c>
      <c r="D11" s="197" t="s">
        <v>5068</v>
      </c>
      <c r="E11" s="199" t="s">
        <v>2998</v>
      </c>
      <c r="F11" s="197">
        <v>198482887</v>
      </c>
      <c r="G11" s="197">
        <v>3859559147</v>
      </c>
      <c r="H11" s="197" t="s">
        <v>522</v>
      </c>
      <c r="I11" s="197" t="s">
        <v>5603</v>
      </c>
      <c r="J11" s="197" t="s">
        <v>5604</v>
      </c>
      <c r="K11" s="617" t="s">
        <v>5637</v>
      </c>
    </row>
    <row r="12" spans="1:18" ht="15.75">
      <c r="C12" s="146"/>
      <c r="K12" s="617"/>
    </row>
    <row r="13" spans="1:18" ht="15.75">
      <c r="G13" s="347"/>
      <c r="K13" s="617"/>
    </row>
    <row r="14" spans="1:18" ht="15.75">
      <c r="K14" s="617"/>
    </row>
    <row r="15" spans="1:18" ht="15.75">
      <c r="A15" s="632"/>
      <c r="K15" s="617"/>
    </row>
    <row r="16" spans="1:18" ht="15.75">
      <c r="K16" s="617"/>
    </row>
    <row r="21" spans="10:10">
      <c r="J21" s="655"/>
    </row>
    <row r="22" spans="10:10">
      <c r="J22" s="655"/>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A6CB-EF9E-4560-B341-75915D3A7DB5}">
  <dimension ref="A1:R22"/>
  <sheetViews>
    <sheetView topLeftCell="A4" workbookViewId="0">
      <selection activeCell="C25" sqref="C25"/>
    </sheetView>
  </sheetViews>
  <sheetFormatPr defaultColWidth="9.140625" defaultRowHeight="15"/>
  <cols>
    <col min="1" max="1" width="19.28515625" style="197" customWidth="1"/>
    <col min="2" max="2" width="10" style="197" bestFit="1" customWidth="1"/>
    <col min="3" max="3" width="9.140625" style="197" customWidth="1"/>
    <col min="4" max="4" width="23.85546875" style="197" bestFit="1" customWidth="1"/>
    <col min="5" max="5" width="19.28515625" style="197" customWidth="1"/>
    <col min="6" max="6" width="10.85546875" style="197" customWidth="1"/>
    <col min="7" max="7" width="16.7109375" style="197" customWidth="1"/>
    <col min="8" max="8" width="9.140625" style="197" customWidth="1"/>
    <col min="9" max="9" width="40.140625" style="197" customWidth="1"/>
    <col min="10" max="10" width="83.7109375" style="197" bestFit="1" customWidth="1"/>
    <col min="11" max="11" width="12.5703125" style="681" bestFit="1" customWidth="1"/>
    <col min="12" max="16384" width="9.140625" style="197"/>
  </cols>
  <sheetData>
    <row r="1" spans="1:18">
      <c r="A1" s="652" t="s">
        <v>4140</v>
      </c>
      <c r="B1" s="652" t="s">
        <v>4139</v>
      </c>
      <c r="C1" s="652" t="s">
        <v>4137</v>
      </c>
      <c r="D1" s="652" t="s">
        <v>4138</v>
      </c>
      <c r="E1" s="652" t="s">
        <v>189</v>
      </c>
      <c r="F1" s="652" t="s">
        <v>1192</v>
      </c>
      <c r="G1" s="653" t="s">
        <v>190</v>
      </c>
      <c r="H1" s="652" t="s">
        <v>498</v>
      </c>
      <c r="I1" s="652" t="s">
        <v>4143</v>
      </c>
      <c r="J1" s="652" t="s">
        <v>4144</v>
      </c>
      <c r="K1" s="656" t="s">
        <v>4145</v>
      </c>
      <c r="L1" s="497" t="s">
        <v>450</v>
      </c>
      <c r="M1" s="497" t="s">
        <v>4146</v>
      </c>
      <c r="N1" s="497" t="s">
        <v>4147</v>
      </c>
      <c r="O1" s="497" t="s">
        <v>4148</v>
      </c>
      <c r="P1" s="497" t="s">
        <v>4149</v>
      </c>
      <c r="Q1" s="500" t="s">
        <v>4150</v>
      </c>
      <c r="R1" s="500" t="s">
        <v>4151</v>
      </c>
    </row>
    <row r="2" spans="1:18">
      <c r="A2" s="197" t="s">
        <v>5638</v>
      </c>
      <c r="B2" s="197" t="s">
        <v>5639</v>
      </c>
      <c r="C2" s="197" t="s">
        <v>5640</v>
      </c>
      <c r="D2" s="197" t="s">
        <v>4726</v>
      </c>
      <c r="E2" s="197" t="s">
        <v>2930</v>
      </c>
      <c r="F2" s="502">
        <v>215432364</v>
      </c>
      <c r="G2" s="197">
        <v>8019700368</v>
      </c>
      <c r="H2" s="197" t="s">
        <v>552</v>
      </c>
      <c r="I2" s="197" t="s">
        <v>4215</v>
      </c>
      <c r="J2" s="197" t="s">
        <v>4162</v>
      </c>
      <c r="K2" s="1152" t="s">
        <v>5641</v>
      </c>
    </row>
    <row r="3" spans="1:18">
      <c r="A3" s="197" t="s">
        <v>2956</v>
      </c>
      <c r="B3" s="197" t="s">
        <v>5642</v>
      </c>
      <c r="C3" s="197" t="s">
        <v>5643</v>
      </c>
      <c r="D3" s="197" t="s">
        <v>4726</v>
      </c>
      <c r="E3" s="197" t="s">
        <v>2957</v>
      </c>
      <c r="F3" s="502">
        <v>133917840</v>
      </c>
      <c r="G3" s="197">
        <v>8015898314</v>
      </c>
      <c r="H3" s="197" t="s">
        <v>522</v>
      </c>
      <c r="I3" s="197" t="s">
        <v>4215</v>
      </c>
      <c r="J3" s="197" t="s">
        <v>4162</v>
      </c>
      <c r="K3" s="1153" t="s">
        <v>5644</v>
      </c>
    </row>
    <row r="4" spans="1:18">
      <c r="A4" s="197">
        <v>855567420</v>
      </c>
      <c r="B4" s="197" t="s">
        <v>5645</v>
      </c>
      <c r="C4" s="197" t="s">
        <v>5646</v>
      </c>
      <c r="D4" s="197" t="s">
        <v>4726</v>
      </c>
      <c r="E4" s="703" t="s">
        <v>2823</v>
      </c>
      <c r="F4" s="197">
        <v>214637682</v>
      </c>
      <c r="G4" s="197">
        <v>4058265077</v>
      </c>
      <c r="H4" s="197" t="s">
        <v>2656</v>
      </c>
      <c r="I4" s="197" t="s">
        <v>4215</v>
      </c>
      <c r="J4" s="197" t="s">
        <v>4162</v>
      </c>
      <c r="K4" s="1153" t="s">
        <v>5647</v>
      </c>
    </row>
    <row r="5" spans="1:18">
      <c r="A5" s="663" t="s">
        <v>2931</v>
      </c>
      <c r="B5" s="197" t="s">
        <v>5648</v>
      </c>
      <c r="C5" s="197" t="s">
        <v>5649</v>
      </c>
      <c r="D5" s="197" t="s">
        <v>4726</v>
      </c>
      <c r="E5" s="197" t="s">
        <v>5650</v>
      </c>
      <c r="F5" s="502">
        <v>191150745</v>
      </c>
      <c r="G5" s="197">
        <v>3344068019</v>
      </c>
      <c r="H5" s="197" t="s">
        <v>2472</v>
      </c>
      <c r="I5" s="197" t="s">
        <v>4215</v>
      </c>
      <c r="J5" s="197" t="s">
        <v>4162</v>
      </c>
      <c r="K5" s="1152" t="s">
        <v>5651</v>
      </c>
    </row>
    <row r="6" spans="1:18">
      <c r="A6" s="197" t="s">
        <v>2982</v>
      </c>
      <c r="B6" s="197" t="s">
        <v>5652</v>
      </c>
      <c r="C6" s="197" t="s">
        <v>5653</v>
      </c>
      <c r="D6" s="197" t="s">
        <v>4726</v>
      </c>
      <c r="E6" s="197" t="s">
        <v>2983</v>
      </c>
      <c r="F6" s="502">
        <v>164340892</v>
      </c>
      <c r="G6" s="197">
        <v>2404266282</v>
      </c>
      <c r="H6" s="197" t="s">
        <v>513</v>
      </c>
      <c r="I6" s="197" t="s">
        <v>4215</v>
      </c>
      <c r="J6" s="197" t="s">
        <v>4162</v>
      </c>
      <c r="K6" s="1152" t="s">
        <v>5654</v>
      </c>
    </row>
    <row r="7" spans="1:18">
      <c r="A7" s="197" t="s">
        <v>5655</v>
      </c>
      <c r="B7" s="197" t="s">
        <v>5656</v>
      </c>
      <c r="C7" s="197" t="s">
        <v>5657</v>
      </c>
      <c r="D7" s="197" t="s">
        <v>4726</v>
      </c>
      <c r="E7" s="197" t="s">
        <v>2639</v>
      </c>
      <c r="F7" s="502">
        <v>214503979</v>
      </c>
      <c r="G7" s="197">
        <v>3854957375</v>
      </c>
      <c r="H7" s="197" t="s">
        <v>2406</v>
      </c>
      <c r="I7" s="197" t="s">
        <v>4215</v>
      </c>
      <c r="J7" s="197" t="s">
        <v>4162</v>
      </c>
      <c r="K7" s="1152" t="s">
        <v>5658</v>
      </c>
    </row>
    <row r="8" spans="1:18">
      <c r="A8" s="197" t="s">
        <v>5659</v>
      </c>
      <c r="B8" s="197" t="s">
        <v>5660</v>
      </c>
      <c r="C8" s="197" t="s">
        <v>5661</v>
      </c>
      <c r="D8" s="197" t="s">
        <v>4726</v>
      </c>
      <c r="E8" s="197" t="s">
        <v>5662</v>
      </c>
      <c r="F8" s="197">
        <v>203393064</v>
      </c>
      <c r="G8" s="203">
        <v>3852379981</v>
      </c>
      <c r="H8" s="197" t="s">
        <v>522</v>
      </c>
      <c r="I8" s="197" t="s">
        <v>4215</v>
      </c>
      <c r="J8" s="197" t="s">
        <v>4162</v>
      </c>
      <c r="K8" s="1152" t="s">
        <v>5663</v>
      </c>
    </row>
    <row r="9" spans="1:18">
      <c r="A9" s="197" t="s">
        <v>5664</v>
      </c>
      <c r="B9" s="197" t="s">
        <v>5665</v>
      </c>
      <c r="C9" s="197" t="s">
        <v>5666</v>
      </c>
      <c r="D9" s="197" t="s">
        <v>4726</v>
      </c>
      <c r="E9" s="197" t="s">
        <v>5667</v>
      </c>
      <c r="F9" s="197">
        <v>175559944</v>
      </c>
      <c r="G9" s="197">
        <v>3854360072</v>
      </c>
      <c r="H9" s="197" t="s">
        <v>513</v>
      </c>
      <c r="I9" s="197" t="s">
        <v>4215</v>
      </c>
      <c r="J9" s="197" t="s">
        <v>4162</v>
      </c>
      <c r="K9" s="1152" t="s">
        <v>5668</v>
      </c>
    </row>
    <row r="10" spans="1:18">
      <c r="A10" s="197" t="s">
        <v>5669</v>
      </c>
      <c r="B10" s="197" t="s">
        <v>5670</v>
      </c>
      <c r="C10" s="197" t="s">
        <v>5671</v>
      </c>
      <c r="D10" s="197" t="s">
        <v>4726</v>
      </c>
      <c r="E10" s="197" t="s">
        <v>5672</v>
      </c>
      <c r="F10" s="502">
        <v>215167256</v>
      </c>
      <c r="G10" s="197">
        <v>8019494737</v>
      </c>
      <c r="H10" s="197" t="s">
        <v>522</v>
      </c>
      <c r="I10" s="197" t="s">
        <v>4215</v>
      </c>
      <c r="J10" s="197" t="s">
        <v>4162</v>
      </c>
      <c r="K10" s="1152" t="s">
        <v>5673</v>
      </c>
    </row>
    <row r="11" spans="1:18">
      <c r="A11" s="197" t="s">
        <v>5674</v>
      </c>
      <c r="B11" s="197" t="s">
        <v>5675</v>
      </c>
      <c r="C11" s="197" t="s">
        <v>5676</v>
      </c>
      <c r="D11" s="197" t="s">
        <v>80</v>
      </c>
      <c r="E11" s="197" t="s">
        <v>5677</v>
      </c>
      <c r="F11" s="502">
        <v>201768208</v>
      </c>
      <c r="G11" s="197">
        <v>2398485776</v>
      </c>
      <c r="H11" s="197" t="s">
        <v>522</v>
      </c>
      <c r="I11" s="197" t="s">
        <v>4218</v>
      </c>
      <c r="J11" s="197" t="s">
        <v>4162</v>
      </c>
      <c r="K11" s="1152" t="s">
        <v>5678</v>
      </c>
    </row>
    <row r="12" spans="1:18">
      <c r="A12" s="197" t="s">
        <v>2470</v>
      </c>
      <c r="B12" s="197" t="s">
        <v>5679</v>
      </c>
      <c r="C12" s="146" t="s">
        <v>5680</v>
      </c>
      <c r="D12" s="197" t="s">
        <v>125</v>
      </c>
      <c r="E12" s="197" t="s">
        <v>2471</v>
      </c>
      <c r="F12" s="502">
        <v>213208915</v>
      </c>
      <c r="G12" s="197">
        <v>3855399305</v>
      </c>
      <c r="H12" s="197" t="s">
        <v>2472</v>
      </c>
      <c r="I12" s="197" t="s">
        <v>4220</v>
      </c>
      <c r="J12" s="197" t="s">
        <v>4157</v>
      </c>
      <c r="K12" s="1152" t="s">
        <v>5681</v>
      </c>
    </row>
    <row r="13" spans="1:18">
      <c r="A13" s="197" t="s">
        <v>2881</v>
      </c>
      <c r="B13" s="197" t="s">
        <v>5682</v>
      </c>
      <c r="C13" s="197" t="s">
        <v>5683</v>
      </c>
      <c r="D13" s="197" t="s">
        <v>125</v>
      </c>
      <c r="E13" s="197" t="s">
        <v>2882</v>
      </c>
      <c r="F13" s="197">
        <v>194546170</v>
      </c>
      <c r="G13" s="347">
        <v>3854872258</v>
      </c>
      <c r="H13" s="197" t="s">
        <v>2472</v>
      </c>
      <c r="I13" s="197" t="s">
        <v>4220</v>
      </c>
      <c r="J13" s="197" t="s">
        <v>4157</v>
      </c>
      <c r="K13" s="1152" t="s">
        <v>5684</v>
      </c>
    </row>
    <row r="14" spans="1:18">
      <c r="A14" s="197" t="s">
        <v>2869</v>
      </c>
      <c r="B14" s="197" t="s">
        <v>5685</v>
      </c>
      <c r="C14" s="197" t="s">
        <v>5686</v>
      </c>
      <c r="D14" s="197" t="s">
        <v>125</v>
      </c>
      <c r="E14" s="197" t="s">
        <v>2870</v>
      </c>
      <c r="F14" s="197">
        <v>160694408</v>
      </c>
      <c r="G14" s="197">
        <v>3854872232</v>
      </c>
      <c r="H14" s="197" t="s">
        <v>2472</v>
      </c>
      <c r="I14" s="197" t="s">
        <v>4220</v>
      </c>
      <c r="J14" s="197" t="s">
        <v>4157</v>
      </c>
      <c r="K14" s="1152" t="s">
        <v>5687</v>
      </c>
    </row>
    <row r="15" spans="1:18">
      <c r="A15" s="632" t="s">
        <v>2888</v>
      </c>
      <c r="B15" s="197" t="s">
        <v>5688</v>
      </c>
      <c r="C15" s="197" t="s">
        <v>5689</v>
      </c>
      <c r="D15" s="197" t="s">
        <v>125</v>
      </c>
      <c r="E15" s="197" t="s">
        <v>2889</v>
      </c>
      <c r="F15" s="197">
        <v>193736582</v>
      </c>
      <c r="G15" s="197">
        <v>3859557318</v>
      </c>
      <c r="H15" s="197" t="s">
        <v>2472</v>
      </c>
      <c r="I15" s="197" t="s">
        <v>4220</v>
      </c>
      <c r="J15" s="197" t="s">
        <v>4157</v>
      </c>
      <c r="K15" s="683" t="s">
        <v>5690</v>
      </c>
    </row>
    <row r="16" spans="1:18">
      <c r="A16" s="197" t="s">
        <v>2579</v>
      </c>
      <c r="B16" s="197" t="s">
        <v>5691</v>
      </c>
      <c r="C16" s="197" t="s">
        <v>5692</v>
      </c>
      <c r="D16" s="197" t="s">
        <v>161</v>
      </c>
      <c r="E16" s="197" t="s">
        <v>2580</v>
      </c>
      <c r="F16" s="502">
        <v>214633089</v>
      </c>
      <c r="G16" s="197">
        <v>9153190345</v>
      </c>
      <c r="H16" s="197" t="s">
        <v>2472</v>
      </c>
      <c r="I16" s="197" t="s">
        <v>4220</v>
      </c>
      <c r="J16" s="197" t="s">
        <v>4157</v>
      </c>
      <c r="K16" s="1152" t="s">
        <v>5693</v>
      </c>
    </row>
    <row r="21" spans="10:10">
      <c r="J21" s="655"/>
    </row>
    <row r="22" spans="10:10">
      <c r="J22" s="655"/>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7036-123A-4ACB-9DE2-34AE264786A6}">
  <sheetPr>
    <tabColor theme="9" tint="0.59999389629810485"/>
  </sheetPr>
  <dimension ref="A1:R24"/>
  <sheetViews>
    <sheetView workbookViewId="0">
      <selection activeCell="E27" sqref="E27"/>
    </sheetView>
  </sheetViews>
  <sheetFormatPr defaultColWidth="9.140625" defaultRowHeight="15"/>
  <cols>
    <col min="1" max="1" width="19.28515625" style="197" customWidth="1"/>
    <col min="2" max="3" width="9.140625" style="197" customWidth="1"/>
    <col min="4" max="4" width="23.85546875" style="197" bestFit="1" customWidth="1"/>
    <col min="5" max="5" width="23.5703125" style="197" bestFit="1" customWidth="1"/>
    <col min="6" max="6" width="10.85546875" style="197" customWidth="1"/>
    <col min="7" max="7" width="11.7109375" style="197" customWidth="1"/>
    <col min="8" max="8" width="1.140625" style="197" customWidth="1"/>
    <col min="9" max="9" width="40.85546875" style="197" customWidth="1"/>
    <col min="10" max="10" width="22.85546875" style="197" customWidth="1"/>
    <col min="11" max="11" width="12.5703125" style="197" bestFit="1" customWidth="1"/>
    <col min="12" max="16384" width="9.140625" style="197"/>
  </cols>
  <sheetData>
    <row r="1" spans="1:18">
      <c r="A1" s="652" t="s">
        <v>4140</v>
      </c>
      <c r="B1" s="652" t="s">
        <v>4139</v>
      </c>
      <c r="C1" s="652" t="s">
        <v>4137</v>
      </c>
      <c r="D1" s="652" t="s">
        <v>4138</v>
      </c>
      <c r="E1" s="652" t="s">
        <v>189</v>
      </c>
      <c r="F1" s="652" t="s">
        <v>1192</v>
      </c>
      <c r="G1" s="653" t="s">
        <v>190</v>
      </c>
      <c r="H1" s="652" t="s">
        <v>498</v>
      </c>
      <c r="I1" s="652" t="s">
        <v>4143</v>
      </c>
      <c r="J1" s="652" t="s">
        <v>4144</v>
      </c>
      <c r="K1" s="652" t="s">
        <v>4145</v>
      </c>
      <c r="L1" s="497" t="s">
        <v>450</v>
      </c>
      <c r="M1" s="497" t="s">
        <v>4146</v>
      </c>
      <c r="N1" s="497" t="s">
        <v>4147</v>
      </c>
      <c r="O1" s="497" t="s">
        <v>4148</v>
      </c>
      <c r="P1" s="497" t="s">
        <v>4149</v>
      </c>
      <c r="Q1" s="500" t="s">
        <v>4150</v>
      </c>
      <c r="R1" s="500" t="s">
        <v>4151</v>
      </c>
    </row>
    <row r="2" spans="1:18">
      <c r="B2" s="197" t="s">
        <v>5411</v>
      </c>
      <c r="C2" s="197" t="s">
        <v>5694</v>
      </c>
      <c r="D2" s="197" t="s">
        <v>86</v>
      </c>
      <c r="E2" s="501" t="s">
        <v>2626</v>
      </c>
      <c r="F2" s="197">
        <v>208887863</v>
      </c>
      <c r="G2" s="197">
        <v>3854909930</v>
      </c>
      <c r="I2" s="197" t="s">
        <v>4204</v>
      </c>
      <c r="J2" s="197" t="s">
        <v>4162</v>
      </c>
      <c r="K2" s="677" t="s">
        <v>5695</v>
      </c>
    </row>
    <row r="3" spans="1:18">
      <c r="A3" s="197" t="s">
        <v>2711</v>
      </c>
      <c r="B3" s="197" t="s">
        <v>5696</v>
      </c>
      <c r="C3" s="197" t="s">
        <v>5697</v>
      </c>
      <c r="D3" s="197" t="s">
        <v>86</v>
      </c>
      <c r="E3" s="501" t="s">
        <v>2712</v>
      </c>
      <c r="F3" s="197">
        <v>201740362</v>
      </c>
      <c r="G3" s="197">
        <v>3853646934</v>
      </c>
      <c r="I3" s="197" t="s">
        <v>4204</v>
      </c>
      <c r="J3" s="197" t="s">
        <v>4162</v>
      </c>
      <c r="K3" s="678" t="s">
        <v>5698</v>
      </c>
    </row>
    <row r="4" spans="1:18">
      <c r="A4" s="197" t="s">
        <v>2718</v>
      </c>
      <c r="B4" s="197" t="s">
        <v>5699</v>
      </c>
      <c r="C4" s="197" t="s">
        <v>5700</v>
      </c>
      <c r="D4" s="197" t="s">
        <v>86</v>
      </c>
      <c r="E4" s="673" t="s">
        <v>2719</v>
      </c>
      <c r="F4" s="197">
        <v>193816286</v>
      </c>
      <c r="G4" s="197">
        <v>7193620483</v>
      </c>
      <c r="I4" s="197" t="s">
        <v>4204</v>
      </c>
      <c r="J4" s="197" t="s">
        <v>4162</v>
      </c>
      <c r="K4" s="677" t="s">
        <v>5701</v>
      </c>
    </row>
    <row r="5" spans="1:18">
      <c r="A5" s="197" t="s">
        <v>2589</v>
      </c>
      <c r="B5" s="197" t="s">
        <v>5702</v>
      </c>
      <c r="C5" s="197" t="s">
        <v>5703</v>
      </c>
      <c r="D5" s="197" t="s">
        <v>86</v>
      </c>
      <c r="E5" s="501" t="s">
        <v>5704</v>
      </c>
      <c r="F5" s="197">
        <v>164034665</v>
      </c>
      <c r="G5" s="197">
        <v>4079463972</v>
      </c>
      <c r="I5" s="197" t="s">
        <v>4204</v>
      </c>
      <c r="J5" s="197" t="s">
        <v>4162</v>
      </c>
      <c r="K5" s="677" t="s">
        <v>5705</v>
      </c>
    </row>
    <row r="6" spans="1:18">
      <c r="B6" s="197" t="s">
        <v>5706</v>
      </c>
      <c r="C6" s="197" t="s">
        <v>5707</v>
      </c>
      <c r="D6" s="197" t="s">
        <v>86</v>
      </c>
      <c r="E6" s="501" t="s">
        <v>2876</v>
      </c>
      <c r="F6" s="197">
        <v>182116130</v>
      </c>
      <c r="G6" s="197">
        <v>8016518471</v>
      </c>
      <c r="I6" s="197" t="s">
        <v>4204</v>
      </c>
      <c r="J6" s="197" t="s">
        <v>4162</v>
      </c>
      <c r="K6" s="677" t="s">
        <v>5708</v>
      </c>
    </row>
    <row r="7" spans="1:18">
      <c r="B7" s="197" t="s">
        <v>5709</v>
      </c>
      <c r="C7" s="197" t="s">
        <v>5710</v>
      </c>
      <c r="D7" s="197" t="s">
        <v>86</v>
      </c>
      <c r="E7" s="501" t="s">
        <v>5711</v>
      </c>
      <c r="F7" s="197">
        <v>215263413</v>
      </c>
      <c r="G7" s="197">
        <v>8013012030</v>
      </c>
      <c r="I7" s="197" t="s">
        <v>4204</v>
      </c>
      <c r="J7" s="197" t="s">
        <v>4162</v>
      </c>
      <c r="K7" s="677" t="s">
        <v>5712</v>
      </c>
    </row>
    <row r="8" spans="1:18">
      <c r="B8" s="197" t="s">
        <v>5713</v>
      </c>
      <c r="C8" s="197" t="s">
        <v>5714</v>
      </c>
      <c r="D8" s="197" t="s">
        <v>86</v>
      </c>
      <c r="E8" s="501" t="s">
        <v>5715</v>
      </c>
      <c r="F8" s="197">
        <v>215159364</v>
      </c>
      <c r="G8" s="203">
        <v>3853791520</v>
      </c>
      <c r="I8" s="197" t="s">
        <v>4204</v>
      </c>
      <c r="J8" s="197" t="s">
        <v>4162</v>
      </c>
      <c r="K8" s="679" t="s">
        <v>5716</v>
      </c>
    </row>
    <row r="9" spans="1:18">
      <c r="B9" s="197" t="s">
        <v>5717</v>
      </c>
      <c r="C9" s="197" t="s">
        <v>5718</v>
      </c>
      <c r="D9" s="197" t="s">
        <v>4355</v>
      </c>
      <c r="E9" s="501" t="s">
        <v>5719</v>
      </c>
      <c r="F9" s="197">
        <v>190032117</v>
      </c>
      <c r="G9" s="197">
        <v>3855567788</v>
      </c>
      <c r="I9" s="197" t="s">
        <v>4204</v>
      </c>
      <c r="J9" s="197" t="s">
        <v>4172</v>
      </c>
      <c r="K9" s="679" t="s">
        <v>5720</v>
      </c>
    </row>
    <row r="10" spans="1:18">
      <c r="B10" s="197" t="s">
        <v>5721</v>
      </c>
      <c r="C10" s="197" t="s">
        <v>5722</v>
      </c>
      <c r="D10" s="197" t="s">
        <v>4355</v>
      </c>
      <c r="E10" s="501" t="s">
        <v>5723</v>
      </c>
      <c r="F10" s="197">
        <v>193881045</v>
      </c>
      <c r="G10" s="197">
        <v>3853387476</v>
      </c>
      <c r="I10" s="197" t="s">
        <v>4204</v>
      </c>
      <c r="J10" s="197" t="s">
        <v>4172</v>
      </c>
      <c r="K10" s="677" t="s">
        <v>5724</v>
      </c>
    </row>
    <row r="11" spans="1:18">
      <c r="B11" s="197" t="s">
        <v>5725</v>
      </c>
      <c r="C11" s="197" t="s">
        <v>5726</v>
      </c>
      <c r="D11" s="197" t="s">
        <v>4355</v>
      </c>
      <c r="E11" s="501" t="s">
        <v>5727</v>
      </c>
      <c r="F11" s="197">
        <v>133746711</v>
      </c>
      <c r="G11" s="197">
        <v>8016080504</v>
      </c>
      <c r="I11" s="197" t="s">
        <v>4204</v>
      </c>
      <c r="J11" s="197" t="s">
        <v>4172</v>
      </c>
      <c r="K11" s="677" t="s">
        <v>5728</v>
      </c>
    </row>
    <row r="12" spans="1:18">
      <c r="B12" s="197" t="s">
        <v>5729</v>
      </c>
      <c r="C12" s="146" t="s">
        <v>5730</v>
      </c>
      <c r="D12" s="197" t="s">
        <v>4355</v>
      </c>
      <c r="E12" s="501" t="s">
        <v>2880</v>
      </c>
      <c r="F12" s="197">
        <v>208851486</v>
      </c>
      <c r="G12" s="197">
        <v>8013015695</v>
      </c>
      <c r="I12" s="197" t="s">
        <v>4204</v>
      </c>
      <c r="J12" s="197" t="s">
        <v>4172</v>
      </c>
      <c r="K12" s="677" t="s">
        <v>5731</v>
      </c>
    </row>
    <row r="13" spans="1:18">
      <c r="B13" s="197" t="s">
        <v>5732</v>
      </c>
      <c r="C13" s="197" t="s">
        <v>5733</v>
      </c>
      <c r="D13" s="197" t="s">
        <v>4355</v>
      </c>
      <c r="E13" s="501" t="s">
        <v>2867</v>
      </c>
      <c r="F13" s="197">
        <v>215176913</v>
      </c>
      <c r="G13" s="347">
        <v>3854348210</v>
      </c>
      <c r="I13" s="197" t="s">
        <v>4204</v>
      </c>
      <c r="J13" s="197" t="s">
        <v>4172</v>
      </c>
      <c r="K13" s="677" t="s">
        <v>5734</v>
      </c>
    </row>
    <row r="14" spans="1:18">
      <c r="B14" s="197" t="s">
        <v>5735</v>
      </c>
      <c r="C14" s="197" t="s">
        <v>5736</v>
      </c>
      <c r="D14" s="197" t="s">
        <v>4355</v>
      </c>
      <c r="E14" s="501" t="s">
        <v>2868</v>
      </c>
      <c r="F14" s="197">
        <v>215176810</v>
      </c>
      <c r="G14" s="197">
        <v>3852378228</v>
      </c>
      <c r="I14" s="197" t="s">
        <v>4204</v>
      </c>
      <c r="J14" s="197" t="s">
        <v>4172</v>
      </c>
      <c r="K14" s="677" t="s">
        <v>5737</v>
      </c>
    </row>
    <row r="15" spans="1:18">
      <c r="A15" s="632"/>
      <c r="B15" s="197" t="s">
        <v>5738</v>
      </c>
      <c r="C15" s="197" t="s">
        <v>5739</v>
      </c>
      <c r="D15" s="197" t="s">
        <v>4355</v>
      </c>
      <c r="E15" s="501" t="s">
        <v>5740</v>
      </c>
      <c r="F15" s="197">
        <v>199659070</v>
      </c>
      <c r="G15" s="197">
        <v>5135022284</v>
      </c>
      <c r="I15" s="197" t="s">
        <v>4204</v>
      </c>
      <c r="J15" s="197" t="s">
        <v>4172</v>
      </c>
      <c r="K15" s="677" t="s">
        <v>5741</v>
      </c>
    </row>
    <row r="16" spans="1:18">
      <c r="B16" s="197" t="s">
        <v>5742</v>
      </c>
      <c r="C16" s="197" t="s">
        <v>5743</v>
      </c>
      <c r="D16" s="197" t="s">
        <v>4355</v>
      </c>
      <c r="E16" s="501" t="s">
        <v>5744</v>
      </c>
      <c r="F16" s="197">
        <v>213805054</v>
      </c>
      <c r="G16" s="197">
        <v>3855518874</v>
      </c>
      <c r="I16" s="197" t="s">
        <v>4204</v>
      </c>
      <c r="J16" s="197" t="s">
        <v>4172</v>
      </c>
      <c r="K16" s="672" t="s">
        <v>5745</v>
      </c>
    </row>
    <row r="17" spans="10:11">
      <c r="K17" s="618"/>
    </row>
    <row r="23" spans="10:11">
      <c r="J23" s="655"/>
    </row>
    <row r="24" spans="10:11">
      <c r="J24" s="655"/>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7695-FB52-47B3-AA1F-3A6B70B83F88}">
  <sheetPr>
    <tabColor theme="9" tint="0.59999389629810485"/>
  </sheetPr>
  <dimension ref="A1:U24"/>
  <sheetViews>
    <sheetView workbookViewId="0">
      <selection activeCell="F14" sqref="F14"/>
    </sheetView>
  </sheetViews>
  <sheetFormatPr defaultColWidth="9.140625" defaultRowHeight="15"/>
  <cols>
    <col min="1" max="1" width="12.5703125" style="669" customWidth="1"/>
    <col min="2" max="3" width="9.140625" style="669" customWidth="1"/>
    <col min="4" max="4" width="32.28515625" style="669" customWidth="1"/>
    <col min="5" max="5" width="28.140625" style="669" customWidth="1"/>
    <col min="6" max="6" width="10.85546875" style="669" customWidth="1"/>
    <col min="7" max="7" width="16.7109375" style="669" customWidth="1"/>
    <col min="8" max="8" width="9.140625" style="669" customWidth="1"/>
    <col min="9" max="9" width="40.140625" style="669" customWidth="1"/>
    <col min="10" max="10" width="23.85546875" style="669" customWidth="1"/>
    <col min="11" max="11" width="12.5703125" style="595" bestFit="1" customWidth="1"/>
    <col min="12" max="16384" width="9.140625" style="669"/>
  </cols>
  <sheetData>
    <row r="1" spans="1:18">
      <c r="A1" s="656" t="s">
        <v>4140</v>
      </c>
      <c r="B1" s="656" t="s">
        <v>4139</v>
      </c>
      <c r="C1" s="656" t="s">
        <v>4137</v>
      </c>
      <c r="D1" s="656" t="s">
        <v>4138</v>
      </c>
      <c r="E1" s="656" t="s">
        <v>189</v>
      </c>
      <c r="F1" s="656" t="s">
        <v>1192</v>
      </c>
      <c r="G1" s="665" t="s">
        <v>190</v>
      </c>
      <c r="H1" s="656" t="s">
        <v>498</v>
      </c>
      <c r="I1" s="656" t="s">
        <v>4143</v>
      </c>
      <c r="J1" s="656" t="s">
        <v>4144</v>
      </c>
      <c r="K1" s="666" t="s">
        <v>4145</v>
      </c>
      <c r="L1" s="667" t="s">
        <v>450</v>
      </c>
      <c r="M1" s="667" t="s">
        <v>4146</v>
      </c>
      <c r="N1" s="667" t="s">
        <v>4147</v>
      </c>
      <c r="O1" s="667" t="s">
        <v>4148</v>
      </c>
      <c r="P1" s="667" t="s">
        <v>4149</v>
      </c>
      <c r="Q1" s="668" t="s">
        <v>4150</v>
      </c>
      <c r="R1" s="668" t="s">
        <v>4151</v>
      </c>
    </row>
    <row r="2" spans="1:18">
      <c r="A2" s="1149"/>
      <c r="B2" s="1149" t="s">
        <v>5746</v>
      </c>
      <c r="C2" s="1149" t="s">
        <v>5747</v>
      </c>
      <c r="D2" s="1149" t="s">
        <v>125</v>
      </c>
      <c r="E2" s="1154" t="s">
        <v>5748</v>
      </c>
      <c r="F2" s="1149">
        <v>214491892</v>
      </c>
      <c r="G2" s="1149">
        <v>3854717049</v>
      </c>
      <c r="H2" s="1149"/>
      <c r="I2" s="1149" t="s">
        <v>4220</v>
      </c>
      <c r="J2" s="1149" t="s">
        <v>4155</v>
      </c>
      <c r="K2" s="675" t="s">
        <v>5749</v>
      </c>
      <c r="L2" s="1149"/>
      <c r="M2" s="1149"/>
      <c r="N2" s="1149"/>
      <c r="O2" s="1149"/>
      <c r="P2" s="1149"/>
      <c r="Q2" s="1149" t="s">
        <v>4282</v>
      </c>
      <c r="R2" s="1149"/>
    </row>
    <row r="3" spans="1:18">
      <c r="A3" s="1149"/>
      <c r="B3" s="1149" t="s">
        <v>5406</v>
      </c>
      <c r="C3" s="1149" t="s">
        <v>5750</v>
      </c>
      <c r="D3" s="1149" t="s">
        <v>86</v>
      </c>
      <c r="E3" s="1155" t="s">
        <v>5751</v>
      </c>
      <c r="F3" s="1149">
        <v>215263028</v>
      </c>
      <c r="G3" s="1149">
        <v>3855473166</v>
      </c>
      <c r="H3" s="1149"/>
      <c r="I3" s="1149" t="s">
        <v>4204</v>
      </c>
      <c r="J3" s="1149" t="s">
        <v>4162</v>
      </c>
      <c r="K3" s="595" t="s">
        <v>5752</v>
      </c>
      <c r="L3" s="1149"/>
      <c r="M3" s="1149"/>
      <c r="N3" s="1149"/>
      <c r="O3" s="1149"/>
      <c r="P3" s="1149"/>
      <c r="Q3" s="1149" t="s">
        <v>4282</v>
      </c>
      <c r="R3" s="1149"/>
    </row>
    <row r="4" spans="1:18">
      <c r="A4" s="1149"/>
      <c r="B4" s="1149" t="s">
        <v>5753</v>
      </c>
      <c r="C4" s="1149" t="s">
        <v>5754</v>
      </c>
      <c r="D4" s="1149" t="s">
        <v>86</v>
      </c>
      <c r="E4" s="1156" t="s">
        <v>2701</v>
      </c>
      <c r="F4" s="1149">
        <v>205610134</v>
      </c>
      <c r="G4" s="1149">
        <v>3059885225</v>
      </c>
      <c r="H4" s="1149"/>
      <c r="I4" s="1149" t="s">
        <v>4204</v>
      </c>
      <c r="J4" s="1149" t="s">
        <v>4162</v>
      </c>
      <c r="K4" s="675" t="s">
        <v>5755</v>
      </c>
      <c r="L4" s="1149"/>
      <c r="M4" s="1149"/>
      <c r="N4" s="1149"/>
      <c r="O4" s="1149"/>
      <c r="P4" s="1149"/>
      <c r="Q4" s="1149" t="s">
        <v>4282</v>
      </c>
      <c r="R4" s="1149"/>
    </row>
    <row r="5" spans="1:18">
      <c r="A5" s="1149"/>
      <c r="B5" s="1149" t="s">
        <v>5409</v>
      </c>
      <c r="C5" s="1149" t="s">
        <v>5756</v>
      </c>
      <c r="D5" s="1149" t="s">
        <v>86</v>
      </c>
      <c r="E5" s="1154" t="s">
        <v>2777</v>
      </c>
      <c r="F5" s="1149">
        <v>215077983</v>
      </c>
      <c r="G5" s="1149">
        <v>3854616199</v>
      </c>
      <c r="H5" s="1149"/>
      <c r="I5" s="1149" t="s">
        <v>4204</v>
      </c>
      <c r="J5" s="1149" t="s">
        <v>4162</v>
      </c>
      <c r="K5" s="675" t="s">
        <v>5757</v>
      </c>
      <c r="L5" s="1149"/>
      <c r="M5" s="1149"/>
      <c r="N5" s="1149"/>
      <c r="O5" s="1149"/>
      <c r="P5" s="1149"/>
      <c r="Q5" s="1149" t="s">
        <v>4282</v>
      </c>
      <c r="R5" s="1149"/>
    </row>
    <row r="6" spans="1:18">
      <c r="A6" s="1149"/>
      <c r="B6" s="1149" t="s">
        <v>5758</v>
      </c>
      <c r="C6" s="1149" t="s">
        <v>5759</v>
      </c>
      <c r="D6" s="1149" t="s">
        <v>86</v>
      </c>
      <c r="E6" s="1154" t="s">
        <v>2063</v>
      </c>
      <c r="F6" s="1149">
        <v>189853873</v>
      </c>
      <c r="G6" s="1149">
        <v>3859009606</v>
      </c>
      <c r="H6" s="1149"/>
      <c r="I6" s="1149" t="s">
        <v>4204</v>
      </c>
      <c r="J6" s="1149" t="s">
        <v>4162</v>
      </c>
      <c r="K6" s="675" t="s">
        <v>5760</v>
      </c>
      <c r="L6" s="1149"/>
      <c r="M6" s="1149"/>
      <c r="N6" s="1149"/>
      <c r="O6" s="1149"/>
      <c r="P6" s="1149"/>
      <c r="Q6" s="1149" t="s">
        <v>4282</v>
      </c>
      <c r="R6" s="1149"/>
    </row>
    <row r="7" spans="1:18">
      <c r="A7" s="1149"/>
      <c r="B7" s="1149" t="s">
        <v>5761</v>
      </c>
      <c r="C7" s="1149" t="s">
        <v>5762</v>
      </c>
      <c r="D7" s="1149" t="s">
        <v>86</v>
      </c>
      <c r="E7" s="1154" t="s">
        <v>5763</v>
      </c>
      <c r="F7" s="1149">
        <v>108695022</v>
      </c>
      <c r="G7" s="1149">
        <v>8013019931</v>
      </c>
      <c r="H7" s="1149"/>
      <c r="I7" s="1149" t="s">
        <v>4204</v>
      </c>
      <c r="J7" s="1149" t="s">
        <v>4162</v>
      </c>
      <c r="K7" s="675" t="s">
        <v>5764</v>
      </c>
      <c r="L7" s="1149"/>
      <c r="M7" s="1149"/>
      <c r="N7" s="1149"/>
      <c r="O7" s="1149"/>
      <c r="P7" s="1149"/>
      <c r="Q7" s="1149" t="s">
        <v>4282</v>
      </c>
      <c r="R7" s="1149"/>
    </row>
    <row r="8" spans="1:18">
      <c r="A8" s="1149"/>
      <c r="B8" s="1149" t="s">
        <v>5765</v>
      </c>
      <c r="C8" s="1149" t="s">
        <v>5766</v>
      </c>
      <c r="D8" s="1149" t="s">
        <v>4355</v>
      </c>
      <c r="E8" s="1154" t="s">
        <v>5767</v>
      </c>
      <c r="F8" s="1149">
        <v>167320345</v>
      </c>
      <c r="G8" s="1150">
        <v>8014307879</v>
      </c>
      <c r="H8" s="1149"/>
      <c r="I8" s="1149" t="s">
        <v>4204</v>
      </c>
      <c r="J8" s="1149" t="s">
        <v>4172</v>
      </c>
      <c r="K8" s="675" t="s">
        <v>5768</v>
      </c>
      <c r="L8" s="1149"/>
      <c r="M8" s="1149"/>
      <c r="N8" s="1149"/>
      <c r="O8" s="1149"/>
      <c r="P8" s="1149"/>
      <c r="Q8" s="1149" t="s">
        <v>4282</v>
      </c>
      <c r="R8" s="1149"/>
    </row>
    <row r="9" spans="1:18">
      <c r="A9" s="1149"/>
      <c r="B9" s="1149" t="s">
        <v>5769</v>
      </c>
      <c r="C9" s="1149" t="s">
        <v>5770</v>
      </c>
      <c r="D9" s="1149" t="s">
        <v>4355</v>
      </c>
      <c r="E9" s="1154" t="s">
        <v>2770</v>
      </c>
      <c r="F9" s="1149">
        <v>213752858</v>
      </c>
      <c r="G9" s="1149">
        <v>3854909693</v>
      </c>
      <c r="H9" s="1149"/>
      <c r="I9" s="1149" t="s">
        <v>4204</v>
      </c>
      <c r="J9" s="1149" t="s">
        <v>4172</v>
      </c>
      <c r="K9" s="675" t="s">
        <v>5771</v>
      </c>
      <c r="L9" s="1149"/>
      <c r="M9" s="1149"/>
      <c r="N9" s="1149"/>
      <c r="O9" s="1149"/>
      <c r="P9" s="1149"/>
      <c r="Q9" s="1149" t="s">
        <v>4282</v>
      </c>
      <c r="R9" s="1149"/>
    </row>
    <row r="10" spans="1:18">
      <c r="A10" s="1149"/>
      <c r="B10" s="1149" t="s">
        <v>5772</v>
      </c>
      <c r="C10" s="1149" t="s">
        <v>5773</v>
      </c>
      <c r="D10" s="1149" t="s">
        <v>4355</v>
      </c>
      <c r="E10" s="1154" t="s">
        <v>2764</v>
      </c>
      <c r="F10" s="1149">
        <v>167391763</v>
      </c>
      <c r="G10" s="1149">
        <v>3855886661</v>
      </c>
      <c r="H10" s="1149"/>
      <c r="I10" s="1149" t="s">
        <v>4204</v>
      </c>
      <c r="J10" s="1149" t="s">
        <v>4172</v>
      </c>
      <c r="K10" s="675" t="s">
        <v>5774</v>
      </c>
      <c r="L10" s="1149"/>
      <c r="M10" s="1149"/>
      <c r="N10" s="1149"/>
      <c r="O10" s="1149"/>
      <c r="P10" s="1149"/>
      <c r="Q10" s="1149" t="s">
        <v>4282</v>
      </c>
      <c r="R10" s="1149"/>
    </row>
    <row r="11" spans="1:18">
      <c r="A11" s="1149"/>
      <c r="B11" s="1149" t="s">
        <v>5775</v>
      </c>
      <c r="C11" s="1149" t="s">
        <v>5776</v>
      </c>
      <c r="D11" s="1149" t="s">
        <v>4355</v>
      </c>
      <c r="E11" s="1154" t="s">
        <v>2696</v>
      </c>
      <c r="F11" s="1149">
        <v>206111054</v>
      </c>
      <c r="G11" s="1149">
        <v>3852228237</v>
      </c>
      <c r="H11" s="1149"/>
      <c r="I11" s="1149" t="s">
        <v>4204</v>
      </c>
      <c r="J11" s="1149" t="s">
        <v>4172</v>
      </c>
      <c r="K11" s="675" t="s">
        <v>5777</v>
      </c>
      <c r="L11" s="1149"/>
      <c r="M11" s="1149"/>
      <c r="N11" s="1149"/>
      <c r="O11" s="1149"/>
      <c r="P11" s="1149"/>
      <c r="Q11" s="1149" t="s">
        <v>4282</v>
      </c>
      <c r="R11" s="1149"/>
    </row>
    <row r="12" spans="1:18">
      <c r="A12" s="1149"/>
      <c r="B12" s="1149" t="s">
        <v>5778</v>
      </c>
      <c r="C12" s="178" t="s">
        <v>5779</v>
      </c>
      <c r="D12" s="1149" t="s">
        <v>4355</v>
      </c>
      <c r="E12" s="1154" t="s">
        <v>5780</v>
      </c>
      <c r="F12" s="1149">
        <v>103650034</v>
      </c>
      <c r="G12" s="1149">
        <v>8018359913</v>
      </c>
      <c r="H12" s="1149"/>
      <c r="I12" s="1149" t="s">
        <v>4204</v>
      </c>
      <c r="J12" s="1149" t="s">
        <v>4172</v>
      </c>
      <c r="K12" s="675" t="s">
        <v>5781</v>
      </c>
      <c r="L12" s="1149"/>
      <c r="M12" s="1149"/>
      <c r="N12" s="1149"/>
      <c r="O12" s="1149"/>
      <c r="P12" s="1149"/>
      <c r="Q12" s="1149" t="s">
        <v>4282</v>
      </c>
      <c r="R12" s="1149"/>
    </row>
    <row r="13" spans="1:18">
      <c r="A13" s="1149"/>
      <c r="B13" s="1149" t="s">
        <v>5782</v>
      </c>
      <c r="C13" s="1149" t="s">
        <v>5783</v>
      </c>
      <c r="D13" s="1149" t="s">
        <v>98</v>
      </c>
      <c r="E13" s="1154" t="s">
        <v>2762</v>
      </c>
      <c r="F13" s="1149">
        <v>164035753</v>
      </c>
      <c r="G13" s="258">
        <v>7274793288</v>
      </c>
      <c r="H13" s="1149"/>
      <c r="I13" s="1149" t="s">
        <v>4204</v>
      </c>
      <c r="J13" s="1149" t="s">
        <v>4157</v>
      </c>
      <c r="K13" s="675" t="s">
        <v>5784</v>
      </c>
      <c r="L13" s="1149"/>
      <c r="M13" s="1149"/>
      <c r="N13" s="1149"/>
      <c r="O13" s="1149"/>
      <c r="P13" s="1149"/>
      <c r="Q13" s="1149" t="s">
        <v>4282</v>
      </c>
      <c r="R13" s="1149"/>
    </row>
    <row r="14" spans="1:18">
      <c r="A14" s="1149"/>
      <c r="B14" s="1149" t="s">
        <v>5601</v>
      </c>
      <c r="C14" s="1149" t="s">
        <v>5602</v>
      </c>
      <c r="D14" s="1149" t="s">
        <v>98</v>
      </c>
      <c r="E14" s="671" t="s">
        <v>2787</v>
      </c>
      <c r="F14" s="1149">
        <v>215155504</v>
      </c>
      <c r="G14" s="1149">
        <v>8052365879</v>
      </c>
      <c r="H14" s="1149"/>
      <c r="I14" s="1149" t="s">
        <v>4204</v>
      </c>
      <c r="J14" s="1149" t="s">
        <v>4157</v>
      </c>
      <c r="K14" s="674" t="s">
        <v>5785</v>
      </c>
      <c r="L14" s="1149"/>
      <c r="M14" s="1149"/>
      <c r="N14" s="1149"/>
      <c r="O14" s="1149"/>
      <c r="P14" s="1149"/>
      <c r="Q14" s="1149" t="s">
        <v>4282</v>
      </c>
      <c r="R14" s="1149"/>
    </row>
    <row r="15" spans="1:18">
      <c r="A15" s="1157"/>
      <c r="B15" s="1149" t="s">
        <v>5786</v>
      </c>
      <c r="C15" s="1149" t="s">
        <v>5787</v>
      </c>
      <c r="D15" s="1149" t="s">
        <v>98</v>
      </c>
      <c r="E15" s="1154" t="s">
        <v>5788</v>
      </c>
      <c r="F15" s="1149">
        <v>134565500</v>
      </c>
      <c r="G15" s="1149">
        <v>3855511506</v>
      </c>
      <c r="H15" s="1149"/>
      <c r="I15" s="1149" t="s">
        <v>4204</v>
      </c>
      <c r="J15" s="1149" t="s">
        <v>4157</v>
      </c>
      <c r="K15" s="675" t="s">
        <v>5789</v>
      </c>
      <c r="L15" s="1149"/>
      <c r="M15" s="1149"/>
      <c r="N15" s="1149"/>
      <c r="O15" s="1149"/>
      <c r="P15" s="1149"/>
      <c r="Q15" s="1149" t="s">
        <v>4282</v>
      </c>
      <c r="R15" s="1149"/>
    </row>
    <row r="16" spans="1:18">
      <c r="A16" s="1149"/>
      <c r="B16" s="1149" t="s">
        <v>5790</v>
      </c>
      <c r="C16" s="1149" t="s">
        <v>5791</v>
      </c>
      <c r="D16" s="1149" t="s">
        <v>98</v>
      </c>
      <c r="E16" s="1154" t="s">
        <v>2681</v>
      </c>
      <c r="F16" s="1149">
        <v>208832048</v>
      </c>
      <c r="G16" s="1149">
        <v>9562712299</v>
      </c>
      <c r="H16" s="1149"/>
      <c r="I16" s="1149" t="s">
        <v>4204</v>
      </c>
      <c r="J16" s="1149" t="s">
        <v>4157</v>
      </c>
      <c r="K16" s="675" t="s">
        <v>5792</v>
      </c>
      <c r="L16" s="1149"/>
      <c r="M16" s="1149"/>
      <c r="N16" s="1149"/>
      <c r="O16" s="1149"/>
      <c r="P16" s="1149"/>
      <c r="Q16" s="1149" t="s">
        <v>4282</v>
      </c>
      <c r="R16" s="1149"/>
    </row>
    <row r="17" spans="1:21">
      <c r="A17" s="1149"/>
      <c r="B17" s="1149" t="s">
        <v>5793</v>
      </c>
      <c r="C17" s="1149" t="s">
        <v>5794</v>
      </c>
      <c r="D17" s="1149" t="s">
        <v>98</v>
      </c>
      <c r="E17" s="1154" t="s">
        <v>2664</v>
      </c>
      <c r="F17" s="1149">
        <v>95696840</v>
      </c>
      <c r="G17" s="1149">
        <v>3856153479</v>
      </c>
      <c r="H17" s="1149"/>
      <c r="I17" s="1149" t="s">
        <v>4204</v>
      </c>
      <c r="J17" s="1149" t="s">
        <v>4157</v>
      </c>
      <c r="K17" s="675" t="s">
        <v>5795</v>
      </c>
      <c r="L17" s="1149"/>
      <c r="M17" s="1149"/>
      <c r="N17" s="1149"/>
      <c r="O17" s="1149"/>
      <c r="P17" s="1149"/>
      <c r="Q17" s="1149" t="s">
        <v>4282</v>
      </c>
      <c r="R17" s="1149"/>
      <c r="S17" s="1149"/>
      <c r="T17" s="1149"/>
      <c r="U17" s="1149"/>
    </row>
    <row r="18" spans="1:21">
      <c r="A18" s="1149" t="s">
        <v>2743</v>
      </c>
      <c r="B18" s="1149" t="s">
        <v>5402</v>
      </c>
      <c r="C18" s="1149" t="s">
        <v>5796</v>
      </c>
      <c r="D18" s="1149" t="s">
        <v>80</v>
      </c>
      <c r="E18" s="1154" t="s">
        <v>2744</v>
      </c>
      <c r="F18" s="1149">
        <v>97837710</v>
      </c>
      <c r="G18" s="1149">
        <v>8017553706</v>
      </c>
      <c r="H18" s="1149"/>
      <c r="I18" s="1149" t="s">
        <v>4218</v>
      </c>
      <c r="J18" s="1149" t="s">
        <v>4162</v>
      </c>
      <c r="K18" s="676" t="s">
        <v>5797</v>
      </c>
      <c r="L18" s="1149"/>
      <c r="M18" s="1149"/>
      <c r="N18" s="1149"/>
      <c r="O18" s="1149"/>
      <c r="P18" s="1149"/>
      <c r="Q18" s="1149" t="s">
        <v>4282</v>
      </c>
      <c r="R18" s="1149"/>
      <c r="S18" s="1149"/>
      <c r="T18" s="1149"/>
      <c r="U18" s="1149"/>
    </row>
    <row r="19" spans="1:21">
      <c r="A19" s="1149"/>
      <c r="B19" s="1149" t="s">
        <v>5798</v>
      </c>
      <c r="C19" s="1149" t="s">
        <v>5799</v>
      </c>
      <c r="D19" s="1149" t="s">
        <v>80</v>
      </c>
      <c r="E19" s="1154" t="s">
        <v>2727</v>
      </c>
      <c r="F19" s="1149">
        <v>213281783</v>
      </c>
      <c r="G19" s="1149">
        <v>3852592969</v>
      </c>
      <c r="H19" s="1149"/>
      <c r="I19" s="1149" t="s">
        <v>4218</v>
      </c>
      <c r="J19" s="1149" t="s">
        <v>4162</v>
      </c>
      <c r="K19" s="676" t="s">
        <v>5800</v>
      </c>
      <c r="L19" s="1149"/>
      <c r="M19" s="1149"/>
      <c r="N19" s="1149"/>
      <c r="O19" s="1149"/>
      <c r="P19" s="1149"/>
      <c r="Q19" s="1149" t="s">
        <v>4282</v>
      </c>
      <c r="R19" s="1149"/>
      <c r="S19" s="1149"/>
      <c r="T19" s="1149"/>
      <c r="U19" s="1149"/>
    </row>
    <row r="23" spans="1:21">
      <c r="A23" s="1149"/>
      <c r="B23" s="1149"/>
      <c r="C23" s="1149"/>
      <c r="D23" s="1149"/>
      <c r="E23" s="1149"/>
      <c r="F23" s="1149"/>
      <c r="G23" s="1149"/>
      <c r="H23" s="1149"/>
      <c r="I23" s="1149"/>
      <c r="J23" s="670"/>
      <c r="L23" s="1149"/>
      <c r="M23" s="1149"/>
      <c r="N23" s="1149"/>
      <c r="O23" s="1149"/>
      <c r="P23" s="1149"/>
      <c r="Q23" s="1149"/>
      <c r="R23" s="1149"/>
      <c r="S23" s="1149"/>
      <c r="T23" s="1149"/>
      <c r="U23" s="1149"/>
    </row>
    <row r="24" spans="1:21">
      <c r="A24" s="1149"/>
      <c r="B24" s="1149"/>
      <c r="C24" s="1149"/>
      <c r="D24" s="1149"/>
      <c r="E24" s="1149"/>
      <c r="F24" s="1149"/>
      <c r="G24" s="1149"/>
      <c r="H24" s="1149"/>
      <c r="I24" s="1149"/>
      <c r="J24" s="670"/>
      <c r="L24" s="1149"/>
      <c r="M24" s="1149"/>
      <c r="N24" s="1149"/>
      <c r="O24" s="1149"/>
      <c r="P24" s="1149"/>
      <c r="Q24" s="1149"/>
      <c r="R24" s="1149"/>
      <c r="S24" s="1149"/>
      <c r="T24" s="1149"/>
      <c r="U24" s="1149"/>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3CBA-BBD8-43C6-B95C-0420A6206188}">
  <sheetPr>
    <tabColor theme="9" tint="0.59999389629810485"/>
  </sheetPr>
  <dimension ref="A1:R24"/>
  <sheetViews>
    <sheetView workbookViewId="0">
      <selection activeCell="L23" sqref="L23"/>
    </sheetView>
  </sheetViews>
  <sheetFormatPr defaultColWidth="9.140625" defaultRowHeight="15"/>
  <cols>
    <col min="1" max="1" width="19.28515625" style="197" customWidth="1"/>
    <col min="2" max="3" width="9.140625" style="197" customWidth="1"/>
    <col min="4" max="4" width="32.140625" style="197" customWidth="1"/>
    <col min="5" max="5" width="29.42578125" style="197" customWidth="1"/>
    <col min="6" max="6" width="10.85546875" style="197" customWidth="1"/>
    <col min="7" max="7" width="16.7109375" style="197" customWidth="1"/>
    <col min="8" max="8" width="9.140625" style="197" customWidth="1"/>
    <col min="9" max="9" width="40.140625" style="197" customWidth="1"/>
    <col min="10" max="10" width="83.7109375" style="197" bestFit="1" customWidth="1"/>
    <col min="11" max="11" width="12.5703125" style="659" bestFit="1" customWidth="1"/>
    <col min="12" max="17" width="9.140625" style="197"/>
    <col min="18" max="18" width="12.28515625" style="197" bestFit="1" customWidth="1"/>
    <col min="19" max="16384" width="9.140625" style="197"/>
  </cols>
  <sheetData>
    <row r="1" spans="1:18">
      <c r="A1" s="652" t="s">
        <v>4140</v>
      </c>
      <c r="B1" s="652" t="s">
        <v>4139</v>
      </c>
      <c r="C1" s="652" t="s">
        <v>4137</v>
      </c>
      <c r="D1" s="652" t="s">
        <v>4138</v>
      </c>
      <c r="E1" s="652" t="s">
        <v>189</v>
      </c>
      <c r="F1" s="652" t="s">
        <v>1192</v>
      </c>
      <c r="G1" s="653" t="s">
        <v>190</v>
      </c>
      <c r="H1" s="652" t="s">
        <v>498</v>
      </c>
      <c r="I1" s="652" t="s">
        <v>4143</v>
      </c>
      <c r="J1" s="652" t="s">
        <v>4144</v>
      </c>
      <c r="K1" s="656" t="s">
        <v>4145</v>
      </c>
      <c r="L1" s="497" t="s">
        <v>450</v>
      </c>
      <c r="M1" s="497" t="s">
        <v>4146</v>
      </c>
      <c r="N1" s="497" t="s">
        <v>4147</v>
      </c>
      <c r="O1" s="497" t="s">
        <v>4148</v>
      </c>
      <c r="P1" s="497" t="s">
        <v>4149</v>
      </c>
      <c r="Q1" s="500" t="s">
        <v>4150</v>
      </c>
      <c r="R1" s="500" t="s">
        <v>4151</v>
      </c>
    </row>
    <row r="2" spans="1:18" ht="15.75">
      <c r="A2" s="197" t="s">
        <v>2743</v>
      </c>
      <c r="B2" s="197" t="s">
        <v>5402</v>
      </c>
      <c r="C2" s="197" t="s">
        <v>5796</v>
      </c>
      <c r="D2" s="197" t="s">
        <v>80</v>
      </c>
      <c r="E2" s="197" t="s">
        <v>2744</v>
      </c>
      <c r="F2" s="197">
        <v>97837710</v>
      </c>
      <c r="G2" s="197">
        <v>8017553706</v>
      </c>
      <c r="I2" s="197" t="s">
        <v>4218</v>
      </c>
      <c r="J2" s="197" t="s">
        <v>4162</v>
      </c>
      <c r="K2" s="657" t="s">
        <v>5797</v>
      </c>
      <c r="Q2" s="46" t="s">
        <v>2016</v>
      </c>
      <c r="R2" s="197" t="s">
        <v>1724</v>
      </c>
    </row>
    <row r="3" spans="1:18" ht="15.75">
      <c r="B3" s="197" t="s">
        <v>5801</v>
      </c>
      <c r="C3" s="197" t="s">
        <v>5802</v>
      </c>
      <c r="D3" s="197" t="s">
        <v>80</v>
      </c>
      <c r="E3" s="660" t="s">
        <v>2740</v>
      </c>
      <c r="F3" s="197">
        <v>160749432</v>
      </c>
      <c r="G3" s="197">
        <v>8013854083</v>
      </c>
      <c r="I3" s="197" t="s">
        <v>4218</v>
      </c>
      <c r="J3" s="197" t="s">
        <v>4162</v>
      </c>
      <c r="K3" s="658" t="s">
        <v>5803</v>
      </c>
      <c r="Q3" s="46" t="s">
        <v>2016</v>
      </c>
    </row>
    <row r="4" spans="1:18" ht="15.75">
      <c r="B4" s="197" t="s">
        <v>5798</v>
      </c>
      <c r="C4" s="197" t="s">
        <v>5799</v>
      </c>
      <c r="D4" s="197" t="s">
        <v>80</v>
      </c>
      <c r="E4" s="297" t="s">
        <v>2727</v>
      </c>
      <c r="F4" s="197">
        <v>213281783</v>
      </c>
      <c r="G4" s="197">
        <v>3852592969</v>
      </c>
      <c r="I4" s="197" t="s">
        <v>4218</v>
      </c>
      <c r="J4" s="197" t="s">
        <v>4162</v>
      </c>
      <c r="K4" s="657" t="s">
        <v>5800</v>
      </c>
      <c r="Q4" s="46" t="s">
        <v>2016</v>
      </c>
      <c r="R4" s="197" t="s">
        <v>1724</v>
      </c>
    </row>
    <row r="5" spans="1:18" ht="15.75">
      <c r="B5" s="197" t="s">
        <v>5804</v>
      </c>
      <c r="C5" s="197" t="s">
        <v>5805</v>
      </c>
      <c r="D5" s="197" t="s">
        <v>80</v>
      </c>
      <c r="E5" s="501" t="s">
        <v>2689</v>
      </c>
      <c r="F5" s="197">
        <v>180402877</v>
      </c>
      <c r="G5" s="197">
        <v>2244546956</v>
      </c>
      <c r="I5" s="197" t="s">
        <v>4218</v>
      </c>
      <c r="J5" s="197" t="s">
        <v>4162</v>
      </c>
      <c r="K5" s="657" t="s">
        <v>5806</v>
      </c>
      <c r="Q5" s="46" t="s">
        <v>2016</v>
      </c>
    </row>
    <row r="6" spans="1:18" ht="15.75">
      <c r="B6" s="197" t="s">
        <v>5807</v>
      </c>
      <c r="C6" s="197" t="s">
        <v>5808</v>
      </c>
      <c r="D6" s="197" t="s">
        <v>80</v>
      </c>
      <c r="E6" s="501" t="s">
        <v>5809</v>
      </c>
      <c r="F6" s="197">
        <v>205504413</v>
      </c>
      <c r="G6" s="197">
        <v>8019071387</v>
      </c>
      <c r="I6" s="197" t="s">
        <v>4218</v>
      </c>
      <c r="J6" s="197" t="s">
        <v>4162</v>
      </c>
      <c r="K6" s="657" t="s">
        <v>5810</v>
      </c>
      <c r="Q6" s="46" t="s">
        <v>2016</v>
      </c>
    </row>
    <row r="7" spans="1:18" ht="15.75">
      <c r="B7" s="197" t="s">
        <v>5811</v>
      </c>
      <c r="C7" s="197" t="s">
        <v>5812</v>
      </c>
      <c r="D7" s="197" t="s">
        <v>4246</v>
      </c>
      <c r="E7" s="501" t="s">
        <v>5813</v>
      </c>
      <c r="F7" s="197">
        <v>215054914</v>
      </c>
      <c r="G7" s="197">
        <v>3852542480</v>
      </c>
      <c r="I7" s="197" t="s">
        <v>4218</v>
      </c>
      <c r="J7" s="197" t="s">
        <v>4172</v>
      </c>
      <c r="K7" s="657" t="s">
        <v>5814</v>
      </c>
      <c r="Q7" s="46" t="s">
        <v>2016</v>
      </c>
    </row>
    <row r="8" spans="1:18" ht="15.75">
      <c r="B8" s="197" t="s">
        <v>5815</v>
      </c>
      <c r="C8" s="197" t="s">
        <v>5816</v>
      </c>
      <c r="D8" s="197" t="s">
        <v>4246</v>
      </c>
      <c r="E8" s="501" t="s">
        <v>2742</v>
      </c>
      <c r="F8" s="197">
        <v>95616659</v>
      </c>
      <c r="G8" s="203">
        <v>3854146605</v>
      </c>
      <c r="I8" s="197" t="s">
        <v>4218</v>
      </c>
      <c r="J8" s="197" t="s">
        <v>4172</v>
      </c>
      <c r="K8" s="657" t="s">
        <v>5817</v>
      </c>
      <c r="Q8" s="46" t="s">
        <v>2016</v>
      </c>
    </row>
    <row r="9" spans="1:18" ht="15.75">
      <c r="B9" s="197" t="s">
        <v>5818</v>
      </c>
      <c r="C9" s="197" t="s">
        <v>5819</v>
      </c>
      <c r="D9" s="197" t="s">
        <v>4246</v>
      </c>
      <c r="E9" s="501" t="s">
        <v>2723</v>
      </c>
      <c r="F9" s="197">
        <v>215053687</v>
      </c>
      <c r="G9" s="197">
        <v>8015020160</v>
      </c>
      <c r="I9" s="197" t="s">
        <v>4218</v>
      </c>
      <c r="J9" s="197" t="s">
        <v>4172</v>
      </c>
      <c r="K9" s="657" t="s">
        <v>5820</v>
      </c>
      <c r="Q9" s="46" t="s">
        <v>2016</v>
      </c>
    </row>
    <row r="10" spans="1:18" ht="15.75">
      <c r="B10" s="197" t="s">
        <v>5821</v>
      </c>
      <c r="C10" s="197" t="s">
        <v>5822</v>
      </c>
      <c r="D10" s="197" t="s">
        <v>4246</v>
      </c>
      <c r="E10" s="501" t="s">
        <v>2544</v>
      </c>
      <c r="F10" s="197">
        <v>177882407</v>
      </c>
      <c r="G10" s="197">
        <v>3857700985</v>
      </c>
      <c r="I10" s="197" t="s">
        <v>4218</v>
      </c>
      <c r="J10" s="197" t="s">
        <v>4172</v>
      </c>
      <c r="K10" s="657" t="s">
        <v>5823</v>
      </c>
      <c r="Q10" s="46" t="s">
        <v>2016</v>
      </c>
    </row>
    <row r="11" spans="1:18" ht="15.75">
      <c r="B11" s="197" t="s">
        <v>5824</v>
      </c>
      <c r="C11" s="197" t="s">
        <v>5825</v>
      </c>
      <c r="D11" s="197" t="s">
        <v>4246</v>
      </c>
      <c r="E11" s="501" t="s">
        <v>2792</v>
      </c>
      <c r="F11" s="197">
        <v>214506144</v>
      </c>
      <c r="G11" s="197">
        <v>3855007765</v>
      </c>
      <c r="I11" s="197" t="s">
        <v>4218</v>
      </c>
      <c r="J11" s="197" t="s">
        <v>4172</v>
      </c>
      <c r="K11" s="657" t="s">
        <v>5826</v>
      </c>
      <c r="Q11" s="46" t="s">
        <v>2016</v>
      </c>
    </row>
    <row r="12" spans="1:18" ht="15.75">
      <c r="C12" s="146"/>
      <c r="K12" s="657"/>
    </row>
    <row r="13" spans="1:18" ht="15.75">
      <c r="G13" s="242"/>
      <c r="K13" s="657"/>
    </row>
    <row r="14" spans="1:18" ht="15.75">
      <c r="K14" s="657"/>
    </row>
    <row r="15" spans="1:18" ht="15.75">
      <c r="A15" s="632"/>
      <c r="K15" s="657"/>
    </row>
    <row r="16" spans="1:18" ht="15.75">
      <c r="K16" s="657"/>
    </row>
    <row r="17" spans="10:11" ht="15.75">
      <c r="K17" s="657"/>
    </row>
    <row r="23" spans="10:11">
      <c r="J23" s="654"/>
      <c r="K23" s="1149"/>
    </row>
    <row r="24" spans="10:11">
      <c r="J24" s="654"/>
      <c r="K24" s="1149"/>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797-FCAC-4897-A178-AEB8E4EBB19F}">
  <sheetPr>
    <tabColor theme="9" tint="0.59999389629810485"/>
  </sheetPr>
  <dimension ref="A1:R17"/>
  <sheetViews>
    <sheetView workbookViewId="0">
      <selection activeCell="K14" sqref="K14"/>
    </sheetView>
  </sheetViews>
  <sheetFormatPr defaultColWidth="9.140625" defaultRowHeight="15"/>
  <cols>
    <col min="1" max="1" width="19.28515625" style="197" customWidth="1"/>
    <col min="2" max="3" width="9.140625" style="197" customWidth="1"/>
    <col min="4" max="4" width="32.140625" style="197" customWidth="1"/>
    <col min="5" max="5" width="19.28515625" style="197" customWidth="1"/>
    <col min="6" max="6" width="10.85546875" style="197" customWidth="1"/>
    <col min="7" max="7" width="16.7109375" style="197" customWidth="1"/>
    <col min="8" max="8" width="40.140625" style="197" customWidth="1"/>
    <col min="9" max="9" width="28.7109375" style="197" customWidth="1"/>
    <col min="10" max="10" width="12.5703125" style="197" bestFit="1" customWidth="1"/>
    <col min="11" max="11" width="9.140625" style="197" customWidth="1"/>
    <col min="12" max="16384" width="9.140625" style="197"/>
  </cols>
  <sheetData>
    <row r="1" spans="1:18">
      <c r="A1" s="498" t="s">
        <v>4140</v>
      </c>
      <c r="B1" s="497" t="s">
        <v>4139</v>
      </c>
      <c r="C1" s="497" t="s">
        <v>4137</v>
      </c>
      <c r="D1" s="497" t="s">
        <v>4138</v>
      </c>
      <c r="E1" s="497" t="s">
        <v>189</v>
      </c>
      <c r="F1" s="497" t="s">
        <v>1192</v>
      </c>
      <c r="G1" s="499" t="s">
        <v>190</v>
      </c>
      <c r="H1" s="497" t="s">
        <v>4143</v>
      </c>
      <c r="I1" s="497" t="s">
        <v>4144</v>
      </c>
      <c r="J1" s="497" t="s">
        <v>4145</v>
      </c>
      <c r="K1" s="497" t="s">
        <v>498</v>
      </c>
      <c r="L1" s="497" t="s">
        <v>450</v>
      </c>
      <c r="M1" s="497" t="s">
        <v>4146</v>
      </c>
      <c r="N1" s="497" t="s">
        <v>4147</v>
      </c>
      <c r="O1" s="497" t="s">
        <v>4148</v>
      </c>
      <c r="P1" s="497" t="s">
        <v>4149</v>
      </c>
      <c r="Q1" s="500" t="s">
        <v>4150</v>
      </c>
      <c r="R1" s="500" t="s">
        <v>4151</v>
      </c>
    </row>
    <row r="2" spans="1:18" ht="15.75">
      <c r="B2" s="197" t="s">
        <v>5827</v>
      </c>
      <c r="C2" s="197" t="s">
        <v>5828</v>
      </c>
      <c r="D2" s="197" t="s">
        <v>4958</v>
      </c>
      <c r="E2" s="501" t="s">
        <v>2760</v>
      </c>
      <c r="F2" s="197">
        <v>146885958</v>
      </c>
      <c r="G2" s="197">
        <v>3854650666</v>
      </c>
      <c r="H2" s="197" t="s">
        <v>4220</v>
      </c>
      <c r="I2" s="197" t="s">
        <v>4155</v>
      </c>
      <c r="J2" s="617" t="s">
        <v>5829</v>
      </c>
      <c r="L2" s="197" t="s">
        <v>5830</v>
      </c>
      <c r="M2" s="197" t="s">
        <v>5830</v>
      </c>
      <c r="N2" s="197" t="s">
        <v>5830</v>
      </c>
      <c r="Q2" s="197" t="s">
        <v>5830</v>
      </c>
    </row>
    <row r="3" spans="1:18" ht="15.75">
      <c r="B3" s="197" t="s">
        <v>5831</v>
      </c>
      <c r="C3" s="197" t="s">
        <v>5832</v>
      </c>
      <c r="D3" s="197" t="s">
        <v>5509</v>
      </c>
      <c r="E3" s="501" t="s">
        <v>5833</v>
      </c>
      <c r="F3" s="197">
        <v>125222658</v>
      </c>
      <c r="G3" s="197">
        <v>3855072291</v>
      </c>
      <c r="H3" s="197" t="s">
        <v>4220</v>
      </c>
      <c r="I3" s="197" t="s">
        <v>4172</v>
      </c>
      <c r="J3" s="650" t="s">
        <v>5834</v>
      </c>
      <c r="L3" s="197" t="s">
        <v>5830</v>
      </c>
      <c r="M3" s="197" t="s">
        <v>5830</v>
      </c>
      <c r="N3" s="197" t="s">
        <v>5830</v>
      </c>
      <c r="Q3" s="197" t="s">
        <v>5830</v>
      </c>
    </row>
    <row r="4" spans="1:18" ht="15.75">
      <c r="B4" s="197" t="s">
        <v>5746</v>
      </c>
      <c r="C4" s="197" t="s">
        <v>5747</v>
      </c>
      <c r="D4" s="197" t="s">
        <v>125</v>
      </c>
      <c r="E4" s="600" t="s">
        <v>2728</v>
      </c>
      <c r="F4" s="197">
        <v>95675870</v>
      </c>
      <c r="G4" s="197">
        <v>3853479624</v>
      </c>
      <c r="H4" s="197" t="s">
        <v>4220</v>
      </c>
      <c r="I4" s="197" t="s">
        <v>4157</v>
      </c>
      <c r="J4" s="617" t="s">
        <v>5835</v>
      </c>
      <c r="L4" s="197" t="s">
        <v>5830</v>
      </c>
      <c r="M4" s="197" t="s">
        <v>5830</v>
      </c>
      <c r="N4" s="197" t="s">
        <v>5830</v>
      </c>
      <c r="Q4" s="197" t="s">
        <v>5830</v>
      </c>
    </row>
    <row r="5" spans="1:18" ht="15.75">
      <c r="B5" s="197" t="s">
        <v>5836</v>
      </c>
      <c r="C5" s="197" t="s">
        <v>5837</v>
      </c>
      <c r="D5" s="197" t="s">
        <v>80</v>
      </c>
      <c r="E5" s="501" t="s">
        <v>5838</v>
      </c>
      <c r="F5" s="197">
        <v>215073596</v>
      </c>
      <c r="G5" s="197">
        <v>4072747759</v>
      </c>
      <c r="H5" s="197" t="s">
        <v>4218</v>
      </c>
      <c r="I5" s="197" t="s">
        <v>4162</v>
      </c>
      <c r="J5" s="617" t="s">
        <v>5839</v>
      </c>
      <c r="L5" s="197" t="s">
        <v>5830</v>
      </c>
      <c r="M5" s="197" t="s">
        <v>5830</v>
      </c>
      <c r="N5" s="197" t="s">
        <v>5830</v>
      </c>
      <c r="Q5" s="197" t="s">
        <v>5830</v>
      </c>
    </row>
    <row r="6" spans="1:18" ht="15.75">
      <c r="B6" s="197" t="s">
        <v>5840</v>
      </c>
      <c r="C6" s="197" t="s">
        <v>5841</v>
      </c>
      <c r="D6" s="197" t="s">
        <v>4246</v>
      </c>
      <c r="E6" s="501" t="s">
        <v>2752</v>
      </c>
      <c r="F6" s="197">
        <v>215105913</v>
      </c>
      <c r="G6" s="197">
        <v>3852329375</v>
      </c>
      <c r="H6" s="197" t="s">
        <v>4218</v>
      </c>
      <c r="I6" s="197" t="s">
        <v>4172</v>
      </c>
      <c r="J6" s="617" t="s">
        <v>5842</v>
      </c>
      <c r="L6" s="197" t="s">
        <v>5830</v>
      </c>
      <c r="M6" s="197" t="s">
        <v>5830</v>
      </c>
      <c r="N6" s="197" t="s">
        <v>5830</v>
      </c>
      <c r="Q6" s="197" t="s">
        <v>5830</v>
      </c>
    </row>
    <row r="7" spans="1:18" ht="15.75">
      <c r="J7" s="617"/>
    </row>
    <row r="8" spans="1:18" ht="15.75">
      <c r="F8" s="197" t="s">
        <v>486</v>
      </c>
      <c r="G8" s="203"/>
      <c r="J8" s="617"/>
    </row>
    <row r="9" spans="1:18" ht="15.75">
      <c r="J9" s="617"/>
    </row>
    <row r="10" spans="1:18" ht="15.75">
      <c r="J10" s="617"/>
    </row>
    <row r="11" spans="1:18" ht="15.75">
      <c r="J11" s="617"/>
    </row>
    <row r="12" spans="1:18" ht="15.75">
      <c r="C12" s="146"/>
      <c r="J12" s="617"/>
    </row>
    <row r="13" spans="1:18" ht="15.75">
      <c r="G13" s="242"/>
      <c r="J13" s="617"/>
    </row>
    <row r="14" spans="1:18" ht="15.75">
      <c r="J14" s="617"/>
    </row>
    <row r="15" spans="1:18" ht="15.75">
      <c r="A15" s="632"/>
      <c r="J15" s="617"/>
    </row>
    <row r="16" spans="1:18" ht="15.75">
      <c r="J16" s="617"/>
    </row>
    <row r="17" spans="10:10" ht="15.75">
      <c r="J17" s="617"/>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F0F0B-28A2-4961-8A19-CE793649C8D8}">
  <dimension ref="A1:T16"/>
  <sheetViews>
    <sheetView workbookViewId="0">
      <selection activeCell="H2" sqref="H2"/>
    </sheetView>
  </sheetViews>
  <sheetFormatPr defaultColWidth="9.140625" defaultRowHeight="15"/>
  <cols>
    <col min="1" max="1" width="19.28515625" style="197" customWidth="1"/>
    <col min="2" max="3" width="9.140625" style="197" customWidth="1"/>
    <col min="4" max="4" width="32.140625" style="197" customWidth="1"/>
    <col min="5" max="7" width="19.28515625" style="197" customWidth="1"/>
    <col min="8" max="8" width="10.85546875" style="197" customWidth="1"/>
    <col min="9" max="9" width="16.7109375" style="197" customWidth="1"/>
    <col min="10" max="10" width="9.140625" style="197" customWidth="1"/>
    <col min="11" max="11" width="40.140625" style="197" customWidth="1"/>
    <col min="12" max="12" width="28.5703125" style="197" customWidth="1"/>
    <col min="13" max="13" width="12.5703125" style="197" bestFit="1" customWidth="1"/>
    <col min="14" max="16384" width="9.140625" style="197"/>
  </cols>
  <sheetData>
    <row r="1" spans="1:20">
      <c r="A1" s="498" t="s">
        <v>4140</v>
      </c>
      <c r="B1" s="497" t="s">
        <v>4139</v>
      </c>
      <c r="C1" s="497" t="s">
        <v>4137</v>
      </c>
      <c r="D1" s="497" t="s">
        <v>4138</v>
      </c>
      <c r="E1" s="497" t="s">
        <v>189</v>
      </c>
      <c r="F1" s="497" t="s">
        <v>5843</v>
      </c>
      <c r="G1" s="497" t="s">
        <v>5844</v>
      </c>
      <c r="H1" s="497" t="s">
        <v>1192</v>
      </c>
      <c r="I1" s="499" t="s">
        <v>190</v>
      </c>
      <c r="J1" s="497" t="s">
        <v>498</v>
      </c>
      <c r="K1" s="497" t="s">
        <v>4143</v>
      </c>
      <c r="L1" s="497" t="s">
        <v>4144</v>
      </c>
      <c r="M1" s="497" t="s">
        <v>4145</v>
      </c>
      <c r="N1" s="497" t="s">
        <v>450</v>
      </c>
      <c r="O1" s="497" t="s">
        <v>4146</v>
      </c>
      <c r="P1" s="497" t="s">
        <v>4147</v>
      </c>
      <c r="Q1" s="497" t="s">
        <v>4148</v>
      </c>
      <c r="R1" s="497" t="s">
        <v>4149</v>
      </c>
      <c r="S1" s="500" t="s">
        <v>4150</v>
      </c>
      <c r="T1" s="500" t="s">
        <v>4151</v>
      </c>
    </row>
    <row r="2" spans="1:20" ht="15.75">
      <c r="A2" s="633" t="s">
        <v>2587</v>
      </c>
      <c r="B2" s="197" t="s">
        <v>5845</v>
      </c>
      <c r="C2" s="197" t="s">
        <v>5846</v>
      </c>
      <c r="D2" s="197" t="s">
        <v>80</v>
      </c>
      <c r="E2" s="197" t="s">
        <v>2588</v>
      </c>
      <c r="F2" s="197" t="str">
        <f>LOWER(_xlfn.TEXTBEFORE(Table727475787980818283848586878889909193949596979810456[[#This Row],[Employee Name]], " ", 1))</f>
        <v>llonario</v>
      </c>
      <c r="G2" s="197" t="s">
        <v>5847</v>
      </c>
      <c r="H2" s="197">
        <v>208876495</v>
      </c>
      <c r="I2" s="197">
        <v>3853432059</v>
      </c>
      <c r="J2" s="197" t="s">
        <v>522</v>
      </c>
      <c r="K2" s="197" t="s">
        <v>4218</v>
      </c>
      <c r="L2" s="197" t="s">
        <v>4162</v>
      </c>
      <c r="M2" s="617" t="s">
        <v>486</v>
      </c>
    </row>
    <row r="3" spans="1:20" ht="15.75">
      <c r="A3" s="197" t="s">
        <v>2568</v>
      </c>
      <c r="B3" s="197" t="s">
        <v>5848</v>
      </c>
      <c r="C3" s="197" t="s">
        <v>5849</v>
      </c>
      <c r="D3" s="197" t="s">
        <v>80</v>
      </c>
      <c r="E3" s="197" t="s">
        <v>2569</v>
      </c>
      <c r="F3" s="197" t="str">
        <f>LOWER(_xlfn.TEXTBEFORE(Table727475787980818283848586878889909193949596979810456[[#This Row],[Employee Name]], " ", 1))</f>
        <v>deivis</v>
      </c>
      <c r="G3" s="197" t="s">
        <v>5850</v>
      </c>
      <c r="H3" s="197">
        <v>213279533</v>
      </c>
      <c r="I3" s="197">
        <v>3852850620</v>
      </c>
      <c r="J3" s="197" t="s">
        <v>554</v>
      </c>
      <c r="K3" s="197" t="s">
        <v>4218</v>
      </c>
      <c r="L3" s="197" t="s">
        <v>4162</v>
      </c>
      <c r="M3" s="617" t="s">
        <v>5851</v>
      </c>
    </row>
    <row r="4" spans="1:20" ht="15.75">
      <c r="A4" s="197" t="s">
        <v>2581</v>
      </c>
      <c r="B4" s="197" t="s">
        <v>5852</v>
      </c>
      <c r="C4" s="197" t="s">
        <v>5853</v>
      </c>
      <c r="D4" s="197" t="s">
        <v>80</v>
      </c>
      <c r="E4" s="197" t="s">
        <v>2582</v>
      </c>
      <c r="F4" s="197" t="str">
        <f>LOWER(_xlfn.TEXTBEFORE(Table727475787980818283848586878889909193949596979810456[[#This Row],[Employee Name]], " ", 1))</f>
        <v>sorely</v>
      </c>
      <c r="G4" s="197" t="s">
        <v>5854</v>
      </c>
      <c r="H4" s="197">
        <v>120680340</v>
      </c>
      <c r="I4" s="197">
        <v>2408869669</v>
      </c>
      <c r="J4" s="197" t="s">
        <v>522</v>
      </c>
      <c r="K4" s="197" t="s">
        <v>4218</v>
      </c>
      <c r="L4" s="197" t="s">
        <v>4162</v>
      </c>
      <c r="M4" s="617" t="s">
        <v>5855</v>
      </c>
    </row>
    <row r="5" spans="1:20" s="455" customFormat="1" ht="15.75">
      <c r="B5" s="455" t="s">
        <v>5836</v>
      </c>
      <c r="C5" s="455" t="s">
        <v>5837</v>
      </c>
      <c r="D5" s="455" t="s">
        <v>80</v>
      </c>
      <c r="E5" s="455" t="s">
        <v>5856</v>
      </c>
      <c r="F5" s="455" t="str">
        <f>LOWER(_xlfn.TEXTBEFORE(Table727475787980818283848586878889909193949596979810456[[#This Row],[Employee Name]], " ", 1))</f>
        <v>yulibet</v>
      </c>
      <c r="H5" s="455">
        <v>145689854</v>
      </c>
      <c r="I5" s="455">
        <v>3852730852</v>
      </c>
      <c r="J5" s="455" t="s">
        <v>522</v>
      </c>
      <c r="K5" s="455" t="s">
        <v>4218</v>
      </c>
      <c r="L5" s="455" t="s">
        <v>4162</v>
      </c>
      <c r="M5" s="644" t="s">
        <v>5857</v>
      </c>
    </row>
    <row r="6" spans="1:20" ht="15.75">
      <c r="A6" s="197" t="s">
        <v>2468</v>
      </c>
      <c r="B6" s="197" t="s">
        <v>5858</v>
      </c>
      <c r="C6" s="573" t="s">
        <v>5859</v>
      </c>
      <c r="D6" s="197" t="s">
        <v>80</v>
      </c>
      <c r="E6" s="197" t="s">
        <v>2469</v>
      </c>
      <c r="F6" s="197" t="str">
        <f>LOWER(_xlfn.TEXTBEFORE(Table727475787980818283848586878889909193949596979810456[[#This Row],[Employee Name]], " ", 1))</f>
        <v>maria</v>
      </c>
      <c r="G6" s="197" t="s">
        <v>5860</v>
      </c>
      <c r="H6" s="197">
        <v>155319121</v>
      </c>
      <c r="I6" s="197">
        <v>3854929034</v>
      </c>
      <c r="J6" s="197" t="s">
        <v>554</v>
      </c>
      <c r="K6" s="197" t="s">
        <v>4218</v>
      </c>
      <c r="L6" s="197" t="s">
        <v>4162</v>
      </c>
      <c r="M6" s="617" t="s">
        <v>5861</v>
      </c>
    </row>
    <row r="7" spans="1:20" ht="15.75">
      <c r="A7" s="197" t="s">
        <v>5862</v>
      </c>
      <c r="B7" s="197" t="s">
        <v>5863</v>
      </c>
      <c r="C7" s="197" t="s">
        <v>5864</v>
      </c>
      <c r="D7" s="197" t="s">
        <v>5509</v>
      </c>
      <c r="E7" s="197" t="s">
        <v>2456</v>
      </c>
      <c r="F7" s="197" t="str">
        <f>LOWER(_xlfn.TEXTBEFORE(Table727475787980818283848586878889909193949596979810456[[#This Row],[Employee Name]], " ", 1))</f>
        <v>andreina</v>
      </c>
      <c r="G7" s="197" t="s">
        <v>5865</v>
      </c>
      <c r="H7" s="197">
        <v>199222915</v>
      </c>
      <c r="I7" s="203">
        <v>3852521589</v>
      </c>
      <c r="J7" s="197" t="s">
        <v>528</v>
      </c>
      <c r="K7" s="197" t="s">
        <v>4220</v>
      </c>
      <c r="L7" s="197" t="s">
        <v>4172</v>
      </c>
      <c r="M7" s="617" t="s">
        <v>5866</v>
      </c>
    </row>
    <row r="8" spans="1:20" ht="15.75">
      <c r="A8" s="197" t="s">
        <v>2462</v>
      </c>
      <c r="B8" s="197" t="s">
        <v>5867</v>
      </c>
      <c r="C8" s="197" t="s">
        <v>5868</v>
      </c>
      <c r="D8" s="197" t="s">
        <v>5509</v>
      </c>
      <c r="E8" s="197" t="s">
        <v>2463</v>
      </c>
      <c r="F8" s="197" t="str">
        <f>LOWER(_xlfn.TEXTBEFORE(Table727475787980818283848586878889909193949596979810456[[#This Row],[Employee Name]], " ", 1))</f>
        <v>aliangee</v>
      </c>
      <c r="G8" s="197" t="s">
        <v>5869</v>
      </c>
      <c r="H8" s="197">
        <v>194621711</v>
      </c>
      <c r="I8" s="197">
        <v>3854658597</v>
      </c>
      <c r="J8" s="197" t="s">
        <v>522</v>
      </c>
      <c r="K8" s="197" t="s">
        <v>4220</v>
      </c>
      <c r="L8" s="197" t="s">
        <v>4172</v>
      </c>
      <c r="M8" s="617" t="s">
        <v>5870</v>
      </c>
    </row>
    <row r="9" spans="1:20" ht="15.75">
      <c r="A9" s="197" t="s">
        <v>5871</v>
      </c>
      <c r="B9" s="197" t="s">
        <v>5872</v>
      </c>
      <c r="C9" s="197" t="s">
        <v>5873</v>
      </c>
      <c r="D9" s="197" t="s">
        <v>5509</v>
      </c>
      <c r="E9" s="197" t="s">
        <v>5874</v>
      </c>
      <c r="F9" s="197" t="str">
        <f>LOWER(_xlfn.TEXTBEFORE(Table727475787980818283848586878889909193949596979810456[[#This Row],[Employee Name]], " ", 1))</f>
        <v>luis</v>
      </c>
      <c r="G9" s="197" t="s">
        <v>5875</v>
      </c>
      <c r="H9" s="197">
        <v>185937919</v>
      </c>
      <c r="I9" s="197" t="s">
        <v>5876</v>
      </c>
      <c r="J9" s="197" t="s">
        <v>522</v>
      </c>
      <c r="K9" s="197" t="s">
        <v>4220</v>
      </c>
      <c r="L9" s="197" t="s">
        <v>4172</v>
      </c>
      <c r="M9" s="617" t="s">
        <v>5877</v>
      </c>
    </row>
    <row r="10" spans="1:20" ht="15.75">
      <c r="A10" s="197" t="s">
        <v>5878</v>
      </c>
      <c r="B10" s="197" t="s">
        <v>5398</v>
      </c>
      <c r="C10" s="197" t="s">
        <v>5879</v>
      </c>
      <c r="D10" s="197" t="s">
        <v>5509</v>
      </c>
      <c r="E10" s="197" t="s">
        <v>5880</v>
      </c>
      <c r="F10" s="197" t="str">
        <f>LOWER(_xlfn.TEXTBEFORE(Table727475787980818283848586878889909193949596979810456[[#This Row],[Employee Name]], " ", 1))</f>
        <v>rosa</v>
      </c>
      <c r="G10" s="197" t="s">
        <v>5881</v>
      </c>
      <c r="H10" s="197">
        <v>173074262</v>
      </c>
      <c r="I10" s="197" t="s">
        <v>5882</v>
      </c>
      <c r="K10" s="197" t="s">
        <v>4220</v>
      </c>
      <c r="L10" s="197" t="s">
        <v>4172</v>
      </c>
      <c r="M10" s="617" t="s">
        <v>5883</v>
      </c>
    </row>
    <row r="11" spans="1:20" ht="15.75">
      <c r="A11" s="455"/>
      <c r="B11" s="455" t="s">
        <v>5831</v>
      </c>
      <c r="C11" s="226" t="s">
        <v>5832</v>
      </c>
      <c r="D11" s="455" t="s">
        <v>5509</v>
      </c>
      <c r="E11" s="455" t="s">
        <v>2556</v>
      </c>
      <c r="F11" s="455" t="str">
        <f>LOWER(_xlfn.TEXTBEFORE(Table727475787980818283848586878889909193949596979810456[[#This Row],[Employee Name]], " ", 1))</f>
        <v>leidis</v>
      </c>
      <c r="G11" s="455"/>
      <c r="H11" s="455">
        <v>213796089</v>
      </c>
      <c r="I11" s="455" t="s">
        <v>2557</v>
      </c>
      <c r="J11" s="455" t="s">
        <v>2472</v>
      </c>
      <c r="K11" s="455" t="s">
        <v>4220</v>
      </c>
      <c r="L11" s="455" t="s">
        <v>4172</v>
      </c>
      <c r="M11" s="644" t="s">
        <v>5884</v>
      </c>
      <c r="N11" s="455"/>
      <c r="O11" s="455"/>
      <c r="P11" s="455"/>
      <c r="Q11" s="455"/>
      <c r="R11" s="455"/>
      <c r="S11" s="455"/>
      <c r="T11" s="455"/>
    </row>
    <row r="12" spans="1:20" ht="15.75">
      <c r="A12" s="455"/>
      <c r="B12" s="455" t="s">
        <v>5840</v>
      </c>
      <c r="C12" s="455" t="s">
        <v>5841</v>
      </c>
      <c r="D12" s="455" t="s">
        <v>4246</v>
      </c>
      <c r="E12" s="455" t="s">
        <v>5317</v>
      </c>
      <c r="F12" s="455" t="str">
        <f>LOWER(_xlfn.TEXTBEFORE(Table727475787980818283848586878889909193949596979810456[[#This Row],[Employee Name]], " ", 1))</f>
        <v>gillian</v>
      </c>
      <c r="G12" s="455"/>
      <c r="H12" s="455">
        <v>119935571</v>
      </c>
      <c r="I12" s="646" t="s">
        <v>5885</v>
      </c>
      <c r="J12" s="455"/>
      <c r="K12" s="455" t="s">
        <v>4218</v>
      </c>
      <c r="L12" s="455" t="s">
        <v>4172</v>
      </c>
      <c r="M12" s="644" t="s">
        <v>5886</v>
      </c>
      <c r="N12" s="455"/>
      <c r="O12" s="455"/>
      <c r="P12" s="455"/>
      <c r="Q12" s="455"/>
      <c r="R12" s="455"/>
      <c r="S12" s="455"/>
      <c r="T12" s="455"/>
    </row>
    <row r="13" spans="1:20" ht="15.75">
      <c r="A13" s="197" t="s">
        <v>2404</v>
      </c>
      <c r="B13" s="197" t="s">
        <v>5887</v>
      </c>
      <c r="C13" s="197" t="s">
        <v>5888</v>
      </c>
      <c r="D13" s="197" t="s">
        <v>4246</v>
      </c>
      <c r="E13" s="197" t="s">
        <v>2405</v>
      </c>
      <c r="F13" s="197" t="str">
        <f>LOWER(_xlfn.TEXTBEFORE(Table727475787980818283848586878889909193949596979810456[[#This Row],[Employee Name]], " ", 1))</f>
        <v>anggy</v>
      </c>
      <c r="G13" s="197" t="s">
        <v>5889</v>
      </c>
      <c r="H13" s="197">
        <v>136255179</v>
      </c>
      <c r="I13" s="197">
        <v>4353289464</v>
      </c>
      <c r="J13" s="197" t="s">
        <v>2406</v>
      </c>
      <c r="K13" s="197" t="s">
        <v>4218</v>
      </c>
      <c r="L13" s="197" t="s">
        <v>4172</v>
      </c>
      <c r="M13" s="617" t="s">
        <v>5890</v>
      </c>
    </row>
    <row r="14" spans="1:20" s="455" customFormat="1" ht="15.75">
      <c r="A14" s="648"/>
      <c r="B14" s="455" t="s">
        <v>5746</v>
      </c>
      <c r="C14" s="455" t="s">
        <v>5747</v>
      </c>
      <c r="D14" s="455" t="s">
        <v>125</v>
      </c>
      <c r="E14" s="455" t="s">
        <v>2451</v>
      </c>
      <c r="F14" s="455" t="str">
        <f>LOWER(_xlfn.TEXTBEFORE(Table727475787980818283848586878889909193949596979810456[[#This Row],[Employee Name]], " ", 1))</f>
        <v>banner</v>
      </c>
      <c r="H14" s="455">
        <v>95687354</v>
      </c>
      <c r="I14" s="455">
        <v>8019407845</v>
      </c>
      <c r="J14" s="455" t="s">
        <v>1260</v>
      </c>
      <c r="K14" s="455" t="s">
        <v>4220</v>
      </c>
      <c r="L14" s="455" t="s">
        <v>4157</v>
      </c>
      <c r="M14" s="644" t="s">
        <v>5891</v>
      </c>
    </row>
    <row r="15" spans="1:20" ht="15.75">
      <c r="A15" s="197">
        <v>868720985</v>
      </c>
      <c r="B15" s="197" t="s">
        <v>5892</v>
      </c>
      <c r="C15" s="197" t="s">
        <v>5893</v>
      </c>
      <c r="D15" s="197" t="s">
        <v>125</v>
      </c>
      <c r="E15" s="197" t="s">
        <v>2446</v>
      </c>
      <c r="F15" s="197" t="str">
        <f>LOWER(_xlfn.TEXTBEFORE(Table727475787980818283848586878889909193949596979810456[[#This Row],[Employee Name]], " ", 1))</f>
        <v>william</v>
      </c>
      <c r="G15" s="197" t="s">
        <v>5894</v>
      </c>
      <c r="H15" s="197">
        <v>199965666</v>
      </c>
      <c r="I15" s="197">
        <v>3852548850</v>
      </c>
      <c r="J15" s="197" t="s">
        <v>2406</v>
      </c>
      <c r="K15" s="197" t="s">
        <v>4220</v>
      </c>
      <c r="L15" s="197" t="s">
        <v>4157</v>
      </c>
      <c r="M15" s="617" t="s">
        <v>5895</v>
      </c>
    </row>
    <row r="16" spans="1:20" ht="15.75">
      <c r="A16" s="197">
        <v>680882971</v>
      </c>
      <c r="B16" s="197" t="s">
        <v>5896</v>
      </c>
      <c r="C16" s="197" t="s">
        <v>5897</v>
      </c>
      <c r="D16" s="197" t="s">
        <v>125</v>
      </c>
      <c r="E16" s="197" t="s">
        <v>2525</v>
      </c>
      <c r="F16" s="197" t="str">
        <f>LOWER(_xlfn.TEXTBEFORE(Table727475787980818283848586878889909193949596979810456[[#This Row],[Employee Name]], " ", 1))</f>
        <v>soledad</v>
      </c>
      <c r="G16" s="197" t="s">
        <v>5898</v>
      </c>
      <c r="H16" s="197">
        <v>115332922</v>
      </c>
      <c r="I16" s="197">
        <v>3852858202</v>
      </c>
      <c r="J16" s="197" t="s">
        <v>1260</v>
      </c>
      <c r="K16" s="197" t="s">
        <v>4220</v>
      </c>
      <c r="L16" s="197" t="s">
        <v>4157</v>
      </c>
      <c r="M16" s="617" t="s">
        <v>5899</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0D14-5DDA-4A05-A137-C155D9FB85C3}">
  <dimension ref="A1:U23"/>
  <sheetViews>
    <sheetView workbookViewId="0">
      <selection activeCell="E15" sqref="E15"/>
    </sheetView>
  </sheetViews>
  <sheetFormatPr defaultColWidth="9.140625" defaultRowHeight="15" customHeight="1"/>
  <cols>
    <col min="1" max="1" width="19.28515625" style="197" customWidth="1"/>
    <col min="2" max="3" width="9.140625" style="197" customWidth="1"/>
    <col min="4" max="4" width="17.42578125" style="197" customWidth="1"/>
    <col min="5" max="5" width="16.28515625" style="197" customWidth="1"/>
    <col min="6" max="8" width="19.28515625" style="197" hidden="1" customWidth="1"/>
    <col min="9" max="9" width="10.85546875" style="197" bestFit="1" customWidth="1"/>
    <col min="10" max="10" width="14.5703125" style="197" bestFit="1" customWidth="1"/>
    <col min="11" max="11" width="9.140625" style="197"/>
    <col min="12" max="12" width="41.7109375" style="197" bestFit="1" customWidth="1"/>
    <col min="13" max="16384" width="9.140625" style="197"/>
  </cols>
  <sheetData>
    <row r="1" spans="1:21">
      <c r="A1" s="498" t="s">
        <v>4140</v>
      </c>
      <c r="B1" s="497" t="s">
        <v>4139</v>
      </c>
      <c r="C1" s="497" t="s">
        <v>4137</v>
      </c>
      <c r="D1" s="497" t="s">
        <v>4138</v>
      </c>
      <c r="E1" s="497" t="s">
        <v>189</v>
      </c>
      <c r="F1" s="497" t="s">
        <v>5843</v>
      </c>
      <c r="G1" s="497" t="s">
        <v>5844</v>
      </c>
      <c r="H1" s="497" t="s">
        <v>5900</v>
      </c>
      <c r="I1" s="497" t="s">
        <v>1192</v>
      </c>
      <c r="J1" s="499" t="s">
        <v>190</v>
      </c>
      <c r="K1" s="497" t="s">
        <v>498</v>
      </c>
      <c r="L1" s="497" t="s">
        <v>4143</v>
      </c>
      <c r="M1" s="497" t="s">
        <v>4144</v>
      </c>
      <c r="N1" s="497" t="s">
        <v>4145</v>
      </c>
      <c r="O1" s="497" t="s">
        <v>450</v>
      </c>
      <c r="P1" s="497" t="s">
        <v>4146</v>
      </c>
      <c r="Q1" s="497" t="s">
        <v>4147</v>
      </c>
      <c r="R1" s="497" t="s">
        <v>4148</v>
      </c>
      <c r="S1" s="497" t="s">
        <v>4149</v>
      </c>
      <c r="T1" s="500" t="s">
        <v>4150</v>
      </c>
      <c r="U1" s="500" t="s">
        <v>4151</v>
      </c>
    </row>
    <row r="2" spans="1:21" ht="15.75">
      <c r="A2" s="197" t="s">
        <v>2458</v>
      </c>
      <c r="B2" s="197" t="s">
        <v>5901</v>
      </c>
      <c r="C2" s="197" t="s">
        <v>5902</v>
      </c>
      <c r="D2" s="197" t="s">
        <v>4975</v>
      </c>
      <c r="E2" s="583" t="s">
        <v>2365</v>
      </c>
      <c r="F2" s="583" t="str">
        <f>_xlfn.TEXTBEFORE(TRIM(Table72747578798081828384858687888990919394959697981045[[#This Row],[Employee Name]]), " ", 1)</f>
        <v>Alejandra</v>
      </c>
      <c r="G2" s="583"/>
      <c r="H2" s="583" t="str">
        <f>_xlfn.TEXTAFTER(TRIM(Table72747578798081828384858687888990919394959697981045[[#This Row],[Employee Name]]), " ", -1)</f>
        <v>Urdaneta</v>
      </c>
      <c r="I2" s="197">
        <v>152744571</v>
      </c>
      <c r="J2" s="197">
        <v>8016660176</v>
      </c>
      <c r="K2" s="197" t="s">
        <v>528</v>
      </c>
      <c r="L2" s="197" t="s">
        <v>4220</v>
      </c>
      <c r="M2" s="197" t="s">
        <v>4162</v>
      </c>
      <c r="N2" s="617" t="s">
        <v>5903</v>
      </c>
    </row>
    <row r="3" spans="1:21" ht="15.75">
      <c r="A3" s="197" t="s">
        <v>5904</v>
      </c>
      <c r="B3" s="197" t="s">
        <v>5905</v>
      </c>
      <c r="C3" s="197" t="s">
        <v>5906</v>
      </c>
      <c r="D3" s="197" t="s">
        <v>4975</v>
      </c>
      <c r="E3" s="583" t="s">
        <v>5907</v>
      </c>
      <c r="F3" s="583" t="str">
        <f>_xlfn.TEXTBEFORE(TRIM(Table72747578798081828384858687888990919394959697981045[[#This Row],[Employee Name]]), " ", 1)</f>
        <v>Kelin</v>
      </c>
      <c r="G3" s="583"/>
      <c r="H3" s="583" t="str">
        <f>_xlfn.TEXTAFTER(TRIM(Table72747578798081828384858687888990919394959697981045[[#This Row],[Employee Name]]), " ", -1)</f>
        <v>Torres</v>
      </c>
      <c r="I3" s="197">
        <v>103090897</v>
      </c>
      <c r="J3" s="197" t="s">
        <v>5908</v>
      </c>
      <c r="L3" s="197" t="s">
        <v>4220</v>
      </c>
      <c r="M3" s="197" t="s">
        <v>4162</v>
      </c>
      <c r="N3" s="617" t="s">
        <v>5909</v>
      </c>
    </row>
    <row r="4" spans="1:21" ht="15.75">
      <c r="A4" s="197" t="s">
        <v>2530</v>
      </c>
      <c r="B4" s="197" t="s">
        <v>5910</v>
      </c>
      <c r="C4" s="39" t="s">
        <v>5911</v>
      </c>
      <c r="D4" s="197" t="s">
        <v>4975</v>
      </c>
      <c r="E4" s="583" t="s">
        <v>2531</v>
      </c>
      <c r="F4" s="583" t="str">
        <f>_xlfn.TEXTBEFORE(TRIM(Table72747578798081828384858687888990919394959697981045[[#This Row],[Employee Name]]), " ", 1)</f>
        <v>Milangela</v>
      </c>
      <c r="G4" s="583"/>
      <c r="H4" s="583" t="str">
        <f>_xlfn.TEXTAFTER(TRIM(Table72747578798081828384858687888990919394959697981045[[#This Row],[Employee Name]]), " ", -1)</f>
        <v>Martinez</v>
      </c>
      <c r="I4" s="197">
        <v>213742645</v>
      </c>
      <c r="J4" s="197">
        <v>9103174104</v>
      </c>
      <c r="K4" s="197" t="s">
        <v>506</v>
      </c>
      <c r="L4" s="197" t="s">
        <v>4220</v>
      </c>
      <c r="M4" s="197" t="s">
        <v>4162</v>
      </c>
      <c r="N4" s="617" t="s">
        <v>5912</v>
      </c>
    </row>
    <row r="5" spans="1:21" ht="15.75">
      <c r="A5" s="197" t="s">
        <v>2459</v>
      </c>
      <c r="B5" s="197" t="s">
        <v>5913</v>
      </c>
      <c r="C5" s="197" t="s">
        <v>5914</v>
      </c>
      <c r="D5" s="197" t="s">
        <v>4726</v>
      </c>
      <c r="E5" s="583" t="s">
        <v>2460</v>
      </c>
      <c r="F5" s="583" t="str">
        <f>_xlfn.TEXTBEFORE(TRIM(Table72747578798081828384858687888990919394959697981045[[#This Row],[Employee Name]]), " ", 1)</f>
        <v>Dennys</v>
      </c>
      <c r="G5" s="583"/>
      <c r="H5" s="583" t="str">
        <f>_xlfn.TEXTAFTER(TRIM(Table72747578798081828384858687888990919394959697981045[[#This Row],[Employee Name]]), " ", -1)</f>
        <v>Borjas</v>
      </c>
      <c r="I5" s="197">
        <v>122847276</v>
      </c>
      <c r="J5" s="197">
        <v>8014192985</v>
      </c>
      <c r="K5" s="197" t="s">
        <v>554</v>
      </c>
      <c r="L5" s="197" t="s">
        <v>4215</v>
      </c>
      <c r="M5" s="197" t="s">
        <v>4162</v>
      </c>
      <c r="N5" s="617" t="s">
        <v>5915</v>
      </c>
    </row>
    <row r="6" spans="1:21" ht="15.75">
      <c r="A6" s="197" t="s">
        <v>5916</v>
      </c>
      <c r="B6" s="197" t="s">
        <v>5917</v>
      </c>
      <c r="C6" s="573" t="s">
        <v>5918</v>
      </c>
      <c r="D6" s="197" t="s">
        <v>4726</v>
      </c>
      <c r="E6" s="583" t="s">
        <v>5919</v>
      </c>
      <c r="F6" s="583" t="str">
        <f>_xlfn.TEXTBEFORE(TRIM(Table72747578798081828384858687888990919394959697981045[[#This Row],[Employee Name]]), " ", 1)</f>
        <v>Jesus</v>
      </c>
      <c r="G6" s="583" t="s">
        <v>1256</v>
      </c>
      <c r="H6" s="583" t="str">
        <f>_xlfn.TEXTAFTER(TRIM(Table72747578798081828384858687888990919394959697981045[[#This Row],[Employee Name]]), " ", -1)</f>
        <v>Caraballo</v>
      </c>
      <c r="I6" s="197">
        <v>213279011</v>
      </c>
      <c r="J6" s="197">
        <v>9843501798</v>
      </c>
      <c r="K6" s="197" t="s">
        <v>554</v>
      </c>
      <c r="L6" s="197" t="s">
        <v>4215</v>
      </c>
      <c r="M6" s="197" t="s">
        <v>4162</v>
      </c>
      <c r="N6" s="617" t="s">
        <v>5920</v>
      </c>
    </row>
    <row r="7" spans="1:21" ht="15.75">
      <c r="A7" s="197" t="s">
        <v>5921</v>
      </c>
      <c r="B7" s="197" t="s">
        <v>5395</v>
      </c>
      <c r="C7" s="197" t="s">
        <v>5922</v>
      </c>
      <c r="D7" s="197" t="s">
        <v>4726</v>
      </c>
      <c r="E7" s="583" t="s">
        <v>5923</v>
      </c>
      <c r="F7" s="645" t="str">
        <f>_xlfn.TEXTBEFORE(TRIM(Table72747578798081828384858687888990919394959697981045[[#This Row],[Employee Name]]), " ", 1)</f>
        <v>Alejandro</v>
      </c>
      <c r="G7" s="645" t="s">
        <v>5924</v>
      </c>
      <c r="H7" s="645" t="str">
        <f>_xlfn.TEXTAFTER(TRIM(Table72747578798081828384858687888990919394959697981045[[#This Row],[Employee Name]]), " ", -1)</f>
        <v>Carrizo</v>
      </c>
      <c r="I7" s="538">
        <v>146848175</v>
      </c>
      <c r="J7" s="538" t="s">
        <v>5925</v>
      </c>
      <c r="K7" s="538" t="s">
        <v>554</v>
      </c>
      <c r="L7" s="197" t="s">
        <v>4215</v>
      </c>
      <c r="M7" s="197" t="s">
        <v>4162</v>
      </c>
      <c r="N7" s="617" t="s">
        <v>5926</v>
      </c>
    </row>
    <row r="8" spans="1:21" ht="15.75">
      <c r="A8" s="197" t="s">
        <v>2532</v>
      </c>
      <c r="B8" s="197" t="s">
        <v>5927</v>
      </c>
      <c r="C8" s="197" t="s">
        <v>5928</v>
      </c>
      <c r="D8" s="197" t="s">
        <v>4726</v>
      </c>
      <c r="E8" s="583" t="s">
        <v>2533</v>
      </c>
      <c r="F8" s="583" t="str">
        <f>_xlfn.TEXTBEFORE(TRIM(Table72747578798081828384858687888990919394959697981045[[#This Row],[Employee Name]]), " ", 1)</f>
        <v>Daybran</v>
      </c>
      <c r="G8" s="583"/>
      <c r="H8" s="583" t="str">
        <f>_xlfn.TEXTAFTER(TRIM(Table72747578798081828384858687888990919394959697981045[[#This Row],[Employee Name]]), " ", -1)</f>
        <v>Fandino</v>
      </c>
      <c r="I8" s="538">
        <v>181533407</v>
      </c>
      <c r="J8" s="538">
        <v>8013855750</v>
      </c>
      <c r="K8" s="538" t="s">
        <v>513</v>
      </c>
      <c r="L8" s="197" t="s">
        <v>4215</v>
      </c>
      <c r="M8" s="197" t="s">
        <v>4162</v>
      </c>
      <c r="N8" s="617" t="s">
        <v>5929</v>
      </c>
    </row>
    <row r="9" spans="1:21" ht="15.75">
      <c r="A9" s="197" t="s">
        <v>5930</v>
      </c>
      <c r="B9" s="197" t="s">
        <v>5931</v>
      </c>
      <c r="C9" s="197" t="s">
        <v>5932</v>
      </c>
      <c r="D9" s="197" t="s">
        <v>4726</v>
      </c>
      <c r="E9" s="583" t="s">
        <v>5933</v>
      </c>
      <c r="F9" s="583" t="str">
        <f>_xlfn.TEXTBEFORE(TRIM(Table72747578798081828384858687888990919394959697981045[[#This Row],[Employee Name]]), " ", 1)</f>
        <v>Jorge</v>
      </c>
      <c r="G9" s="583" t="s">
        <v>5934</v>
      </c>
      <c r="H9" s="583" t="str">
        <f>_xlfn.TEXTAFTER(TRIM(Table72747578798081828384858687888990919394959697981045[[#This Row],[Employee Name]]), " ", -1)</f>
        <v>Brizuela</v>
      </c>
      <c r="I9" s="197">
        <v>121241246</v>
      </c>
      <c r="J9" s="197">
        <v>3855605348</v>
      </c>
      <c r="K9" s="197" t="s">
        <v>1260</v>
      </c>
      <c r="L9" s="197" t="s">
        <v>4215</v>
      </c>
      <c r="M9" s="197" t="s">
        <v>4162</v>
      </c>
      <c r="N9" s="617" t="s">
        <v>5935</v>
      </c>
    </row>
    <row r="10" spans="1:21">
      <c r="A10" s="197" t="s">
        <v>5936</v>
      </c>
      <c r="B10" s="197" t="s">
        <v>5937</v>
      </c>
      <c r="C10" s="197" t="s">
        <v>5938</v>
      </c>
      <c r="D10" s="197" t="s">
        <v>4167</v>
      </c>
      <c r="E10" s="583" t="s">
        <v>2541</v>
      </c>
      <c r="F10" s="583" t="str">
        <f>_xlfn.TEXTBEFORE(TRIM(Table72747578798081828384858687888990919394959697981045[[#This Row],[Employee Name]]), " ", 1)</f>
        <v>Christopher</v>
      </c>
      <c r="G10" s="583"/>
      <c r="H10" s="583" t="s">
        <v>5939</v>
      </c>
      <c r="I10" s="502">
        <v>213775812</v>
      </c>
      <c r="J10" s="502">
        <v>8014034061</v>
      </c>
      <c r="K10" s="502" t="s">
        <v>554</v>
      </c>
      <c r="L10" s="197" t="s">
        <v>5940</v>
      </c>
      <c r="M10" s="197" t="s">
        <v>4162</v>
      </c>
      <c r="N10" s="197" t="s">
        <v>5941</v>
      </c>
    </row>
    <row r="11" spans="1:21">
      <c r="A11" s="197" t="s">
        <v>5942</v>
      </c>
      <c r="B11" s="197" t="s">
        <v>5943</v>
      </c>
      <c r="C11" s="197" t="s">
        <v>5944</v>
      </c>
      <c r="D11" s="197" t="s">
        <v>4167</v>
      </c>
      <c r="E11" s="583" t="s">
        <v>2529</v>
      </c>
      <c r="F11" s="583" t="str">
        <f>_xlfn.TEXTBEFORE(TRIM(Table72747578798081828384858687888990919394959697981045[[#This Row],[Employee Name]]), " ", 1)</f>
        <v>Cristian</v>
      </c>
      <c r="G11" s="583"/>
      <c r="H11" s="583" t="str">
        <f>_xlfn.TEXTAFTER(TRIM(Table72747578798081828384858687888990919394959697981045[[#This Row],[Employee Name]]), " ", -1)</f>
        <v>Garcia</v>
      </c>
      <c r="I11" s="502">
        <v>176319008</v>
      </c>
      <c r="J11" s="502">
        <v>8014255427</v>
      </c>
      <c r="K11" s="502" t="s">
        <v>554</v>
      </c>
      <c r="L11" s="197" t="s">
        <v>5940</v>
      </c>
      <c r="M11" s="197" t="s">
        <v>4162</v>
      </c>
      <c r="N11" s="197" t="s">
        <v>5945</v>
      </c>
    </row>
    <row r="12" spans="1:21" ht="15.75">
      <c r="A12" s="197" t="s">
        <v>2392</v>
      </c>
      <c r="B12" s="197" t="s">
        <v>5946</v>
      </c>
      <c r="C12" s="197" t="s">
        <v>5947</v>
      </c>
      <c r="D12" s="197" t="s">
        <v>4187</v>
      </c>
      <c r="E12" s="538" t="s">
        <v>2393</v>
      </c>
      <c r="F12" s="538" t="str">
        <f>_xlfn.TEXTBEFORE(TRIM(Table72747578798081828384858687888990919394959697981045[[#This Row],[Employee Name]]), " ", 1)</f>
        <v>Nestor</v>
      </c>
      <c r="G12" s="538"/>
      <c r="H12" s="538" t="str">
        <f>_xlfn.TEXTAFTER(TRIM(Table72747578798081828384858687888990919394959697981045[[#This Row],[Employee Name]]), " ", -1)</f>
        <v>Orozco</v>
      </c>
      <c r="I12" s="538">
        <v>143839504</v>
      </c>
      <c r="J12" s="538" t="s">
        <v>2394</v>
      </c>
      <c r="K12" s="538" t="s">
        <v>522</v>
      </c>
      <c r="L12" s="197" t="s">
        <v>4921</v>
      </c>
      <c r="M12" s="197" t="s">
        <v>4155</v>
      </c>
      <c r="N12" s="617" t="s">
        <v>5948</v>
      </c>
    </row>
    <row r="13" spans="1:21" ht="15.75">
      <c r="A13" s="197" t="s">
        <v>2536</v>
      </c>
      <c r="B13" s="197" t="s">
        <v>5827</v>
      </c>
      <c r="C13" s="197" t="s">
        <v>5828</v>
      </c>
      <c r="D13" s="197" t="s">
        <v>4958</v>
      </c>
      <c r="E13" s="455" t="s">
        <v>5949</v>
      </c>
      <c r="F13" s="502" t="str">
        <f>_xlfn.TEXTBEFORE(TRIM(Table72747578798081828384858687888990919394959697981045[[#This Row],[Employee Name]]), " ", 1)</f>
        <v>Jose</v>
      </c>
      <c r="G13" s="502"/>
      <c r="H13" s="502" t="str">
        <f>_xlfn.TEXTAFTER(TRIM(Table72747578798081828384858687888990919394959697981045[[#This Row],[Employee Name]]), " ", -1)</f>
        <v>Munguia</v>
      </c>
      <c r="I13" s="502">
        <v>95639545</v>
      </c>
      <c r="J13" s="502">
        <v>7023500108</v>
      </c>
      <c r="K13" s="502" t="s">
        <v>554</v>
      </c>
      <c r="L13" s="197" t="s">
        <v>4220</v>
      </c>
      <c r="M13" s="197" t="s">
        <v>4155</v>
      </c>
      <c r="N13" s="617" t="s">
        <v>5950</v>
      </c>
    </row>
    <row r="14" spans="1:21" ht="15.75">
      <c r="A14" s="632" t="s">
        <v>5951</v>
      </c>
      <c r="B14" s="197" t="s">
        <v>5391</v>
      </c>
      <c r="C14" s="197" t="s">
        <v>5952</v>
      </c>
      <c r="D14" s="197" t="s">
        <v>5509</v>
      </c>
      <c r="E14" s="583" t="s">
        <v>1834</v>
      </c>
      <c r="F14" s="583" t="str">
        <f>_xlfn.TEXTBEFORE(TRIM(Table72747578798081828384858687888990919394959697981045[[#This Row],[Employee Name]]), " ", 1)</f>
        <v>Maribi</v>
      </c>
      <c r="G14" s="583"/>
      <c r="H14" s="583" t="str">
        <f>_xlfn.TEXTAFTER(TRIM(Table72747578798081828384858687888990919394959697981045[[#This Row],[Employee Name]]), " ", -1)</f>
        <v>Fleire</v>
      </c>
      <c r="I14" s="538">
        <v>198147903</v>
      </c>
      <c r="J14" s="538">
        <v>9727983280</v>
      </c>
      <c r="K14" s="538" t="s">
        <v>513</v>
      </c>
      <c r="L14" s="197" t="s">
        <v>4220</v>
      </c>
      <c r="M14" s="197" t="s">
        <v>4172</v>
      </c>
      <c r="N14" s="617" t="s">
        <v>5953</v>
      </c>
    </row>
    <row r="15" spans="1:21" ht="15.75">
      <c r="A15" s="197" t="s">
        <v>5954</v>
      </c>
      <c r="B15" s="197" t="s">
        <v>5955</v>
      </c>
      <c r="C15" s="197" t="s">
        <v>5956</v>
      </c>
      <c r="D15" s="197" t="s">
        <v>125</v>
      </c>
      <c r="E15" s="502" t="s">
        <v>2112</v>
      </c>
      <c r="F15" s="502" t="str">
        <f>_xlfn.TEXTBEFORE(TRIM(Table72747578798081828384858687888990919394959697981045[[#This Row],[Employee Name]]), " ", 1)</f>
        <v>Feagai</v>
      </c>
      <c r="G15" s="502"/>
      <c r="H15" s="502" t="str">
        <f>_xlfn.TEXTAFTER(TRIM(Table72747578798081828384858687888990919394959697981045[[#This Row],[Employee Name]]), " ", -1)</f>
        <v>Lealaisalanoa</v>
      </c>
      <c r="I15" s="502">
        <v>198514735</v>
      </c>
      <c r="J15" s="502">
        <v>4355537126</v>
      </c>
      <c r="K15" s="502" t="s">
        <v>577</v>
      </c>
      <c r="L15" s="197" t="s">
        <v>4220</v>
      </c>
      <c r="M15" s="197" t="s">
        <v>4157</v>
      </c>
      <c r="N15" s="617" t="s">
        <v>5957</v>
      </c>
    </row>
    <row r="16" spans="1:21">
      <c r="A16" s="197" t="s">
        <v>5958</v>
      </c>
      <c r="B16" s="197" t="s">
        <v>5959</v>
      </c>
      <c r="C16" s="197" t="s">
        <v>5960</v>
      </c>
      <c r="D16" s="197" t="s">
        <v>125</v>
      </c>
      <c r="E16" s="538" t="s">
        <v>5961</v>
      </c>
      <c r="F16" s="538" t="str">
        <f>_xlfn.TEXTBEFORE(TRIM(Table72747578798081828384858687888990919394959697981045[[#This Row],[Employee Name]]), " ", 1)</f>
        <v>Yerardina</v>
      </c>
      <c r="G16" s="538"/>
      <c r="H16" s="538" t="str">
        <f>_xlfn.TEXTAFTER(TRIM(Table72747578798081828384858687888990919394959697981045[[#This Row],[Employee Name]]), " ", -1)</f>
        <v>Salazar</v>
      </c>
      <c r="I16" s="538">
        <v>177692558</v>
      </c>
      <c r="J16" s="538">
        <v>8015146667</v>
      </c>
      <c r="K16" s="538"/>
      <c r="L16" s="197" t="s">
        <v>4220</v>
      </c>
      <c r="M16" s="197" t="s">
        <v>4157</v>
      </c>
      <c r="N16" s="197" t="s">
        <v>5962</v>
      </c>
    </row>
    <row r="17" spans="1:14" ht="15.75">
      <c r="A17" s="197" t="s">
        <v>5963</v>
      </c>
      <c r="B17" s="197" t="s">
        <v>5964</v>
      </c>
      <c r="C17" s="197" t="s">
        <v>5965</v>
      </c>
      <c r="D17" s="197" t="s">
        <v>95</v>
      </c>
      <c r="E17" s="538" t="s">
        <v>2403</v>
      </c>
      <c r="F17" s="538" t="str">
        <f>_xlfn.TEXTBEFORE(TRIM(Table72747578798081828384858687888990919394959697981045[[#This Row],[Employee Name]]), " ", 1)</f>
        <v>Lissu</v>
      </c>
      <c r="G17" s="538"/>
      <c r="H17" s="538" t="str">
        <f>_xlfn.TEXTAFTER(TRIM(Table72747578798081828384858687888990919394959697981045[[#This Row],[Employee Name]]), " ", -1)</f>
        <v>Maya</v>
      </c>
      <c r="I17" s="538">
        <v>146461993</v>
      </c>
      <c r="J17" s="538">
        <v>3852325780</v>
      </c>
      <c r="K17" s="538" t="s">
        <v>522</v>
      </c>
      <c r="L17" s="197" t="s">
        <v>4218</v>
      </c>
      <c r="M17" s="197" t="s">
        <v>115</v>
      </c>
      <c r="N17" s="617" t="s">
        <v>5966</v>
      </c>
    </row>
    <row r="18" spans="1:14" ht="15.75">
      <c r="A18" s="197" t="s">
        <v>2350</v>
      </c>
      <c r="B18" s="197" t="s">
        <v>5967</v>
      </c>
      <c r="C18" s="197" t="s">
        <v>5968</v>
      </c>
      <c r="D18" s="197" t="s">
        <v>95</v>
      </c>
      <c r="E18" s="502" t="s">
        <v>2351</v>
      </c>
      <c r="F18" s="502" t="str">
        <f>_xlfn.TEXTBEFORE(TRIM(Table72747578798081828384858687888990919394959697981045[[#This Row],[Employee Name]]), " ", 1)</f>
        <v>Sebastian</v>
      </c>
      <c r="G18" s="502"/>
      <c r="H18" s="502" t="str">
        <f>_xlfn.TEXTAFTER(TRIM(Table72747578798081828384858687888990919394959697981045[[#This Row],[Employee Name]]), " ", -1)</f>
        <v>Medina</v>
      </c>
      <c r="I18" s="502">
        <v>199553042</v>
      </c>
      <c r="J18" s="502" t="s">
        <v>2352</v>
      </c>
      <c r="K18" s="502" t="s">
        <v>506</v>
      </c>
      <c r="L18" s="197" t="s">
        <v>4218</v>
      </c>
      <c r="M18" s="197" t="s">
        <v>115</v>
      </c>
      <c r="N18" s="617" t="s">
        <v>5969</v>
      </c>
    </row>
    <row r="19" spans="1:14" ht="15.75">
      <c r="A19" s="197" t="s">
        <v>2421</v>
      </c>
      <c r="B19" s="197" t="s">
        <v>5970</v>
      </c>
      <c r="C19" s="197" t="s">
        <v>5971</v>
      </c>
      <c r="D19" s="197" t="s">
        <v>95</v>
      </c>
      <c r="E19" s="502" t="s">
        <v>2422</v>
      </c>
      <c r="F19" s="502" t="str">
        <f>_xlfn.TEXTBEFORE(TRIM(Table72747578798081828384858687888990919394959697981045[[#This Row],[Employee Name]]), " ", 1)</f>
        <v>Andrew</v>
      </c>
      <c r="G19" s="502"/>
      <c r="H19" s="502" t="str">
        <f>_xlfn.TEXTAFTER(TRIM(Table72747578798081828384858687888990919394959697981045[[#This Row],[Employee Name]]), " ", -1)</f>
        <v>Pease</v>
      </c>
      <c r="I19" s="502">
        <v>213112979</v>
      </c>
      <c r="J19" s="502" t="s">
        <v>2423</v>
      </c>
      <c r="K19" s="502" t="s">
        <v>513</v>
      </c>
      <c r="L19" s="197" t="s">
        <v>4218</v>
      </c>
      <c r="M19" s="197" t="s">
        <v>115</v>
      </c>
      <c r="N19" s="617" t="s">
        <v>5972</v>
      </c>
    </row>
    <row r="20" spans="1:14" ht="15.75" customHeight="1">
      <c r="A20" s="197" t="s">
        <v>5973</v>
      </c>
      <c r="B20" s="197" t="s">
        <v>5974</v>
      </c>
      <c r="C20" s="197" t="s">
        <v>5975</v>
      </c>
      <c r="D20" s="197" t="s">
        <v>5509</v>
      </c>
      <c r="E20" s="583" t="s">
        <v>2310</v>
      </c>
      <c r="F20" s="583" t="str">
        <f>_xlfn.TEXTBEFORE(TRIM(Table72747578798081828384858687888990919394959697981045[[#This Row],[Employee Name]]), " ", 1)</f>
        <v>Kerwin</v>
      </c>
      <c r="G20" s="583" t="s">
        <v>5976</v>
      </c>
      <c r="H20" s="583" t="str">
        <f>_xlfn.TEXTAFTER(TRIM(Table72747578798081828384858687888990919394959697981045[[#This Row],[Employee Name]]), " ", -1)</f>
        <v>Oviedo</v>
      </c>
      <c r="I20" s="197">
        <v>199619799</v>
      </c>
      <c r="J20" s="203" t="s">
        <v>5977</v>
      </c>
      <c r="K20" s="197" t="s">
        <v>528</v>
      </c>
      <c r="L20" s="197" t="s">
        <v>4220</v>
      </c>
      <c r="M20" s="197" t="s">
        <v>5978</v>
      </c>
      <c r="N20" s="617" t="s">
        <v>5979</v>
      </c>
    </row>
    <row r="23" spans="1:14">
      <c r="N23" s="197" t="s">
        <v>55</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A15C-D562-4299-AE33-562179B3DA38}">
  <dimension ref="A1:T17"/>
  <sheetViews>
    <sheetView workbookViewId="0">
      <selection activeCell="H6" sqref="H6"/>
    </sheetView>
  </sheetViews>
  <sheetFormatPr defaultColWidth="9.140625" defaultRowHeight="15" customHeight="1"/>
  <cols>
    <col min="1" max="1" width="19.28515625" style="197" customWidth="1"/>
    <col min="2" max="2" width="10" style="197" bestFit="1" customWidth="1"/>
    <col min="3" max="3" width="8.42578125" style="197" bestFit="1" customWidth="1"/>
    <col min="4" max="4" width="31" style="197" bestFit="1" customWidth="1"/>
    <col min="5" max="7" width="22" style="197" customWidth="1"/>
    <col min="8" max="8" width="10.85546875" style="197" bestFit="1" customWidth="1"/>
    <col min="9" max="9" width="14.5703125" style="197" bestFit="1" customWidth="1"/>
    <col min="10" max="10" width="11.5703125" style="197" bestFit="1" customWidth="1"/>
    <col min="11" max="11" width="41.42578125" style="197" bestFit="1" customWidth="1"/>
    <col min="12" max="12" width="39.140625" style="197" customWidth="1"/>
    <col min="13" max="13" width="12.5703125" style="197" bestFit="1" customWidth="1"/>
    <col min="14" max="14" width="6" style="197" bestFit="1" customWidth="1"/>
    <col min="15" max="15" width="5.7109375" style="197" bestFit="1" customWidth="1"/>
    <col min="16" max="16" width="10.28515625" style="197" bestFit="1" customWidth="1"/>
    <col min="17" max="17" width="10.140625" style="197" bestFit="1" customWidth="1"/>
    <col min="18" max="18" width="19.42578125" style="197" bestFit="1" customWidth="1"/>
    <col min="19" max="19" width="13.85546875" style="197" bestFit="1" customWidth="1"/>
    <col min="20" max="20" width="9.42578125" style="197" bestFit="1" customWidth="1"/>
    <col min="21" max="16384" width="9.140625" style="197"/>
  </cols>
  <sheetData>
    <row r="1" spans="1:20">
      <c r="A1" s="498" t="s">
        <v>4140</v>
      </c>
      <c r="B1" s="497" t="s">
        <v>4139</v>
      </c>
      <c r="C1" s="497" t="s">
        <v>4137</v>
      </c>
      <c r="D1" s="497" t="s">
        <v>4138</v>
      </c>
      <c r="E1" s="497" t="s">
        <v>189</v>
      </c>
      <c r="F1" s="497" t="s">
        <v>5844</v>
      </c>
      <c r="G1" s="497" t="s">
        <v>5843</v>
      </c>
      <c r="H1" s="497" t="s">
        <v>1192</v>
      </c>
      <c r="I1" s="499" t="s">
        <v>190</v>
      </c>
      <c r="J1" s="497" t="s">
        <v>498</v>
      </c>
      <c r="K1" s="497" t="s">
        <v>4143</v>
      </c>
      <c r="L1" s="497" t="s">
        <v>4144</v>
      </c>
      <c r="M1" s="497" t="s">
        <v>4145</v>
      </c>
      <c r="N1" s="497" t="s">
        <v>450</v>
      </c>
      <c r="O1" s="497" t="s">
        <v>4146</v>
      </c>
      <c r="P1" s="497" t="s">
        <v>4147</v>
      </c>
      <c r="Q1" s="497" t="s">
        <v>4148</v>
      </c>
      <c r="R1" s="497" t="s">
        <v>4149</v>
      </c>
      <c r="S1" s="500" t="s">
        <v>4150</v>
      </c>
      <c r="T1" s="500" t="s">
        <v>4151</v>
      </c>
    </row>
    <row r="2" spans="1:20" ht="15.75">
      <c r="A2" s="197" t="s">
        <v>2503</v>
      </c>
      <c r="B2" s="197" t="s">
        <v>5980</v>
      </c>
      <c r="C2" s="197" t="s">
        <v>5981</v>
      </c>
      <c r="D2" s="197" t="s">
        <v>4821</v>
      </c>
      <c r="E2" s="641" t="s">
        <v>2504</v>
      </c>
      <c r="F2" s="433" t="str">
        <f>_xlfn.TEXTBEFORE(TRIM(Table7274757879808182838485868788899091939495969798104[[#This Row],[Employee Name]]), " ", 1)</f>
        <v>Juan</v>
      </c>
      <c r="G2" s="433" t="str">
        <f>_xlfn.TEXTAFTER(TRIM(Table7274757879808182838485868788899091939495969798104[[#This Row],[Employee Name]]), " ", -1)</f>
        <v>Rodriguez</v>
      </c>
      <c r="H2" s="197">
        <v>152059740</v>
      </c>
      <c r="I2" s="203">
        <v>3855737129</v>
      </c>
      <c r="J2" s="197" t="s">
        <v>506</v>
      </c>
      <c r="K2" s="197" t="s">
        <v>4822</v>
      </c>
      <c r="L2" s="197" t="s">
        <v>5978</v>
      </c>
      <c r="M2" s="617" t="s">
        <v>5982</v>
      </c>
    </row>
    <row r="3" spans="1:20" s="501" customFormat="1" ht="15.75">
      <c r="A3" s="501" t="s">
        <v>5983</v>
      </c>
      <c r="B3" s="501" t="s">
        <v>5984</v>
      </c>
      <c r="C3" s="501" t="s">
        <v>5985</v>
      </c>
      <c r="D3" s="501" t="s">
        <v>5509</v>
      </c>
      <c r="E3" s="501" t="s">
        <v>294</v>
      </c>
      <c r="F3" s="197" t="str">
        <f>_xlfn.TEXTBEFORE(TRIM(Table7274757879808182838485868788899091939495969798104[[#This Row],[Employee Name]]), " ", 1)</f>
        <v>Marisol</v>
      </c>
      <c r="G3" s="197" t="str">
        <f>_xlfn.TEXTAFTER(TRIM(Table7274757879808182838485868788899091939495969798104[[#This Row],[Employee Name]]), " ", -1)</f>
        <v>Flores</v>
      </c>
      <c r="H3" s="501">
        <v>182803615</v>
      </c>
      <c r="I3" s="501">
        <v>8017069368</v>
      </c>
      <c r="K3" s="501" t="s">
        <v>4220</v>
      </c>
      <c r="L3" s="501" t="s">
        <v>5978</v>
      </c>
      <c r="M3" s="642" t="s">
        <v>5986</v>
      </c>
    </row>
    <row r="4" spans="1:20" s="501" customFormat="1" ht="15.75">
      <c r="A4" s="501" t="s">
        <v>5987</v>
      </c>
      <c r="B4" s="501" t="s">
        <v>5988</v>
      </c>
      <c r="C4" s="501" t="s">
        <v>5989</v>
      </c>
      <c r="D4" s="501" t="s">
        <v>92</v>
      </c>
      <c r="E4" s="501" t="s">
        <v>2476</v>
      </c>
      <c r="F4" s="197" t="str">
        <f>_xlfn.TEXTBEFORE(TRIM(Table7274757879808182838485868788899091939495969798104[[#This Row],[Employee Name]]), " ", 1)</f>
        <v>Mayra</v>
      </c>
      <c r="G4" s="197" t="str">
        <f>_xlfn.TEXTAFTER(TRIM(Table7274757879808182838485868788899091939495969798104[[#This Row],[Employee Name]]), " ", -1)</f>
        <v>Briceno</v>
      </c>
      <c r="H4" s="501">
        <v>182784990</v>
      </c>
      <c r="I4" s="501">
        <v>3852854130</v>
      </c>
      <c r="K4" s="501" t="s">
        <v>4220</v>
      </c>
      <c r="L4" s="501" t="s">
        <v>5990</v>
      </c>
      <c r="M4" s="642" t="s">
        <v>5991</v>
      </c>
    </row>
    <row r="5" spans="1:20" s="455" customFormat="1" ht="15.75">
      <c r="A5" s="455" t="s">
        <v>2417</v>
      </c>
      <c r="B5" s="455" t="s">
        <v>5974</v>
      </c>
      <c r="C5" s="455" t="s">
        <v>5975</v>
      </c>
      <c r="D5" s="455" t="s">
        <v>5509</v>
      </c>
      <c r="E5" s="455" t="s">
        <v>2418</v>
      </c>
      <c r="F5" s="197" t="str">
        <f>_xlfn.TEXTBEFORE(TRIM(Table7274757879808182838485868788899091939495969798104[[#This Row],[Employee Name]]), " ", 1)</f>
        <v>Jordan</v>
      </c>
      <c r="G5" s="197" t="str">
        <f>_xlfn.TEXTAFTER(TRIM(Table7274757879808182838485868788899091939495969798104[[#This Row],[Employee Name]]), " ", -1)</f>
        <v>Ausmus</v>
      </c>
      <c r="H5" s="455">
        <v>213102134</v>
      </c>
      <c r="I5" s="455" t="s">
        <v>2419</v>
      </c>
      <c r="J5" s="455" t="s">
        <v>513</v>
      </c>
      <c r="K5" s="455" t="s">
        <v>4220</v>
      </c>
      <c r="L5" s="455" t="s">
        <v>5978</v>
      </c>
      <c r="M5" s="644" t="s">
        <v>5992</v>
      </c>
    </row>
    <row r="6" spans="1:20" ht="15.75">
      <c r="A6" s="197" t="s">
        <v>2507</v>
      </c>
      <c r="B6" s="197" t="s">
        <v>5993</v>
      </c>
      <c r="C6" s="643" t="s">
        <v>5994</v>
      </c>
      <c r="D6" s="197" t="s">
        <v>5509</v>
      </c>
      <c r="E6" s="640" t="s">
        <v>5995</v>
      </c>
      <c r="F6" s="197" t="str">
        <f>_xlfn.TEXTBEFORE(TRIM(Table7274757879808182838485868788899091939495969798104[[#This Row],[Employee Name]]), " ", 1)</f>
        <v>Chethic</v>
      </c>
      <c r="G6" s="197" t="str">
        <f>_xlfn.TEXTAFTER(TRIM(Table7274757879808182838485868788899091939495969798104[[#This Row],[Employee Name]]), " ", -1)</f>
        <v>Malek</v>
      </c>
      <c r="H6" s="197">
        <v>213249398</v>
      </c>
      <c r="I6" s="197" t="s">
        <v>2509</v>
      </c>
      <c r="J6" s="197" t="s">
        <v>522</v>
      </c>
      <c r="K6" s="197" t="s">
        <v>4220</v>
      </c>
      <c r="L6" s="197" t="s">
        <v>5978</v>
      </c>
      <c r="M6" s="617" t="s">
        <v>5996</v>
      </c>
    </row>
    <row r="7" spans="1:20" ht="15.75">
      <c r="A7" s="632" t="s">
        <v>5997</v>
      </c>
      <c r="B7" s="197" t="s">
        <v>5998</v>
      </c>
      <c r="C7" s="197" t="s">
        <v>5999</v>
      </c>
      <c r="D7" s="197" t="s">
        <v>5509</v>
      </c>
      <c r="E7" s="197" t="s">
        <v>6000</v>
      </c>
      <c r="F7" s="197" t="str">
        <f>_xlfn.TEXTBEFORE(TRIM(Table7274757879808182838485868788899091939495969798104[[#This Row],[Employee Name]]), " ", 1)</f>
        <v>Jorge</v>
      </c>
      <c r="G7" s="197" t="str">
        <f>_xlfn.TEXTAFTER(TRIM(Table7274757879808182838485868788899091939495969798104[[#This Row],[Employee Name]]), " ", -1)</f>
        <v>Hernandez</v>
      </c>
      <c r="H7" s="197">
        <v>203393735</v>
      </c>
      <c r="I7" s="197">
        <v>8015563469</v>
      </c>
      <c r="J7" s="197" t="s">
        <v>506</v>
      </c>
      <c r="K7" s="197" t="s">
        <v>4220</v>
      </c>
      <c r="L7" s="197" t="s">
        <v>5978</v>
      </c>
      <c r="M7" s="617" t="s">
        <v>6001</v>
      </c>
    </row>
    <row r="8" spans="1:20" ht="15.75">
      <c r="A8" s="197" t="s">
        <v>6002</v>
      </c>
      <c r="B8" s="197" t="s">
        <v>6003</v>
      </c>
      <c r="C8" s="197" t="s">
        <v>6004</v>
      </c>
      <c r="D8" s="197" t="s">
        <v>5509</v>
      </c>
      <c r="E8" s="197" t="s">
        <v>2396</v>
      </c>
      <c r="F8" s="197" t="str">
        <f>_xlfn.TEXTBEFORE(TRIM(Table7274757879808182838485868788899091939495969798104[[#This Row],[Employee Name]]), " ", 1)</f>
        <v>Virneilis</v>
      </c>
      <c r="G8" s="197" t="str">
        <f>_xlfn.TEXTAFTER(TRIM(Table7274757879808182838485868788899091939495969798104[[#This Row],[Employee Name]]), " ", -1)</f>
        <v>Lozano</v>
      </c>
      <c r="H8" s="197">
        <v>209739166</v>
      </c>
      <c r="I8" s="197">
        <v>3854634218</v>
      </c>
      <c r="J8" s="197" t="s">
        <v>554</v>
      </c>
      <c r="K8" s="197" t="s">
        <v>4220</v>
      </c>
      <c r="L8" s="197" t="s">
        <v>5978</v>
      </c>
      <c r="M8" s="617" t="s">
        <v>6005</v>
      </c>
    </row>
    <row r="9" spans="1:20" s="501" customFormat="1" ht="15.75">
      <c r="A9" s="501" t="s">
        <v>6006</v>
      </c>
      <c r="B9" s="501" t="s">
        <v>6007</v>
      </c>
      <c r="C9" s="501" t="s">
        <v>6008</v>
      </c>
      <c r="D9" s="501" t="s">
        <v>92</v>
      </c>
      <c r="E9" s="501" t="s">
        <v>6009</v>
      </c>
      <c r="F9" s="197" t="str">
        <f>_xlfn.TEXTBEFORE(TRIM(Table7274757879808182838485868788899091939495969798104[[#This Row],[Employee Name]]), " ", 1)</f>
        <v>Ludmila</v>
      </c>
      <c r="G9" s="197" t="str">
        <f>_xlfn.TEXTAFTER(TRIM(Table7274757879808182838485868788899091939495969798104[[#This Row],[Employee Name]]), " ", -1)</f>
        <v>Silva</v>
      </c>
      <c r="H9" s="501">
        <v>136228611</v>
      </c>
      <c r="I9" s="501" t="s">
        <v>6010</v>
      </c>
      <c r="K9" s="501" t="s">
        <v>4220</v>
      </c>
      <c r="L9" s="501" t="s">
        <v>5990</v>
      </c>
      <c r="M9" s="642" t="s">
        <v>6011</v>
      </c>
    </row>
    <row r="10" spans="1:20" ht="15.75">
      <c r="A10" s="197" t="s">
        <v>2397</v>
      </c>
      <c r="B10" s="197" t="s">
        <v>6012</v>
      </c>
      <c r="C10" s="197" t="s">
        <v>6013</v>
      </c>
      <c r="D10" s="197" t="s">
        <v>5509</v>
      </c>
      <c r="E10" s="197" t="s">
        <v>2398</v>
      </c>
      <c r="F10" s="197" t="str">
        <f>_xlfn.TEXTBEFORE(TRIM(Table7274757879808182838485868788899091939495969798104[[#This Row],[Employee Name]]), " ", 1)</f>
        <v>Eleanny</v>
      </c>
      <c r="G10" s="197" t="str">
        <f>_xlfn.TEXTAFTER(TRIM(Table7274757879808182838485868788899091939495969798104[[#This Row],[Employee Name]]), " ", -1)</f>
        <v>Bastidas</v>
      </c>
      <c r="H10" s="197">
        <v>209739229</v>
      </c>
      <c r="I10" s="197">
        <v>8018644698</v>
      </c>
      <c r="J10" s="197" t="s">
        <v>554</v>
      </c>
      <c r="K10" s="197" t="s">
        <v>4220</v>
      </c>
      <c r="L10" s="197" t="s">
        <v>5978</v>
      </c>
      <c r="M10" s="617" t="s">
        <v>6014</v>
      </c>
    </row>
    <row r="11" spans="1:20" s="501" customFormat="1" ht="15.75">
      <c r="A11" s="501" t="s">
        <v>6015</v>
      </c>
      <c r="B11" s="501" t="s">
        <v>6016</v>
      </c>
      <c r="C11" s="501" t="s">
        <v>6017</v>
      </c>
      <c r="D11" s="501" t="s">
        <v>80</v>
      </c>
      <c r="E11" s="501" t="s">
        <v>6018</v>
      </c>
      <c r="F11" s="197" t="str">
        <f>_xlfn.TEXTBEFORE(TRIM(Table7274757879808182838485868788899091939495969798104[[#This Row],[Employee Name]]), " ", 1)</f>
        <v>Jesbel</v>
      </c>
      <c r="G11" s="197" t="str">
        <f>_xlfn.TEXTAFTER(TRIM(Table7274757879808182838485868788899091939495969798104[[#This Row],[Employee Name]]), " ", -1)</f>
        <v>Ramirez</v>
      </c>
      <c r="H11" s="501">
        <v>144829779</v>
      </c>
      <c r="I11" s="501">
        <v>3855768613</v>
      </c>
      <c r="K11" s="501" t="s">
        <v>4218</v>
      </c>
      <c r="L11" s="501" t="s">
        <v>5990</v>
      </c>
      <c r="M11" s="642" t="s">
        <v>6019</v>
      </c>
    </row>
    <row r="12" spans="1:20" s="501" customFormat="1" ht="15.75">
      <c r="A12" s="501" t="s">
        <v>6020</v>
      </c>
      <c r="B12" s="501" t="s">
        <v>6021</v>
      </c>
      <c r="C12" s="501" t="s">
        <v>6022</v>
      </c>
      <c r="D12" s="501" t="s">
        <v>80</v>
      </c>
      <c r="E12" s="501" t="s">
        <v>6023</v>
      </c>
      <c r="F12" s="197" t="str">
        <f>_xlfn.TEXTBEFORE(TRIM(Table7274757879808182838485868788899091939495969798104[[#This Row],[Employee Name]]), " ", 1)</f>
        <v>Yeral</v>
      </c>
      <c r="G12" s="197" t="str">
        <f>_xlfn.TEXTAFTER(TRIM(Table7274757879808182838485868788899091939495969798104[[#This Row],[Employee Name]]), " ", -1)</f>
        <v>Quintero</v>
      </c>
      <c r="H12" s="501">
        <v>141332543</v>
      </c>
      <c r="I12" s="501" t="s">
        <v>6024</v>
      </c>
      <c r="K12" s="501" t="s">
        <v>4218</v>
      </c>
      <c r="L12" s="501" t="s">
        <v>5990</v>
      </c>
      <c r="M12" s="642" t="s">
        <v>6025</v>
      </c>
    </row>
    <row r="13" spans="1:20" ht="15.75">
      <c r="A13" s="197" t="s">
        <v>2304</v>
      </c>
      <c r="B13" s="197" t="s">
        <v>6026</v>
      </c>
      <c r="C13" s="197" t="s">
        <v>6027</v>
      </c>
      <c r="D13" s="197" t="s">
        <v>80</v>
      </c>
      <c r="E13" s="640" t="s">
        <v>2305</v>
      </c>
      <c r="F13" s="197" t="str">
        <f>_xlfn.TEXTBEFORE(TRIM(Table7274757879808182838485868788899091939495969798104[[#This Row],[Employee Name]]), " ", 1)</f>
        <v>Diana</v>
      </c>
      <c r="G13" s="197" t="str">
        <f>_xlfn.TEXTAFTER(TRIM(Table7274757879808182838485868788899091939495969798104[[#This Row],[Employee Name]]), " ", -1)</f>
        <v>Aranguren</v>
      </c>
      <c r="H13" s="197">
        <v>199220803</v>
      </c>
      <c r="I13" s="197">
        <v>3853784788</v>
      </c>
      <c r="J13" s="197" t="s">
        <v>513</v>
      </c>
      <c r="K13" s="197" t="s">
        <v>4218</v>
      </c>
      <c r="L13" s="197" t="s">
        <v>5990</v>
      </c>
      <c r="M13" s="617" t="s">
        <v>6028</v>
      </c>
    </row>
    <row r="14" spans="1:20" ht="15.75">
      <c r="A14" s="197" t="s">
        <v>2411</v>
      </c>
      <c r="B14" s="197" t="s">
        <v>6029</v>
      </c>
      <c r="C14" s="197" t="s">
        <v>6030</v>
      </c>
      <c r="D14" s="197" t="s">
        <v>4246</v>
      </c>
      <c r="E14" s="640" t="s">
        <v>2412</v>
      </c>
      <c r="F14" s="197" t="str">
        <f>_xlfn.TEXTBEFORE(TRIM(Table7274757879808182838485868788899091939495969798104[[#This Row],[Employee Name]]), " ", 1)</f>
        <v>Fardowsa</v>
      </c>
      <c r="G14" s="197" t="str">
        <f>_xlfn.TEXTAFTER(TRIM(Table7274757879808182838485868788899091939495969798104[[#This Row],[Employee Name]]), " ", -1)</f>
        <v>Omar</v>
      </c>
      <c r="H14" s="197">
        <v>95650577</v>
      </c>
      <c r="I14" s="197">
        <v>8016713480</v>
      </c>
      <c r="K14" s="197" t="s">
        <v>4218</v>
      </c>
      <c r="L14" s="197" t="s">
        <v>5990</v>
      </c>
      <c r="M14" s="617" t="s">
        <v>6031</v>
      </c>
    </row>
    <row r="15" spans="1:20" ht="15.75">
      <c r="A15" s="197" t="s">
        <v>2466</v>
      </c>
      <c r="B15" s="197" t="s">
        <v>6032</v>
      </c>
      <c r="C15" s="197" t="s">
        <v>6033</v>
      </c>
      <c r="D15" s="197" t="s">
        <v>4246</v>
      </c>
      <c r="E15" s="640" t="s">
        <v>2467</v>
      </c>
      <c r="F15" s="197" t="str">
        <f>_xlfn.TEXTBEFORE(TRIM(Table7274757879808182838485868788899091939495969798104[[#This Row],[Employee Name]]), " ", 1)</f>
        <v>Raul</v>
      </c>
      <c r="G15" s="197" t="str">
        <f>_xlfn.TEXTAFTER(TRIM(Table7274757879808182838485868788899091939495969798104[[#This Row],[Employee Name]]), " ", -1)</f>
        <v>Andrade</v>
      </c>
      <c r="H15" s="197">
        <v>144462124</v>
      </c>
      <c r="I15" s="197">
        <v>3854995562</v>
      </c>
      <c r="J15" s="197" t="s">
        <v>522</v>
      </c>
      <c r="K15" s="197" t="s">
        <v>4218</v>
      </c>
      <c r="L15" s="197" t="s">
        <v>5990</v>
      </c>
      <c r="M15" s="617" t="s">
        <v>6034</v>
      </c>
    </row>
    <row r="16" spans="1:20" ht="15.75">
      <c r="A16" s="197" t="s">
        <v>2448</v>
      </c>
      <c r="B16" s="197" t="s">
        <v>6035</v>
      </c>
      <c r="C16" s="197" t="s">
        <v>6036</v>
      </c>
      <c r="D16" s="197" t="s">
        <v>4246</v>
      </c>
      <c r="E16" s="640" t="s">
        <v>2449</v>
      </c>
      <c r="F16" s="197" t="str">
        <f>_xlfn.TEXTBEFORE(TRIM(Table7274757879808182838485868788899091939495969798104[[#This Row],[Employee Name]]), " ", 1)</f>
        <v>Ruben</v>
      </c>
      <c r="G16" s="197" t="str">
        <f>_xlfn.TEXTAFTER(TRIM(Table7274757879808182838485868788899091939495969798104[[#This Row],[Employee Name]]), " ", -1)</f>
        <v>Fernandez</v>
      </c>
      <c r="H16" s="197">
        <v>153775893</v>
      </c>
      <c r="I16" s="197">
        <v>7869069946</v>
      </c>
      <c r="J16" s="197" t="s">
        <v>522</v>
      </c>
      <c r="K16" s="197" t="s">
        <v>4218</v>
      </c>
      <c r="L16" s="197" t="s">
        <v>5990</v>
      </c>
      <c r="M16" s="617" t="s">
        <v>6037</v>
      </c>
    </row>
    <row r="17" spans="1:13" ht="15.75">
      <c r="A17" s="197" t="s">
        <v>6038</v>
      </c>
      <c r="B17" s="197" t="s">
        <v>6039</v>
      </c>
      <c r="C17" s="197" t="s">
        <v>6040</v>
      </c>
      <c r="D17" s="197" t="s">
        <v>4246</v>
      </c>
      <c r="E17" s="640" t="s">
        <v>2445</v>
      </c>
      <c r="F17" s="197" t="str">
        <f>_xlfn.TEXTBEFORE(TRIM(Table7274757879808182838485868788899091939495969798104[[#This Row],[Employee Name]]), " ", 1)</f>
        <v>Grace</v>
      </c>
      <c r="G17" s="197" t="str">
        <f>_xlfn.TEXTAFTER(TRIM(Table7274757879808182838485868788899091939495969798104[[#This Row],[Employee Name]]), " ", -1)</f>
        <v>Neumann</v>
      </c>
      <c r="H17" s="197">
        <v>206857363</v>
      </c>
      <c r="I17" s="197">
        <v>9546824135</v>
      </c>
      <c r="J17" s="197" t="s">
        <v>1260</v>
      </c>
      <c r="K17" s="197" t="s">
        <v>4218</v>
      </c>
      <c r="L17" s="197" t="s">
        <v>5990</v>
      </c>
      <c r="M17" s="617" t="s">
        <v>6041</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7405-54CF-44D0-9336-6B2D901FA587}">
  <dimension ref="A1:R4"/>
  <sheetViews>
    <sheetView topLeftCell="E1" workbookViewId="0">
      <selection activeCell="K4" sqref="K4"/>
    </sheetView>
  </sheetViews>
  <sheetFormatPr defaultColWidth="9.140625" defaultRowHeight="15"/>
  <cols>
    <col min="1" max="1" width="12" style="197" bestFit="1" customWidth="1"/>
    <col min="2" max="2" width="27.28515625" style="197" customWidth="1"/>
    <col min="3" max="3" width="18.140625" style="197" customWidth="1"/>
    <col min="4" max="4" width="44.28515625" style="197" customWidth="1"/>
    <col min="5" max="5" width="25.7109375" style="197" customWidth="1"/>
    <col min="6" max="6" width="16.85546875" style="197" customWidth="1"/>
    <col min="7" max="7" width="17.140625" style="197" customWidth="1"/>
    <col min="8" max="8" width="9.140625" style="197" customWidth="1"/>
    <col min="9" max="9" width="48.85546875" style="197" customWidth="1"/>
    <col min="10" max="10" width="9.140625" style="197" customWidth="1"/>
    <col min="11" max="11" width="12.42578125" style="197" customWidth="1"/>
    <col min="12" max="12" width="9.140625" style="197" customWidth="1"/>
    <col min="13" max="15" width="12.42578125" style="197" bestFit="1" customWidth="1"/>
    <col min="16" max="16" width="17.140625" style="197" bestFit="1" customWidth="1"/>
    <col min="17" max="17" width="12.42578125" style="197" bestFit="1" customWidth="1"/>
    <col min="18" max="18" width="31.140625" style="197" customWidth="1"/>
    <col min="19" max="16384" width="9.140625" style="197"/>
  </cols>
  <sheetData>
    <row r="1" spans="1:18">
      <c r="A1" s="498" t="s">
        <v>4140</v>
      </c>
      <c r="B1" s="497" t="s">
        <v>4139</v>
      </c>
      <c r="C1" s="497" t="s">
        <v>4137</v>
      </c>
      <c r="D1" s="497" t="s">
        <v>4138</v>
      </c>
      <c r="E1" s="497" t="s">
        <v>189</v>
      </c>
      <c r="F1" s="497" t="s">
        <v>1192</v>
      </c>
      <c r="G1" s="499" t="s">
        <v>190</v>
      </c>
      <c r="H1" s="497" t="s">
        <v>498</v>
      </c>
      <c r="I1" s="497" t="s">
        <v>4143</v>
      </c>
      <c r="J1" s="497" t="s">
        <v>4144</v>
      </c>
      <c r="K1" s="497" t="s">
        <v>4145</v>
      </c>
      <c r="L1" s="497" t="s">
        <v>450</v>
      </c>
      <c r="M1" s="497" t="s">
        <v>4146</v>
      </c>
      <c r="N1" s="497" t="s">
        <v>4147</v>
      </c>
      <c r="O1" s="497" t="s">
        <v>4148</v>
      </c>
      <c r="P1" s="497" t="s">
        <v>4149</v>
      </c>
      <c r="Q1" s="500" t="s">
        <v>4150</v>
      </c>
      <c r="R1" s="500" t="s">
        <v>4151</v>
      </c>
    </row>
    <row r="2" spans="1:18" ht="15.75">
      <c r="B2" s="197" t="s">
        <v>6042</v>
      </c>
      <c r="C2" s="197" t="s">
        <v>6043</v>
      </c>
      <c r="D2" s="197" t="s">
        <v>6044</v>
      </c>
      <c r="E2" s="433" t="s">
        <v>6045</v>
      </c>
      <c r="F2" s="197">
        <v>137962061</v>
      </c>
      <c r="G2" s="203">
        <v>8017094384</v>
      </c>
      <c r="H2" s="197" t="s">
        <v>513</v>
      </c>
      <c r="I2" s="197" t="s">
        <v>4204</v>
      </c>
      <c r="J2" s="197" t="s">
        <v>4172</v>
      </c>
      <c r="K2" s="617" t="s">
        <v>6046</v>
      </c>
      <c r="M2" s="197" t="s">
        <v>4282</v>
      </c>
      <c r="N2" s="197" t="s">
        <v>4282</v>
      </c>
      <c r="O2" s="197" t="s">
        <v>4282</v>
      </c>
      <c r="P2" s="197" t="s">
        <v>4282</v>
      </c>
    </row>
    <row r="4" spans="1:18">
      <c r="K4" s="197" t="s">
        <v>486</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D294-C519-4099-8661-AFF93E732BAF}">
  <dimension ref="A1:T34"/>
  <sheetViews>
    <sheetView workbookViewId="0">
      <selection activeCell="E2" sqref="E2"/>
    </sheetView>
  </sheetViews>
  <sheetFormatPr defaultColWidth="9.140625" defaultRowHeight="15"/>
  <cols>
    <col min="1" max="1" width="12" style="197" bestFit="1" customWidth="1"/>
    <col min="2" max="2" width="27.28515625" style="197" customWidth="1"/>
    <col min="3" max="3" width="18.140625" style="197" customWidth="1"/>
    <col min="4" max="4" width="44.28515625" style="197" customWidth="1"/>
    <col min="5" max="6" width="25.7109375" style="197" customWidth="1"/>
    <col min="7" max="7" width="16.85546875" style="197" customWidth="1"/>
    <col min="8" max="8" width="17.140625" style="197" customWidth="1"/>
    <col min="9" max="9" width="9.140625" style="197" customWidth="1"/>
    <col min="10" max="10" width="48.85546875" style="197" customWidth="1"/>
    <col min="11" max="11" width="9.140625" style="197" customWidth="1"/>
    <col min="12" max="12" width="12.42578125" style="197" customWidth="1"/>
    <col min="13" max="13" width="9.140625" style="197" customWidth="1"/>
    <col min="14" max="16" width="12.42578125" style="197" bestFit="1" customWidth="1"/>
    <col min="17" max="17" width="17.140625" style="197" bestFit="1" customWidth="1"/>
    <col min="18" max="19" width="12.42578125" style="197" bestFit="1" customWidth="1"/>
    <col min="20" max="16384" width="9.140625" style="197"/>
  </cols>
  <sheetData>
    <row r="1" spans="1:20">
      <c r="A1" s="498" t="s">
        <v>4140</v>
      </c>
      <c r="B1" s="497" t="s">
        <v>4139</v>
      </c>
      <c r="C1" s="497" t="s">
        <v>4137</v>
      </c>
      <c r="D1" s="497" t="s">
        <v>4138</v>
      </c>
      <c r="E1" s="497" t="s">
        <v>189</v>
      </c>
      <c r="F1" s="497" t="s">
        <v>5843</v>
      </c>
      <c r="G1" s="497" t="s">
        <v>1192</v>
      </c>
      <c r="H1" s="499" t="s">
        <v>190</v>
      </c>
      <c r="I1" s="497" t="s">
        <v>498</v>
      </c>
      <c r="J1" s="497" t="s">
        <v>4143</v>
      </c>
      <c r="K1" s="497" t="s">
        <v>4144</v>
      </c>
      <c r="L1" s="497" t="s">
        <v>4145</v>
      </c>
      <c r="M1" s="497" t="s">
        <v>450</v>
      </c>
      <c r="N1" s="497" t="s">
        <v>4146</v>
      </c>
      <c r="O1" s="497" t="s">
        <v>4147</v>
      </c>
      <c r="P1" s="497" t="s">
        <v>4148</v>
      </c>
      <c r="Q1" s="497" t="s">
        <v>4149</v>
      </c>
      <c r="R1" s="500" t="s">
        <v>4150</v>
      </c>
      <c r="S1" s="500" t="s">
        <v>4151</v>
      </c>
      <c r="T1" s="497" t="s">
        <v>6047</v>
      </c>
    </row>
    <row r="2" spans="1:20" ht="27.75">
      <c r="A2" s="197" t="s">
        <v>6048</v>
      </c>
      <c r="B2" s="197" t="s">
        <v>6049</v>
      </c>
      <c r="C2" s="197" t="s">
        <v>6050</v>
      </c>
      <c r="D2" s="197" t="s">
        <v>86</v>
      </c>
      <c r="E2" s="433" t="s">
        <v>6051</v>
      </c>
      <c r="F2" s="433" t="s">
        <v>6048</v>
      </c>
      <c r="G2" s="197">
        <v>168005984</v>
      </c>
      <c r="H2" s="203" t="s">
        <v>6052</v>
      </c>
      <c r="J2" s="197" t="s">
        <v>4204</v>
      </c>
      <c r="K2" s="197" t="s">
        <v>4162</v>
      </c>
      <c r="L2" s="617" t="s">
        <v>6053</v>
      </c>
    </row>
    <row r="3" spans="1:20" ht="16.5" customHeight="1">
      <c r="A3" s="592"/>
      <c r="B3" s="592" t="s">
        <v>6054</v>
      </c>
      <c r="C3" s="592" t="s">
        <v>6055</v>
      </c>
      <c r="D3" s="592" t="s">
        <v>6056</v>
      </c>
      <c r="E3" s="626" t="s">
        <v>2048</v>
      </c>
      <c r="F3" s="626" t="s">
        <v>6057</v>
      </c>
      <c r="G3" s="627">
        <v>198349822</v>
      </c>
      <c r="H3" s="628">
        <v>3853929422</v>
      </c>
      <c r="I3" s="620" t="s">
        <v>1710</v>
      </c>
      <c r="J3" s="592" t="s">
        <v>6058</v>
      </c>
      <c r="K3" s="592" t="s">
        <v>4162</v>
      </c>
      <c r="L3" s="592" t="s">
        <v>6059</v>
      </c>
      <c r="M3" s="592"/>
      <c r="N3" s="592"/>
      <c r="O3" s="592"/>
      <c r="P3" s="592"/>
      <c r="Q3" s="592"/>
      <c r="R3" s="592"/>
      <c r="S3" s="592"/>
      <c r="T3" s="592"/>
    </row>
    <row r="4" spans="1:20" ht="15.75">
      <c r="B4" s="197" t="s">
        <v>6060</v>
      </c>
      <c r="C4" s="197" t="s">
        <v>6061</v>
      </c>
      <c r="D4" s="197" t="s">
        <v>86</v>
      </c>
      <c r="E4" s="602" t="s">
        <v>2054</v>
      </c>
      <c r="F4" s="609" t="s">
        <v>6062</v>
      </c>
      <c r="G4" s="198">
        <v>198335453</v>
      </c>
      <c r="H4" s="198">
        <v>7572701334</v>
      </c>
      <c r="I4" s="536" t="s">
        <v>528</v>
      </c>
      <c r="J4" s="197" t="s">
        <v>4204</v>
      </c>
      <c r="K4" s="529" t="s">
        <v>4162</v>
      </c>
      <c r="L4" s="617" t="s">
        <v>6063</v>
      </c>
    </row>
    <row r="5" spans="1:20">
      <c r="B5" s="197" t="s">
        <v>6064</v>
      </c>
      <c r="C5" s="197" t="s">
        <v>6065</v>
      </c>
      <c r="D5" s="197" t="s">
        <v>107</v>
      </c>
      <c r="E5" s="554" t="s">
        <v>2038</v>
      </c>
      <c r="F5" s="198" t="s">
        <v>6066</v>
      </c>
      <c r="G5" s="198">
        <v>198489428</v>
      </c>
      <c r="H5" s="198">
        <v>8016001147</v>
      </c>
      <c r="I5" s="198" t="s">
        <v>516</v>
      </c>
      <c r="J5" s="197" t="s">
        <v>4204</v>
      </c>
      <c r="K5" s="197" t="s">
        <v>4155</v>
      </c>
      <c r="L5" s="197" t="s">
        <v>6067</v>
      </c>
    </row>
    <row r="6" spans="1:20" s="600" customFormat="1" ht="15" customHeight="1">
      <c r="A6" s="197"/>
      <c r="B6" s="197" t="s">
        <v>6068</v>
      </c>
      <c r="C6" s="197" t="s">
        <v>6069</v>
      </c>
      <c r="D6" s="197" t="s">
        <v>107</v>
      </c>
      <c r="E6" s="554" t="s">
        <v>1972</v>
      </c>
      <c r="F6" s="198" t="s">
        <v>6070</v>
      </c>
      <c r="G6" s="198">
        <v>194581952</v>
      </c>
      <c r="H6" s="198">
        <v>3852767031</v>
      </c>
      <c r="I6" s="198" t="s">
        <v>1526</v>
      </c>
      <c r="J6" s="197" t="s">
        <v>4204</v>
      </c>
      <c r="K6" s="197" t="s">
        <v>4155</v>
      </c>
      <c r="L6" s="618" t="s">
        <v>6071</v>
      </c>
      <c r="M6" s="197"/>
      <c r="N6" s="197"/>
      <c r="O6" s="197"/>
      <c r="P6" s="197"/>
      <c r="Q6" s="197"/>
      <c r="R6" s="197"/>
      <c r="S6" s="197"/>
      <c r="T6" s="197"/>
    </row>
    <row r="7" spans="1:20">
      <c r="B7" s="197" t="s">
        <v>6072</v>
      </c>
      <c r="C7" s="197" t="s">
        <v>6073</v>
      </c>
      <c r="D7" s="197" t="s">
        <v>167</v>
      </c>
      <c r="E7" s="458" t="s">
        <v>1894</v>
      </c>
      <c r="F7" s="458" t="s">
        <v>6074</v>
      </c>
      <c r="G7" s="197">
        <v>98747927</v>
      </c>
      <c r="H7" s="203">
        <v>8015482775</v>
      </c>
      <c r="I7" s="452" t="s">
        <v>506</v>
      </c>
      <c r="J7" s="197" t="s">
        <v>4220</v>
      </c>
      <c r="K7" s="197" t="s">
        <v>4172</v>
      </c>
      <c r="L7" s="197" t="s">
        <v>6075</v>
      </c>
    </row>
    <row r="8" spans="1:20">
      <c r="A8" s="592"/>
      <c r="B8" s="592" t="s">
        <v>6076</v>
      </c>
      <c r="C8" s="592" t="s">
        <v>6077</v>
      </c>
      <c r="D8" s="592" t="s">
        <v>167</v>
      </c>
      <c r="E8" s="623" t="s">
        <v>1982</v>
      </c>
      <c r="F8" s="629" t="s">
        <v>1981</v>
      </c>
      <c r="G8" s="622">
        <v>122747029</v>
      </c>
      <c r="H8" s="622">
        <v>8016825899</v>
      </c>
      <c r="I8" s="580" t="s">
        <v>522</v>
      </c>
      <c r="J8" s="592" t="s">
        <v>4220</v>
      </c>
      <c r="K8" s="592" t="s">
        <v>4172</v>
      </c>
      <c r="L8" s="592" t="s">
        <v>6078</v>
      </c>
      <c r="M8" s="592"/>
      <c r="N8" s="592"/>
      <c r="O8" s="592"/>
      <c r="P8" s="592"/>
      <c r="Q8" s="592"/>
      <c r="R8" s="592"/>
      <c r="S8" s="592"/>
      <c r="T8" s="592"/>
    </row>
    <row r="9" spans="1:20" s="455" customFormat="1">
      <c r="B9" s="455" t="s">
        <v>6079</v>
      </c>
      <c r="C9" s="455" t="s">
        <v>6080</v>
      </c>
      <c r="D9" s="455" t="s">
        <v>6044</v>
      </c>
      <c r="E9" s="446" t="s">
        <v>2044</v>
      </c>
      <c r="F9" s="555"/>
      <c r="G9" s="461">
        <v>198450051</v>
      </c>
      <c r="H9" s="461">
        <v>17022459179</v>
      </c>
      <c r="I9" s="549" t="s">
        <v>554</v>
      </c>
      <c r="J9" s="455" t="s">
        <v>4204</v>
      </c>
      <c r="K9" s="455" t="s">
        <v>4172</v>
      </c>
      <c r="L9" s="455" t="s">
        <v>6081</v>
      </c>
    </row>
    <row r="10" spans="1:20">
      <c r="A10" s="197" t="s">
        <v>1975</v>
      </c>
      <c r="B10" s="197" t="s">
        <v>6082</v>
      </c>
      <c r="C10" s="197" t="s">
        <v>6083</v>
      </c>
      <c r="D10" s="197" t="s">
        <v>4355</v>
      </c>
      <c r="E10" s="433" t="s">
        <v>1976</v>
      </c>
      <c r="F10" s="433" t="s">
        <v>1975</v>
      </c>
      <c r="G10" s="197">
        <v>197893868</v>
      </c>
      <c r="H10" s="197">
        <v>3854909916</v>
      </c>
      <c r="I10" s="197" t="s">
        <v>506</v>
      </c>
      <c r="J10" s="197" t="s">
        <v>4204</v>
      </c>
      <c r="K10" s="197" t="s">
        <v>4172</v>
      </c>
      <c r="L10" s="197" t="s">
        <v>6084</v>
      </c>
    </row>
    <row r="11" spans="1:20">
      <c r="B11" s="197" t="s">
        <v>6085</v>
      </c>
      <c r="C11" s="581" t="s">
        <v>6086</v>
      </c>
      <c r="D11" s="197" t="s">
        <v>6044</v>
      </c>
      <c r="E11" s="458" t="s">
        <v>1999</v>
      </c>
      <c r="F11" s="458" t="s">
        <v>6087</v>
      </c>
      <c r="G11" s="197">
        <v>198320594</v>
      </c>
      <c r="H11" s="197">
        <v>3855298844</v>
      </c>
      <c r="I11" s="452" t="s">
        <v>513</v>
      </c>
      <c r="J11" s="197" t="s">
        <v>4204</v>
      </c>
      <c r="K11" s="581" t="s">
        <v>4172</v>
      </c>
      <c r="L11" s="619" t="s">
        <v>6088</v>
      </c>
    </row>
    <row r="12" spans="1:20">
      <c r="B12" s="197" t="s">
        <v>6089</v>
      </c>
      <c r="C12" s="197" t="s">
        <v>6090</v>
      </c>
      <c r="D12" s="197" t="s">
        <v>6044</v>
      </c>
      <c r="E12" s="433" t="s">
        <v>2004</v>
      </c>
      <c r="F12" s="433" t="s">
        <v>6091</v>
      </c>
      <c r="G12" s="197">
        <v>120115726</v>
      </c>
      <c r="H12" s="197">
        <v>2035180804</v>
      </c>
      <c r="I12" s="197" t="s">
        <v>1526</v>
      </c>
      <c r="J12" s="197" t="s">
        <v>4204</v>
      </c>
      <c r="K12" s="197" t="s">
        <v>4172</v>
      </c>
      <c r="L12" s="618" t="s">
        <v>6092</v>
      </c>
    </row>
    <row r="13" spans="1:20">
      <c r="B13" s="197" t="s">
        <v>6093</v>
      </c>
      <c r="C13" s="197" t="s">
        <v>6094</v>
      </c>
      <c r="D13" s="197" t="s">
        <v>5509</v>
      </c>
      <c r="E13" s="458" t="s">
        <v>2102</v>
      </c>
      <c r="F13" s="458" t="s">
        <v>2101</v>
      </c>
      <c r="G13" s="197">
        <v>198535628</v>
      </c>
      <c r="H13" s="203">
        <v>5593971639</v>
      </c>
      <c r="I13" s="197" t="s">
        <v>1710</v>
      </c>
      <c r="J13" s="197" t="s">
        <v>4220</v>
      </c>
      <c r="K13" s="197" t="s">
        <v>4172</v>
      </c>
      <c r="L13" s="618" t="s">
        <v>6095</v>
      </c>
    </row>
    <row r="14" spans="1:20">
      <c r="B14" s="197" t="s">
        <v>6096</v>
      </c>
      <c r="C14" s="197" t="s">
        <v>6097</v>
      </c>
      <c r="D14" s="197" t="s">
        <v>125</v>
      </c>
      <c r="E14" s="197" t="s">
        <v>2053</v>
      </c>
      <c r="F14" s="197" t="s">
        <v>6098</v>
      </c>
      <c r="G14" s="197">
        <v>198455424</v>
      </c>
      <c r="H14" s="197">
        <v>3853322575</v>
      </c>
      <c r="I14" s="197" t="s">
        <v>528</v>
      </c>
      <c r="J14" s="197" t="s">
        <v>4220</v>
      </c>
      <c r="K14" s="197" t="s">
        <v>4157</v>
      </c>
      <c r="L14" s="197" t="s">
        <v>6099</v>
      </c>
    </row>
    <row r="15" spans="1:20" ht="17.25" customHeight="1">
      <c r="B15" s="197" t="s">
        <v>6100</v>
      </c>
      <c r="C15" s="592" t="s">
        <v>6101</v>
      </c>
      <c r="D15" s="592" t="s">
        <v>125</v>
      </c>
      <c r="E15" s="621" t="s">
        <v>2037</v>
      </c>
      <c r="F15" s="622" t="s">
        <v>2036</v>
      </c>
      <c r="G15" s="622">
        <v>95652715</v>
      </c>
      <c r="H15" s="622">
        <v>3854275079</v>
      </c>
      <c r="I15" s="622" t="s">
        <v>552</v>
      </c>
      <c r="J15" s="592" t="s">
        <v>4220</v>
      </c>
      <c r="K15" s="592" t="s">
        <v>4157</v>
      </c>
      <c r="L15" s="592" t="s">
        <v>6102</v>
      </c>
    </row>
    <row r="16" spans="1:20" ht="15.75">
      <c r="B16" s="197" t="s">
        <v>6103</v>
      </c>
      <c r="C16" s="197" t="s">
        <v>6104</v>
      </c>
      <c r="D16" s="197" t="s">
        <v>80</v>
      </c>
      <c r="E16" s="433" t="s">
        <v>2042</v>
      </c>
      <c r="F16" s="433" t="s">
        <v>6105</v>
      </c>
      <c r="G16" s="197">
        <v>119641717</v>
      </c>
      <c r="H16" s="197" t="s">
        <v>2043</v>
      </c>
      <c r="I16" s="197" t="s">
        <v>1710</v>
      </c>
      <c r="J16" s="197" t="s">
        <v>4218</v>
      </c>
      <c r="K16" s="197" t="s">
        <v>144</v>
      </c>
      <c r="L16" s="617" t="s">
        <v>6106</v>
      </c>
    </row>
    <row r="17" spans="1:20" ht="25.5">
      <c r="A17" s="197" t="s">
        <v>6107</v>
      </c>
      <c r="B17" s="197" t="s">
        <v>6108</v>
      </c>
      <c r="C17" s="197" t="s">
        <v>6109</v>
      </c>
      <c r="D17" s="197" t="s">
        <v>6056</v>
      </c>
      <c r="E17" s="458" t="s">
        <v>2040</v>
      </c>
      <c r="F17" s="458" t="s">
        <v>6110</v>
      </c>
      <c r="G17" s="579">
        <v>137971108</v>
      </c>
      <c r="H17" s="579" t="s">
        <v>2041</v>
      </c>
      <c r="I17" s="452" t="s">
        <v>1710</v>
      </c>
      <c r="J17" s="197" t="s">
        <v>6058</v>
      </c>
      <c r="K17" s="197" t="s">
        <v>144</v>
      </c>
      <c r="L17" s="618" t="s">
        <v>6111</v>
      </c>
    </row>
    <row r="18" spans="1:20" s="455" customFormat="1">
      <c r="B18" s="455" t="s">
        <v>6112</v>
      </c>
      <c r="C18" s="455" t="s">
        <v>6113</v>
      </c>
      <c r="D18" s="455" t="s">
        <v>6056</v>
      </c>
      <c r="E18" s="446" t="s">
        <v>2062</v>
      </c>
      <c r="F18" s="555"/>
      <c r="G18" s="461">
        <v>198353135</v>
      </c>
      <c r="H18" s="461">
        <v>8019704990</v>
      </c>
      <c r="I18" s="549" t="s">
        <v>1526</v>
      </c>
      <c r="J18" s="455" t="s">
        <v>6058</v>
      </c>
      <c r="K18" s="455" t="s">
        <v>144</v>
      </c>
      <c r="L18" s="624" t="s">
        <v>6114</v>
      </c>
    </row>
    <row r="19" spans="1:20" s="455" customFormat="1">
      <c r="B19" s="455" t="s">
        <v>6115</v>
      </c>
      <c r="C19" s="455" t="s">
        <v>6116</v>
      </c>
      <c r="D19" s="455" t="s">
        <v>6056</v>
      </c>
      <c r="E19" s="556" t="s">
        <v>2059</v>
      </c>
      <c r="F19" s="556"/>
      <c r="G19" s="455">
        <v>198242973</v>
      </c>
      <c r="H19" s="455">
        <v>8016511236</v>
      </c>
      <c r="I19" s="625" t="s">
        <v>1526</v>
      </c>
      <c r="J19" s="455" t="s">
        <v>6058</v>
      </c>
      <c r="K19" s="455" t="s">
        <v>144</v>
      </c>
      <c r="L19" s="624" t="s">
        <v>6117</v>
      </c>
    </row>
    <row r="20" spans="1:20" s="600" customFormat="1">
      <c r="A20" s="197"/>
      <c r="B20" s="197" t="s">
        <v>6118</v>
      </c>
      <c r="C20" s="197" t="s">
        <v>6119</v>
      </c>
      <c r="D20" s="197" t="s">
        <v>110</v>
      </c>
      <c r="E20" s="587" t="s">
        <v>2152</v>
      </c>
      <c r="F20" s="608" t="s">
        <v>2151</v>
      </c>
      <c r="G20" s="198">
        <v>185013880</v>
      </c>
      <c r="H20" s="198">
        <v>5209400768</v>
      </c>
      <c r="I20" s="198" t="s">
        <v>1526</v>
      </c>
      <c r="J20" s="197" t="s">
        <v>6058</v>
      </c>
      <c r="K20" s="197" t="s">
        <v>121</v>
      </c>
      <c r="L20" s="197" t="s">
        <v>6120</v>
      </c>
      <c r="M20" s="197"/>
      <c r="N20" s="197"/>
      <c r="O20" s="197"/>
      <c r="P20" s="197"/>
      <c r="Q20" s="197"/>
      <c r="R20" s="197"/>
      <c r="S20" s="197"/>
      <c r="T20" s="197"/>
    </row>
    <row r="21" spans="1:20" ht="15.75">
      <c r="B21" s="197" t="s">
        <v>6121</v>
      </c>
      <c r="C21" s="197" t="s">
        <v>6122</v>
      </c>
      <c r="D21" s="197" t="s">
        <v>110</v>
      </c>
      <c r="E21" s="433" t="s">
        <v>2159</v>
      </c>
      <c r="F21" s="433" t="s">
        <v>2158</v>
      </c>
      <c r="G21" s="197">
        <v>152779565</v>
      </c>
      <c r="H21" s="197">
        <v>8016619767</v>
      </c>
      <c r="I21" s="197" t="s">
        <v>1526</v>
      </c>
      <c r="J21" s="197" t="s">
        <v>6058</v>
      </c>
      <c r="K21" s="197" t="s">
        <v>121</v>
      </c>
      <c r="L21" s="617" t="s">
        <v>6123</v>
      </c>
    </row>
    <row r="22" spans="1:20" s="592" customFormat="1" ht="15.75">
      <c r="A22" s="197"/>
      <c r="B22" s="197" t="s">
        <v>6124</v>
      </c>
      <c r="C22" s="197" t="s">
        <v>6125</v>
      </c>
      <c r="D22" s="197" t="s">
        <v>5068</v>
      </c>
      <c r="E22" s="554" t="s">
        <v>2050</v>
      </c>
      <c r="F22" s="198" t="s">
        <v>6126</v>
      </c>
      <c r="G22" s="198">
        <v>95624907</v>
      </c>
      <c r="H22" s="1158">
        <v>8018085814</v>
      </c>
      <c r="I22" s="198" t="s">
        <v>1526</v>
      </c>
      <c r="J22" s="197" t="s">
        <v>6058</v>
      </c>
      <c r="K22" s="197" t="s">
        <v>163</v>
      </c>
      <c r="L22" s="617" t="s">
        <v>6127</v>
      </c>
      <c r="M22" s="197"/>
      <c r="N22" s="197"/>
      <c r="O22" s="197"/>
      <c r="P22" s="197"/>
      <c r="Q22" s="197"/>
      <c r="R22" s="197"/>
      <c r="S22" s="197"/>
      <c r="T22" s="197"/>
    </row>
    <row r="23" spans="1:20" s="592" customFormat="1" ht="15.75">
      <c r="A23" s="197"/>
      <c r="B23" s="197" t="s">
        <v>6128</v>
      </c>
      <c r="C23" s="197" t="s">
        <v>6129</v>
      </c>
      <c r="D23" s="197" t="s">
        <v>5068</v>
      </c>
      <c r="E23" s="554" t="s">
        <v>2018</v>
      </c>
      <c r="F23" s="198" t="s">
        <v>6130</v>
      </c>
      <c r="G23" s="198">
        <v>198327247</v>
      </c>
      <c r="H23" s="198">
        <v>4707274102</v>
      </c>
      <c r="I23" s="198" t="s">
        <v>1710</v>
      </c>
      <c r="J23" s="197" t="s">
        <v>6058</v>
      </c>
      <c r="K23" s="197" t="s">
        <v>163</v>
      </c>
      <c r="L23" s="617" t="s">
        <v>6131</v>
      </c>
      <c r="M23" s="197"/>
      <c r="N23" s="197"/>
      <c r="O23" s="197"/>
      <c r="P23" s="197"/>
      <c r="Q23" s="197"/>
      <c r="R23" s="197"/>
      <c r="S23" s="197"/>
      <c r="T23" s="197"/>
    </row>
    <row r="26" spans="1:20">
      <c r="C26" s="581"/>
      <c r="H26" s="232"/>
    </row>
    <row r="32" spans="1:20">
      <c r="P32" s="606"/>
    </row>
    <row r="33" spans="16:16">
      <c r="P33" s="606"/>
    </row>
    <row r="34" spans="16:16">
      <c r="P34" s="606"/>
    </row>
  </sheetData>
  <pageMargins left="0.7" right="0.7" top="0.75" bottom="0.75" header="0.3" footer="0.3"/>
  <legacyDrawing r:id="rId1"/>
  <tableParts count="1">
    <tablePart r:id="rId2"/>
  </tablePart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7B8D-195F-493B-851C-E9CABE19F532}">
  <dimension ref="A1:T34"/>
  <sheetViews>
    <sheetView topLeftCell="A11" workbookViewId="0">
      <selection activeCell="E24" sqref="E24"/>
    </sheetView>
  </sheetViews>
  <sheetFormatPr defaultColWidth="9.140625" defaultRowHeight="15"/>
  <cols>
    <col min="1" max="1" width="12" style="197" bestFit="1" customWidth="1"/>
    <col min="2" max="2" width="11.28515625" style="197" customWidth="1"/>
    <col min="3" max="3" width="18.140625" style="197" customWidth="1"/>
    <col min="4" max="4" width="40.7109375" style="197" customWidth="1"/>
    <col min="5" max="6" width="30.5703125" style="197" customWidth="1"/>
    <col min="7" max="7" width="16.85546875" style="197" customWidth="1"/>
    <col min="8" max="8" width="17.140625" style="197" customWidth="1"/>
    <col min="9" max="9" width="9.140625" style="197" customWidth="1"/>
    <col min="10" max="10" width="48.85546875" style="197" customWidth="1"/>
    <col min="11" max="11" width="31.85546875" style="197" customWidth="1"/>
    <col min="12" max="12" width="12.42578125" style="197" customWidth="1"/>
    <col min="13" max="13" width="9.140625" style="197" customWidth="1"/>
    <col min="14" max="16" width="12.42578125" style="197" bestFit="1" customWidth="1"/>
    <col min="17" max="17" width="17.140625" style="197" bestFit="1" customWidth="1"/>
    <col min="18" max="19" width="12.42578125" style="197" bestFit="1" customWidth="1"/>
    <col min="20" max="16384" width="9.140625" style="197"/>
  </cols>
  <sheetData>
    <row r="1" spans="1:20">
      <c r="A1" s="498" t="s">
        <v>4140</v>
      </c>
      <c r="B1" s="497" t="s">
        <v>4139</v>
      </c>
      <c r="C1" s="497" t="s">
        <v>4137</v>
      </c>
      <c r="D1" s="497" t="s">
        <v>4138</v>
      </c>
      <c r="E1" s="497" t="s">
        <v>189</v>
      </c>
      <c r="F1" s="497" t="s">
        <v>5843</v>
      </c>
      <c r="G1" s="497" t="s">
        <v>1192</v>
      </c>
      <c r="H1" s="499" t="s">
        <v>190</v>
      </c>
      <c r="I1" s="497" t="s">
        <v>498</v>
      </c>
      <c r="J1" s="497" t="s">
        <v>4143</v>
      </c>
      <c r="K1" s="497" t="s">
        <v>4144</v>
      </c>
      <c r="L1" s="497" t="s">
        <v>4145</v>
      </c>
      <c r="M1" s="497" t="s">
        <v>450</v>
      </c>
      <c r="N1" s="497" t="s">
        <v>4146</v>
      </c>
      <c r="O1" s="497" t="s">
        <v>4147</v>
      </c>
      <c r="P1" s="497" t="s">
        <v>4148</v>
      </c>
      <c r="Q1" s="497" t="s">
        <v>4149</v>
      </c>
      <c r="R1" s="500" t="s">
        <v>4150</v>
      </c>
      <c r="S1" s="500" t="s">
        <v>4151</v>
      </c>
      <c r="T1" s="497" t="s">
        <v>6047</v>
      </c>
    </row>
    <row r="2" spans="1:20">
      <c r="B2" s="197" t="s">
        <v>6132</v>
      </c>
      <c r="C2" s="197" t="s">
        <v>6133</v>
      </c>
      <c r="D2" s="197" t="s">
        <v>122</v>
      </c>
      <c r="E2" s="610" t="s">
        <v>1988</v>
      </c>
      <c r="F2" s="610" t="s">
        <v>1987</v>
      </c>
      <c r="G2" s="197">
        <v>198296984</v>
      </c>
      <c r="H2" s="197">
        <v>3852520965</v>
      </c>
      <c r="I2" s="197" t="s">
        <v>528</v>
      </c>
      <c r="J2" s="197" t="s">
        <v>4204</v>
      </c>
      <c r="K2" s="197" t="s">
        <v>4162</v>
      </c>
      <c r="L2" s="197" t="s">
        <v>6134</v>
      </c>
    </row>
    <row r="3" spans="1:20">
      <c r="B3" s="197" t="s">
        <v>6135</v>
      </c>
      <c r="C3" s="197" t="s">
        <v>6136</v>
      </c>
      <c r="D3" s="197" t="s">
        <v>122</v>
      </c>
      <c r="E3" s="611" t="s">
        <v>1904</v>
      </c>
      <c r="F3" s="611" t="s">
        <v>6137</v>
      </c>
      <c r="G3" s="197">
        <v>198184469</v>
      </c>
      <c r="H3" s="197">
        <v>8013005428</v>
      </c>
      <c r="I3" s="197" t="s">
        <v>1526</v>
      </c>
      <c r="J3" s="197" t="s">
        <v>4204</v>
      </c>
      <c r="K3" s="197" t="s">
        <v>4162</v>
      </c>
      <c r="L3" s="197" t="s">
        <v>6138</v>
      </c>
    </row>
    <row r="4" spans="1:20">
      <c r="B4" s="197" t="s">
        <v>6139</v>
      </c>
      <c r="C4" s="197" t="s">
        <v>6140</v>
      </c>
      <c r="D4" s="197" t="s">
        <v>6141</v>
      </c>
      <c r="E4" s="611" t="s">
        <v>1935</v>
      </c>
      <c r="F4" s="611" t="s">
        <v>6142</v>
      </c>
      <c r="G4" s="197">
        <v>106791927</v>
      </c>
      <c r="H4" s="232">
        <v>8018987819</v>
      </c>
      <c r="I4" s="197" t="s">
        <v>554</v>
      </c>
      <c r="J4" s="197" t="s">
        <v>5940</v>
      </c>
      <c r="K4" s="529" t="s">
        <v>4162</v>
      </c>
      <c r="L4" s="197" t="s">
        <v>6143</v>
      </c>
    </row>
    <row r="5" spans="1:20">
      <c r="B5" s="197" t="s">
        <v>6144</v>
      </c>
      <c r="C5" s="197" t="s">
        <v>6145</v>
      </c>
      <c r="D5" s="197" t="s">
        <v>4642</v>
      </c>
      <c r="E5" s="611" t="s">
        <v>1872</v>
      </c>
      <c r="F5" s="611" t="s">
        <v>6146</v>
      </c>
      <c r="G5" s="197">
        <v>198115423</v>
      </c>
      <c r="H5" s="197">
        <v>3854615737</v>
      </c>
      <c r="I5" s="197" t="s">
        <v>516</v>
      </c>
      <c r="J5" s="197" t="s">
        <v>6058</v>
      </c>
      <c r="K5" s="197" t="s">
        <v>4155</v>
      </c>
      <c r="L5" s="197" t="s">
        <v>6147</v>
      </c>
    </row>
    <row r="6" spans="1:20">
      <c r="B6" s="197" t="s">
        <v>6148</v>
      </c>
      <c r="C6" s="197" t="s">
        <v>6149</v>
      </c>
      <c r="D6" s="197" t="s">
        <v>83</v>
      </c>
      <c r="E6" s="611" t="s">
        <v>1902</v>
      </c>
      <c r="F6" s="611" t="s">
        <v>6150</v>
      </c>
      <c r="G6" s="197">
        <v>172199315</v>
      </c>
      <c r="H6" s="232">
        <v>3854368640</v>
      </c>
      <c r="I6" s="197" t="s">
        <v>528</v>
      </c>
      <c r="J6" s="197" t="s">
        <v>4218</v>
      </c>
      <c r="K6" s="197" t="s">
        <v>4157</v>
      </c>
      <c r="L6" s="197" t="s">
        <v>6151</v>
      </c>
    </row>
    <row r="7" spans="1:20" s="519" customFormat="1">
      <c r="B7" s="519" t="s">
        <v>6152</v>
      </c>
      <c r="C7" s="519" t="s">
        <v>6153</v>
      </c>
      <c r="D7" s="519" t="s">
        <v>113</v>
      </c>
      <c r="E7" s="613" t="s">
        <v>1908</v>
      </c>
      <c r="F7" s="613" t="s">
        <v>6154</v>
      </c>
      <c r="G7" s="519">
        <v>176965146</v>
      </c>
      <c r="H7" s="519">
        <v>8014030016</v>
      </c>
      <c r="I7" s="519" t="s">
        <v>1526</v>
      </c>
      <c r="J7" s="519" t="s">
        <v>4204</v>
      </c>
      <c r="K7" s="519" t="s">
        <v>4172</v>
      </c>
      <c r="L7" s="519" t="s">
        <v>6155</v>
      </c>
    </row>
    <row r="8" spans="1:20">
      <c r="B8" s="197" t="s">
        <v>6156</v>
      </c>
      <c r="C8" s="197" t="s">
        <v>6157</v>
      </c>
      <c r="D8" s="197" t="s">
        <v>83</v>
      </c>
      <c r="E8" s="611" t="s">
        <v>2002</v>
      </c>
      <c r="F8" s="611"/>
      <c r="G8" s="197">
        <v>119962825</v>
      </c>
      <c r="H8" s="197">
        <v>3852288618</v>
      </c>
      <c r="I8" s="197" t="s">
        <v>1710</v>
      </c>
      <c r="J8" s="197" t="s">
        <v>4218</v>
      </c>
      <c r="K8" s="197" t="s">
        <v>4157</v>
      </c>
      <c r="L8" s="197" t="s">
        <v>6158</v>
      </c>
    </row>
    <row r="9" spans="1:20">
      <c r="B9" s="197" t="s">
        <v>6159</v>
      </c>
      <c r="C9" s="581" t="s">
        <v>6160</v>
      </c>
      <c r="D9" s="197" t="s">
        <v>122</v>
      </c>
      <c r="E9" s="614" t="s">
        <v>1728</v>
      </c>
      <c r="F9" s="611"/>
      <c r="G9" s="197">
        <v>193856840</v>
      </c>
      <c r="H9" s="232">
        <v>8018094198</v>
      </c>
      <c r="I9" s="197" t="s">
        <v>1710</v>
      </c>
      <c r="J9" s="197" t="s">
        <v>4204</v>
      </c>
      <c r="K9" s="450" t="s">
        <v>4162</v>
      </c>
      <c r="L9" s="197" t="s">
        <v>6161</v>
      </c>
    </row>
    <row r="10" spans="1:20">
      <c r="B10" s="197" t="s">
        <v>6162</v>
      </c>
      <c r="C10" s="197" t="s">
        <v>6163</v>
      </c>
      <c r="D10" s="197" t="s">
        <v>86</v>
      </c>
      <c r="E10" s="611" t="s">
        <v>2001</v>
      </c>
      <c r="F10" s="611"/>
      <c r="G10" s="197">
        <v>198322659</v>
      </c>
      <c r="H10" s="197">
        <v>3855125653</v>
      </c>
      <c r="I10" s="197" t="s">
        <v>1710</v>
      </c>
      <c r="J10" s="197" t="s">
        <v>4204</v>
      </c>
      <c r="K10" s="197" t="s">
        <v>4162</v>
      </c>
      <c r="L10" s="197" t="s">
        <v>6164</v>
      </c>
    </row>
    <row r="11" spans="1:20">
      <c r="B11" s="197" t="s">
        <v>6054</v>
      </c>
      <c r="C11" s="197" t="s">
        <v>6055</v>
      </c>
      <c r="D11" s="197" t="s">
        <v>6056</v>
      </c>
      <c r="E11" s="615" t="s">
        <v>1732</v>
      </c>
      <c r="F11" s="615"/>
      <c r="G11" s="197">
        <v>193880878</v>
      </c>
      <c r="H11" s="197">
        <v>8013817589</v>
      </c>
      <c r="I11" s="197" t="s">
        <v>1526</v>
      </c>
      <c r="J11" s="197" t="s">
        <v>6058</v>
      </c>
      <c r="K11" s="197" t="s">
        <v>4162</v>
      </c>
      <c r="L11" s="197" t="s">
        <v>6165</v>
      </c>
    </row>
    <row r="12" spans="1:20">
      <c r="A12" s="199"/>
      <c r="B12" s="199" t="s">
        <v>6076</v>
      </c>
      <c r="C12" s="199" t="s">
        <v>6077</v>
      </c>
      <c r="D12" s="199" t="s">
        <v>101</v>
      </c>
      <c r="E12" s="607" t="s">
        <v>1961</v>
      </c>
      <c r="F12" s="607"/>
      <c r="G12" s="199">
        <v>190032135</v>
      </c>
      <c r="H12" s="199">
        <v>3855567788</v>
      </c>
      <c r="I12" s="199" t="s">
        <v>1526</v>
      </c>
      <c r="J12" s="199" t="s">
        <v>4220</v>
      </c>
      <c r="K12" s="199" t="s">
        <v>4172</v>
      </c>
      <c r="L12" s="199" t="s">
        <v>6166</v>
      </c>
      <c r="M12" s="199"/>
      <c r="N12" s="199"/>
      <c r="O12" s="199"/>
      <c r="P12" s="199"/>
      <c r="Q12" s="199"/>
      <c r="R12" s="199"/>
      <c r="S12" s="199"/>
      <c r="T12" s="199"/>
    </row>
    <row r="13" spans="1:20">
      <c r="B13" s="197" t="s">
        <v>6167</v>
      </c>
      <c r="C13" s="197" t="s">
        <v>6168</v>
      </c>
      <c r="D13" s="197" t="s">
        <v>6056</v>
      </c>
      <c r="E13" s="611" t="s">
        <v>6169</v>
      </c>
      <c r="F13" s="611"/>
      <c r="G13" s="197">
        <v>168005997</v>
      </c>
      <c r="H13" s="1149">
        <v>3854365269</v>
      </c>
      <c r="I13" s="197" t="s">
        <v>554</v>
      </c>
      <c r="J13" s="197" t="s">
        <v>6058</v>
      </c>
      <c r="K13" s="197" t="s">
        <v>144</v>
      </c>
      <c r="L13" s="197" t="s">
        <v>6170</v>
      </c>
    </row>
    <row r="14" spans="1:20">
      <c r="B14" s="197" t="s">
        <v>6171</v>
      </c>
      <c r="C14" s="197" t="s">
        <v>6172</v>
      </c>
      <c r="D14" s="197" t="s">
        <v>101</v>
      </c>
      <c r="E14" s="610" t="s">
        <v>1995</v>
      </c>
      <c r="F14" s="610"/>
      <c r="G14" s="197">
        <v>194536795</v>
      </c>
      <c r="H14" s="197" t="s">
        <v>1996</v>
      </c>
      <c r="I14" s="197" t="s">
        <v>516</v>
      </c>
      <c r="J14" s="197" t="s">
        <v>4220</v>
      </c>
      <c r="K14" s="197" t="s">
        <v>4172</v>
      </c>
      <c r="L14" s="197" t="s">
        <v>6173</v>
      </c>
    </row>
    <row r="15" spans="1:20">
      <c r="B15" s="534" t="s">
        <v>6174</v>
      </c>
      <c r="C15" s="197" t="s">
        <v>6175</v>
      </c>
      <c r="D15" s="197" t="s">
        <v>4167</v>
      </c>
      <c r="E15" s="611" t="s">
        <v>2008</v>
      </c>
      <c r="F15" s="611"/>
      <c r="G15" s="197">
        <v>95631004</v>
      </c>
      <c r="H15" s="197">
        <v>3855184618</v>
      </c>
      <c r="I15" s="197" t="s">
        <v>552</v>
      </c>
      <c r="J15" s="197" t="s">
        <v>5940</v>
      </c>
      <c r="K15" s="197" t="s">
        <v>4155</v>
      </c>
      <c r="L15" s="197" t="s">
        <v>6176</v>
      </c>
    </row>
    <row r="16" spans="1:20">
      <c r="B16" s="197" t="s">
        <v>6177</v>
      </c>
      <c r="C16" s="197" t="s">
        <v>6178</v>
      </c>
      <c r="D16" s="197" t="s">
        <v>161</v>
      </c>
      <c r="E16" s="611" t="s">
        <v>1924</v>
      </c>
      <c r="F16" s="611"/>
      <c r="G16" s="197">
        <v>95684446</v>
      </c>
      <c r="H16" s="197">
        <v>3857709055</v>
      </c>
      <c r="I16" s="197" t="s">
        <v>1710</v>
      </c>
      <c r="J16" s="197" t="s">
        <v>4220</v>
      </c>
      <c r="K16" s="197" t="s">
        <v>4157</v>
      </c>
      <c r="L16" s="197" t="s">
        <v>6179</v>
      </c>
    </row>
    <row r="17" spans="1:20">
      <c r="B17" s="197" t="s">
        <v>6180</v>
      </c>
      <c r="C17" s="197" t="s">
        <v>6181</v>
      </c>
      <c r="D17" s="197" t="s">
        <v>95</v>
      </c>
      <c r="E17" s="611" t="s">
        <v>1721</v>
      </c>
      <c r="F17" s="611"/>
      <c r="G17" s="197">
        <v>168124100</v>
      </c>
      <c r="H17" s="197">
        <v>3852295061</v>
      </c>
      <c r="I17" s="197" t="s">
        <v>1710</v>
      </c>
      <c r="J17" s="197" t="s">
        <v>4204</v>
      </c>
      <c r="K17" s="197" t="s">
        <v>4155</v>
      </c>
      <c r="L17" s="197" t="s">
        <v>6182</v>
      </c>
    </row>
    <row r="18" spans="1:20">
      <c r="B18" s="534" t="s">
        <v>6183</v>
      </c>
      <c r="C18" s="197" t="s">
        <v>6184</v>
      </c>
      <c r="D18" s="197" t="s">
        <v>125</v>
      </c>
      <c r="E18" s="611" t="s">
        <v>1903</v>
      </c>
      <c r="F18" s="611"/>
      <c r="G18" s="197">
        <v>194616700</v>
      </c>
      <c r="H18" s="197">
        <v>8018599736</v>
      </c>
      <c r="I18" s="197" t="s">
        <v>528</v>
      </c>
      <c r="J18" s="197" t="s">
        <v>4220</v>
      </c>
      <c r="K18" s="197" t="s">
        <v>4157</v>
      </c>
      <c r="L18" s="197" t="s">
        <v>6185</v>
      </c>
    </row>
    <row r="19" spans="1:20">
      <c r="B19" s="197" t="s">
        <v>6186</v>
      </c>
      <c r="C19" s="197" t="s">
        <v>6187</v>
      </c>
      <c r="D19" s="197" t="s">
        <v>6056</v>
      </c>
      <c r="E19" s="612" t="s">
        <v>1968</v>
      </c>
      <c r="F19" s="612"/>
      <c r="G19" s="197">
        <v>164327385</v>
      </c>
      <c r="H19" s="197" t="s">
        <v>1969</v>
      </c>
      <c r="I19" s="197" t="s">
        <v>1710</v>
      </c>
      <c r="J19" s="197" t="s">
        <v>6058</v>
      </c>
      <c r="K19" s="197" t="s">
        <v>4162</v>
      </c>
      <c r="L19" s="197" t="s">
        <v>6188</v>
      </c>
    </row>
    <row r="20" spans="1:20">
      <c r="B20" s="197" t="s">
        <v>6189</v>
      </c>
      <c r="C20" s="197" t="s">
        <v>6190</v>
      </c>
      <c r="D20" s="197" t="s">
        <v>6044</v>
      </c>
      <c r="E20" s="612" t="s">
        <v>6191</v>
      </c>
      <c r="F20" s="612"/>
      <c r="G20" s="197">
        <v>198351811</v>
      </c>
      <c r="H20" s="197">
        <v>8019063419</v>
      </c>
      <c r="I20" s="197" t="s">
        <v>516</v>
      </c>
      <c r="J20" s="197" t="s">
        <v>4204</v>
      </c>
      <c r="K20" s="197" t="s">
        <v>4172</v>
      </c>
      <c r="L20" s="197" t="s">
        <v>6192</v>
      </c>
    </row>
    <row r="21" spans="1:20">
      <c r="B21" s="197" t="s">
        <v>6193</v>
      </c>
      <c r="C21" s="197" t="s">
        <v>6194</v>
      </c>
      <c r="D21" s="197" t="s">
        <v>122</v>
      </c>
      <c r="E21" s="616" t="s">
        <v>6195</v>
      </c>
      <c r="F21" s="616"/>
      <c r="G21" s="197">
        <v>125181735</v>
      </c>
      <c r="H21" s="197" t="s">
        <v>6196</v>
      </c>
      <c r="I21" s="197" t="s">
        <v>516</v>
      </c>
      <c r="J21" s="197" t="s">
        <v>4204</v>
      </c>
      <c r="K21" s="197" t="s">
        <v>4162</v>
      </c>
      <c r="L21" s="197" t="s">
        <v>6197</v>
      </c>
    </row>
    <row r="22" spans="1:20">
      <c r="B22" s="197" t="s">
        <v>6198</v>
      </c>
      <c r="C22" s="197" t="s">
        <v>6199</v>
      </c>
      <c r="D22" s="197" t="s">
        <v>4642</v>
      </c>
      <c r="E22" s="612" t="s">
        <v>1875</v>
      </c>
      <c r="F22" s="612"/>
      <c r="G22" s="197">
        <v>152786348</v>
      </c>
      <c r="H22" s="197">
        <v>3855367063</v>
      </c>
      <c r="I22" s="197" t="s">
        <v>528</v>
      </c>
      <c r="J22" s="197" t="s">
        <v>6058</v>
      </c>
      <c r="K22" s="197" t="s">
        <v>4155</v>
      </c>
      <c r="L22" s="197" t="s">
        <v>6200</v>
      </c>
    </row>
    <row r="23" spans="1:20">
      <c r="B23" s="197" t="s">
        <v>6201</v>
      </c>
      <c r="C23" s="197" t="s">
        <v>6202</v>
      </c>
      <c r="D23" s="197" t="s">
        <v>122</v>
      </c>
      <c r="E23" s="612" t="s">
        <v>2024</v>
      </c>
      <c r="F23" s="612"/>
      <c r="G23" s="197">
        <v>198239094</v>
      </c>
      <c r="H23" s="197" t="s">
        <v>2025</v>
      </c>
      <c r="I23" s="197" t="s">
        <v>554</v>
      </c>
      <c r="J23" s="197" t="s">
        <v>4204</v>
      </c>
      <c r="K23" s="197" t="s">
        <v>4162</v>
      </c>
      <c r="L23" s="197" t="s">
        <v>6203</v>
      </c>
    </row>
    <row r="24" spans="1:20" s="199" customFormat="1">
      <c r="A24" s="197"/>
      <c r="B24" s="197" t="s">
        <v>6204</v>
      </c>
      <c r="C24" s="197" t="s">
        <v>6205</v>
      </c>
      <c r="D24" s="197" t="s">
        <v>86</v>
      </c>
      <c r="E24" s="612" t="s">
        <v>2033</v>
      </c>
      <c r="F24" s="612"/>
      <c r="G24" s="197">
        <v>146880006</v>
      </c>
      <c r="H24" s="197">
        <v>3854766084</v>
      </c>
      <c r="I24" s="197" t="s">
        <v>1710</v>
      </c>
      <c r="J24" s="197" t="s">
        <v>4204</v>
      </c>
      <c r="K24" s="197" t="s">
        <v>4162</v>
      </c>
      <c r="L24" s="197" t="s">
        <v>6206</v>
      </c>
      <c r="M24" s="197"/>
      <c r="N24" s="197"/>
      <c r="O24" s="197"/>
      <c r="P24" s="197"/>
      <c r="Q24" s="197"/>
      <c r="R24" s="197"/>
      <c r="S24" s="197"/>
      <c r="T24" s="197"/>
    </row>
    <row r="25" spans="1:20">
      <c r="B25" s="534" t="s">
        <v>6207</v>
      </c>
      <c r="C25" s="197" t="s">
        <v>6208</v>
      </c>
      <c r="D25" s="197" t="s">
        <v>4167</v>
      </c>
      <c r="E25" s="612" t="s">
        <v>1931</v>
      </c>
      <c r="F25" s="612"/>
      <c r="G25" s="197">
        <v>198172807</v>
      </c>
      <c r="H25" s="197">
        <v>3852149197</v>
      </c>
      <c r="I25" s="197" t="s">
        <v>1526</v>
      </c>
      <c r="J25" s="197" t="s">
        <v>5940</v>
      </c>
      <c r="K25" s="197" t="s">
        <v>4155</v>
      </c>
      <c r="L25" s="197" t="s">
        <v>6209</v>
      </c>
    </row>
    <row r="26" spans="1:20">
      <c r="B26" s="197" t="s">
        <v>6210</v>
      </c>
      <c r="C26" s="581" t="s">
        <v>6211</v>
      </c>
      <c r="D26" s="197" t="s">
        <v>122</v>
      </c>
      <c r="E26" s="612" t="s">
        <v>1979</v>
      </c>
      <c r="F26" s="612"/>
      <c r="G26" s="197">
        <v>123880252</v>
      </c>
      <c r="H26" s="232" t="s">
        <v>1980</v>
      </c>
      <c r="I26" s="197" t="s">
        <v>1526</v>
      </c>
      <c r="J26" s="197" t="s">
        <v>4204</v>
      </c>
      <c r="K26" s="197" t="s">
        <v>4162</v>
      </c>
      <c r="L26" s="197" t="s">
        <v>6212</v>
      </c>
    </row>
    <row r="27" spans="1:20">
      <c r="B27" s="197" t="s">
        <v>6213</v>
      </c>
      <c r="C27" s="197" t="s">
        <v>6214</v>
      </c>
      <c r="D27" s="197" t="s">
        <v>80</v>
      </c>
      <c r="E27" s="612" t="s">
        <v>2013</v>
      </c>
      <c r="F27" s="612"/>
      <c r="G27" s="197">
        <v>190511150</v>
      </c>
      <c r="H27" s="197">
        <v>5756501626</v>
      </c>
      <c r="I27" s="197" t="s">
        <v>516</v>
      </c>
      <c r="J27" s="197" t="s">
        <v>4218</v>
      </c>
      <c r="K27" s="197" t="s">
        <v>4162</v>
      </c>
      <c r="L27" s="197" t="s">
        <v>6215</v>
      </c>
    </row>
    <row r="28" spans="1:20">
      <c r="B28" s="197" t="s">
        <v>6216</v>
      </c>
      <c r="C28" s="197" t="s">
        <v>6217</v>
      </c>
      <c r="D28" s="197" t="s">
        <v>6056</v>
      </c>
      <c r="E28" s="612" t="s">
        <v>1726</v>
      </c>
      <c r="F28" s="612"/>
      <c r="G28" s="197">
        <v>167969381</v>
      </c>
      <c r="H28" s="197">
        <v>9294247309</v>
      </c>
      <c r="I28" s="197" t="s">
        <v>1710</v>
      </c>
      <c r="J28" s="197" t="s">
        <v>6058</v>
      </c>
      <c r="K28" s="197" t="s">
        <v>4162</v>
      </c>
      <c r="L28" s="197" t="s">
        <v>6218</v>
      </c>
    </row>
    <row r="29" spans="1:20">
      <c r="B29" s="197" t="s">
        <v>6219</v>
      </c>
      <c r="C29" s="197" t="s">
        <v>6220</v>
      </c>
      <c r="D29" s="197" t="s">
        <v>125</v>
      </c>
      <c r="E29" s="612" t="s">
        <v>1966</v>
      </c>
      <c r="F29" s="612"/>
      <c r="G29" s="197">
        <v>140468142</v>
      </c>
      <c r="H29" s="197">
        <v>8016619133</v>
      </c>
      <c r="I29" s="197" t="s">
        <v>516</v>
      </c>
      <c r="J29" s="197" t="s">
        <v>4220</v>
      </c>
      <c r="K29" s="197" t="s">
        <v>4157</v>
      </c>
      <c r="L29" s="197" t="s">
        <v>6221</v>
      </c>
    </row>
    <row r="30" spans="1:20">
      <c r="B30" s="197" t="s">
        <v>6222</v>
      </c>
      <c r="C30" s="197" t="s">
        <v>6223</v>
      </c>
      <c r="D30" s="197" t="s">
        <v>122</v>
      </c>
      <c r="E30" s="612" t="s">
        <v>1729</v>
      </c>
      <c r="F30" s="612"/>
      <c r="G30" s="197">
        <v>194501314</v>
      </c>
      <c r="H30" s="197">
        <v>3462439741</v>
      </c>
      <c r="I30" s="197" t="s">
        <v>1710</v>
      </c>
      <c r="J30" s="197" t="s">
        <v>4204</v>
      </c>
      <c r="K30" s="197" t="s">
        <v>4162</v>
      </c>
      <c r="L30" s="197" t="s">
        <v>6224</v>
      </c>
    </row>
    <row r="31" spans="1:20">
      <c r="B31" s="197" t="s">
        <v>6225</v>
      </c>
      <c r="C31" s="197" t="s">
        <v>6226</v>
      </c>
      <c r="D31" s="197" t="s">
        <v>98</v>
      </c>
      <c r="E31" s="612" t="s">
        <v>1900</v>
      </c>
      <c r="F31" s="612"/>
      <c r="G31" s="197">
        <v>198174476</v>
      </c>
      <c r="H31" s="197" t="s">
        <v>1901</v>
      </c>
      <c r="I31" s="197" t="s">
        <v>1710</v>
      </c>
      <c r="J31" s="197" t="s">
        <v>4204</v>
      </c>
      <c r="K31" s="197" t="s">
        <v>4157</v>
      </c>
      <c r="L31" s="197" t="s">
        <v>6227</v>
      </c>
    </row>
    <row r="32" spans="1:20">
      <c r="E32" s="501"/>
      <c r="F32" s="501"/>
    </row>
    <row r="33" spans="16:16">
      <c r="P33" s="606"/>
    </row>
    <row r="34" spans="16:16">
      <c r="P34" s="606"/>
    </row>
  </sheetData>
  <pageMargins left="0.7" right="0.7" top="0.75" bottom="0.75" header="0.3" footer="0.3"/>
  <legacyDrawing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3FEA-EB43-4B3C-BF15-8472E6C2AC88}">
  <dimension ref="A1:T19"/>
  <sheetViews>
    <sheetView workbookViewId="0">
      <selection activeCell="J1" sqref="J1"/>
    </sheetView>
  </sheetViews>
  <sheetFormatPr defaultRowHeight="15"/>
  <cols>
    <col min="1" max="1" width="12" style="197" bestFit="1" customWidth="1"/>
    <col min="2" max="2" width="11.28515625" style="197" customWidth="1"/>
    <col min="3" max="3" width="18.140625" style="197" customWidth="1"/>
    <col min="4" max="4" width="40.7109375" style="197" customWidth="1"/>
    <col min="5" max="6" width="22.5703125" style="197" customWidth="1"/>
    <col min="7" max="7" width="16.85546875" style="197" customWidth="1"/>
    <col min="8" max="8" width="17.140625" style="197" customWidth="1"/>
    <col min="9" max="9" width="9.140625" style="197" customWidth="1"/>
    <col min="10" max="10" width="48.85546875" style="197" customWidth="1"/>
    <col min="11" max="11" width="28.28515625" style="197" customWidth="1"/>
    <col min="12" max="12" width="12.42578125" style="197" customWidth="1"/>
    <col min="13" max="13" width="9.140625" style="197" customWidth="1"/>
    <col min="14" max="16" width="12.42578125" style="197" bestFit="1" customWidth="1"/>
    <col min="17" max="17" width="17.140625" style="197" bestFit="1" customWidth="1"/>
    <col min="18" max="19" width="12.42578125" style="197" bestFit="1" customWidth="1"/>
    <col min="20" max="16381" width="9.140625" style="197"/>
    <col min="16382" max="16384" width="9.140625" style="197" bestFit="1" customWidth="1"/>
  </cols>
  <sheetData>
    <row r="1" spans="1:20">
      <c r="A1" s="498" t="s">
        <v>4140</v>
      </c>
      <c r="B1" s="497" t="s">
        <v>4139</v>
      </c>
      <c r="C1" s="497" t="s">
        <v>4137</v>
      </c>
      <c r="D1" s="497" t="s">
        <v>4138</v>
      </c>
      <c r="E1" s="497" t="s">
        <v>189</v>
      </c>
      <c r="F1" s="497" t="s">
        <v>5843</v>
      </c>
      <c r="G1" s="497" t="s">
        <v>1192</v>
      </c>
      <c r="H1" s="499" t="s">
        <v>190</v>
      </c>
      <c r="I1" s="497" t="s">
        <v>498</v>
      </c>
      <c r="J1" s="497" t="s">
        <v>4143</v>
      </c>
      <c r="K1" s="497" t="s">
        <v>4144</v>
      </c>
      <c r="L1" s="497" t="s">
        <v>4145</v>
      </c>
      <c r="M1" s="497" t="s">
        <v>450</v>
      </c>
      <c r="N1" s="497" t="s">
        <v>4146</v>
      </c>
      <c r="O1" s="497" t="s">
        <v>4147</v>
      </c>
      <c r="P1" s="497" t="s">
        <v>4148</v>
      </c>
      <c r="Q1" s="497" t="s">
        <v>4149</v>
      </c>
      <c r="R1" s="500" t="s">
        <v>4150</v>
      </c>
      <c r="S1" s="500" t="s">
        <v>4151</v>
      </c>
      <c r="T1" s="497" t="s">
        <v>6047</v>
      </c>
    </row>
    <row r="2" spans="1:20" s="600" customFormat="1" hidden="1">
      <c r="A2" s="197"/>
      <c r="B2" s="197" t="s">
        <v>6228</v>
      </c>
      <c r="C2" s="197" t="s">
        <v>6229</v>
      </c>
      <c r="D2" s="197" t="s">
        <v>4355</v>
      </c>
      <c r="E2" s="433" t="s">
        <v>1736</v>
      </c>
      <c r="F2" s="433" t="s">
        <v>6230</v>
      </c>
      <c r="G2" s="197">
        <v>193852260</v>
      </c>
      <c r="H2" s="197">
        <v>8018757583</v>
      </c>
      <c r="I2" s="197" t="s">
        <v>1710</v>
      </c>
      <c r="J2" s="197" t="s">
        <v>4204</v>
      </c>
      <c r="K2" s="197" t="s">
        <v>4172</v>
      </c>
      <c r="L2" s="197" t="s">
        <v>6231</v>
      </c>
      <c r="M2" s="197"/>
      <c r="N2" s="197"/>
      <c r="O2" s="197"/>
      <c r="P2" s="197"/>
      <c r="Q2" s="197"/>
      <c r="R2" s="197"/>
      <c r="S2" s="197"/>
      <c r="T2" s="197"/>
    </row>
    <row r="3" spans="1:20" s="600" customFormat="1" hidden="1">
      <c r="A3" s="197"/>
      <c r="B3" s="197" t="s">
        <v>6232</v>
      </c>
      <c r="C3" s="197" t="s">
        <v>6233</v>
      </c>
      <c r="D3" s="197" t="s">
        <v>4642</v>
      </c>
      <c r="E3" s="433" t="s">
        <v>1959</v>
      </c>
      <c r="F3" s="433" t="s">
        <v>6234</v>
      </c>
      <c r="G3" s="197">
        <v>198270911</v>
      </c>
      <c r="H3" s="197">
        <v>3854789750</v>
      </c>
      <c r="I3" s="197" t="s">
        <v>1526</v>
      </c>
      <c r="J3" s="197" t="s">
        <v>6058</v>
      </c>
      <c r="K3" s="197" t="s">
        <v>115</v>
      </c>
      <c r="L3" s="197" t="s">
        <v>6235</v>
      </c>
      <c r="M3" s="197"/>
      <c r="N3" s="197"/>
      <c r="O3" s="197"/>
      <c r="P3" s="197"/>
      <c r="Q3" s="197"/>
      <c r="R3" s="197"/>
      <c r="S3" s="197"/>
      <c r="T3" s="197"/>
    </row>
    <row r="4" spans="1:20" s="600" customFormat="1" hidden="1">
      <c r="A4" s="197"/>
      <c r="B4" s="197" t="s">
        <v>6236</v>
      </c>
      <c r="C4" s="197" t="s">
        <v>6237</v>
      </c>
      <c r="D4" s="197" t="s">
        <v>122</v>
      </c>
      <c r="E4" s="433" t="s">
        <v>1965</v>
      </c>
      <c r="F4" s="433" t="s">
        <v>6238</v>
      </c>
      <c r="G4" s="197">
        <v>114721669</v>
      </c>
      <c r="H4" s="197">
        <v>3855786383</v>
      </c>
      <c r="I4" s="197" t="s">
        <v>1526</v>
      </c>
      <c r="J4" s="197" t="s">
        <v>4204</v>
      </c>
      <c r="K4" s="197" t="s">
        <v>4162</v>
      </c>
      <c r="L4" s="197" t="s">
        <v>6239</v>
      </c>
      <c r="M4" s="197"/>
      <c r="N4" s="197"/>
      <c r="O4" s="197"/>
      <c r="P4" s="197"/>
      <c r="Q4" s="197"/>
      <c r="R4" s="197"/>
      <c r="S4" s="197"/>
      <c r="T4" s="197"/>
    </row>
    <row r="5" spans="1:20" s="600" customFormat="1" hidden="1">
      <c r="A5" s="197"/>
      <c r="B5" s="197" t="s">
        <v>6240</v>
      </c>
      <c r="C5" s="197" t="s">
        <v>6241</v>
      </c>
      <c r="D5" s="197" t="s">
        <v>122</v>
      </c>
      <c r="E5" s="433" t="s">
        <v>6242</v>
      </c>
      <c r="F5" s="433" t="s">
        <v>6243</v>
      </c>
      <c r="G5" s="197">
        <v>146443919</v>
      </c>
      <c r="H5" s="197" t="s">
        <v>6244</v>
      </c>
      <c r="I5" s="197" t="s">
        <v>1526</v>
      </c>
      <c r="J5" s="197" t="s">
        <v>4204</v>
      </c>
      <c r="K5" s="197" t="s">
        <v>4162</v>
      </c>
      <c r="L5" s="197" t="s">
        <v>6245</v>
      </c>
      <c r="M5" s="197"/>
      <c r="N5" s="197"/>
      <c r="O5" s="197"/>
      <c r="P5" s="197"/>
      <c r="Q5" s="197"/>
      <c r="R5" s="197"/>
      <c r="S5" s="197"/>
      <c r="T5" s="197"/>
    </row>
    <row r="6" spans="1:20">
      <c r="B6" s="197" t="s">
        <v>6246</v>
      </c>
      <c r="C6" s="197" t="s">
        <v>6247</v>
      </c>
      <c r="D6" s="197" t="s">
        <v>83</v>
      </c>
      <c r="E6" s="433" t="s">
        <v>1822</v>
      </c>
      <c r="F6" s="433" t="s">
        <v>6248</v>
      </c>
      <c r="G6" s="197">
        <v>149727452</v>
      </c>
      <c r="H6" s="197">
        <v>3856229781</v>
      </c>
      <c r="I6" s="197" t="s">
        <v>1710</v>
      </c>
      <c r="J6" s="197" t="s">
        <v>4204</v>
      </c>
      <c r="K6" s="197" t="s">
        <v>4157</v>
      </c>
      <c r="L6" s="197" t="s">
        <v>6249</v>
      </c>
    </row>
    <row r="7" spans="1:20" ht="15" hidden="1" customHeight="1">
      <c r="B7" s="197" t="s">
        <v>6250</v>
      </c>
      <c r="C7" s="197" t="s">
        <v>6251</v>
      </c>
      <c r="D7" s="197" t="s">
        <v>122</v>
      </c>
      <c r="E7" s="587" t="s">
        <v>1961</v>
      </c>
      <c r="F7" s="608" t="s">
        <v>6252</v>
      </c>
      <c r="G7" s="198">
        <v>190032135</v>
      </c>
      <c r="H7" s="198">
        <v>8015487761</v>
      </c>
      <c r="I7" s="198" t="s">
        <v>1526</v>
      </c>
      <c r="J7" s="197" t="s">
        <v>4204</v>
      </c>
      <c r="K7" s="197" t="s">
        <v>4162</v>
      </c>
      <c r="L7" s="197" t="s">
        <v>6253</v>
      </c>
    </row>
    <row r="8" spans="1:20" s="433" customFormat="1" hidden="1">
      <c r="A8" s="197"/>
      <c r="B8" s="197" t="s">
        <v>6254</v>
      </c>
      <c r="C8" s="197" t="s">
        <v>6255</v>
      </c>
      <c r="D8" s="197" t="s">
        <v>95</v>
      </c>
      <c r="E8" s="433" t="s">
        <v>1947</v>
      </c>
      <c r="G8" s="197">
        <v>198267264</v>
      </c>
      <c r="H8" s="197">
        <v>4355131436</v>
      </c>
      <c r="I8" s="197" t="s">
        <v>554</v>
      </c>
      <c r="J8" s="197" t="s">
        <v>4204</v>
      </c>
      <c r="K8" s="197" t="s">
        <v>4155</v>
      </c>
      <c r="L8" s="197" t="s">
        <v>6256</v>
      </c>
      <c r="M8" s="197"/>
      <c r="N8" s="197"/>
      <c r="O8" s="197"/>
      <c r="P8" s="197"/>
      <c r="Q8" s="197"/>
      <c r="R8" s="197"/>
      <c r="S8" s="197"/>
      <c r="T8" s="197"/>
    </row>
    <row r="9" spans="1:20" hidden="1">
      <c r="B9" s="197" t="s">
        <v>6257</v>
      </c>
      <c r="C9" s="197" t="s">
        <v>6258</v>
      </c>
      <c r="D9" s="197" t="s">
        <v>119</v>
      </c>
      <c r="E9" s="433" t="s">
        <v>1970</v>
      </c>
      <c r="F9" s="433" t="s">
        <v>6259</v>
      </c>
      <c r="G9" s="203">
        <v>198289828</v>
      </c>
      <c r="H9" s="197">
        <v>7324034018</v>
      </c>
      <c r="I9" s="197" t="s">
        <v>516</v>
      </c>
      <c r="J9" s="197" t="s">
        <v>4218</v>
      </c>
      <c r="K9" s="197" t="s">
        <v>115</v>
      </c>
      <c r="L9" s="197" t="s">
        <v>6260</v>
      </c>
    </row>
    <row r="10" spans="1:20" hidden="1">
      <c r="B10" s="197" t="s">
        <v>6261</v>
      </c>
      <c r="C10" s="197" t="s">
        <v>6262</v>
      </c>
      <c r="D10" s="197" t="s">
        <v>4642</v>
      </c>
      <c r="E10" s="433" t="s">
        <v>6263</v>
      </c>
      <c r="F10" s="433" t="s">
        <v>6264</v>
      </c>
      <c r="G10" s="197">
        <v>198233417</v>
      </c>
      <c r="H10" s="197">
        <v>8015502857</v>
      </c>
      <c r="J10" s="197" t="s">
        <v>6058</v>
      </c>
      <c r="K10" s="197" t="s">
        <v>115</v>
      </c>
      <c r="L10" s="197" t="s">
        <v>6265</v>
      </c>
    </row>
    <row r="11" spans="1:20" hidden="1">
      <c r="B11" s="197" t="s">
        <v>6266</v>
      </c>
      <c r="C11" s="197" t="s">
        <v>6267</v>
      </c>
      <c r="D11" s="197" t="s">
        <v>95</v>
      </c>
      <c r="E11" s="433" t="s">
        <v>1889</v>
      </c>
      <c r="F11" s="433" t="s">
        <v>6268</v>
      </c>
      <c r="G11" s="197">
        <v>152434122</v>
      </c>
      <c r="H11" s="197">
        <v>3854781412</v>
      </c>
      <c r="I11" s="197" t="s">
        <v>516</v>
      </c>
      <c r="J11" s="197" t="s">
        <v>4204</v>
      </c>
      <c r="K11" s="197" t="s">
        <v>4155</v>
      </c>
      <c r="L11" s="197" t="s">
        <v>6269</v>
      </c>
    </row>
    <row r="12" spans="1:20" hidden="1">
      <c r="B12" s="197" t="s">
        <v>6167</v>
      </c>
      <c r="C12" s="197" t="s">
        <v>6168</v>
      </c>
      <c r="D12" s="197" t="s">
        <v>6056</v>
      </c>
      <c r="E12" s="455" t="s">
        <v>1806</v>
      </c>
      <c r="F12" s="455"/>
      <c r="G12" s="197">
        <v>112007733</v>
      </c>
      <c r="H12" s="197">
        <v>4078135547</v>
      </c>
      <c r="I12" s="197" t="s">
        <v>506</v>
      </c>
      <c r="J12" s="197" t="s">
        <v>6058</v>
      </c>
      <c r="K12" s="197" t="s">
        <v>4162</v>
      </c>
      <c r="L12" s="197" t="s">
        <v>6270</v>
      </c>
    </row>
    <row r="13" spans="1:20" ht="12.75" hidden="1" customHeight="1">
      <c r="B13" s="197" t="s">
        <v>6271</v>
      </c>
      <c r="C13" s="197" t="s">
        <v>6272</v>
      </c>
      <c r="D13" s="197" t="s">
        <v>167</v>
      </c>
      <c r="E13" s="602" t="s">
        <v>2000</v>
      </c>
      <c r="F13" s="609" t="s">
        <v>6273</v>
      </c>
      <c r="G13" s="297">
        <v>198320454</v>
      </c>
      <c r="H13" s="536">
        <v>3853020728</v>
      </c>
      <c r="I13" s="536" t="s">
        <v>1526</v>
      </c>
      <c r="J13" s="197" t="s">
        <v>4220</v>
      </c>
      <c r="K13" s="197" t="s">
        <v>4172</v>
      </c>
      <c r="L13" s="197" t="s">
        <v>6274</v>
      </c>
    </row>
    <row r="14" spans="1:20" s="600" customFormat="1" hidden="1">
      <c r="A14" s="197"/>
      <c r="B14" s="197" t="s">
        <v>6275</v>
      </c>
      <c r="C14" s="197" t="s">
        <v>6276</v>
      </c>
      <c r="D14" s="197" t="s">
        <v>122</v>
      </c>
      <c r="E14" s="433" t="s">
        <v>6277</v>
      </c>
      <c r="F14" s="433" t="s">
        <v>6278</v>
      </c>
      <c r="G14" s="197">
        <v>95669755</v>
      </c>
      <c r="H14" s="197">
        <v>8018005353</v>
      </c>
      <c r="I14" s="197"/>
      <c r="J14" s="197" t="s">
        <v>4204</v>
      </c>
      <c r="K14" s="197" t="s">
        <v>4162</v>
      </c>
      <c r="L14" s="197" t="s">
        <v>6279</v>
      </c>
      <c r="M14" s="197"/>
      <c r="N14" s="197"/>
      <c r="O14" s="197"/>
      <c r="P14" s="197"/>
      <c r="Q14" s="197"/>
      <c r="R14" s="197"/>
      <c r="S14" s="197"/>
      <c r="T14" s="197"/>
    </row>
    <row r="15" spans="1:20" ht="21.75" customHeight="1">
      <c r="B15" s="197" t="s">
        <v>6280</v>
      </c>
      <c r="C15" s="197" t="s">
        <v>6281</v>
      </c>
      <c r="D15" s="197" t="s">
        <v>83</v>
      </c>
      <c r="E15" s="433" t="s">
        <v>1801</v>
      </c>
      <c r="F15" s="433" t="s">
        <v>6282</v>
      </c>
      <c r="G15" s="197">
        <v>198059304</v>
      </c>
      <c r="H15" s="197">
        <v>3857753555</v>
      </c>
      <c r="I15" s="197" t="s">
        <v>554</v>
      </c>
      <c r="J15" s="197" t="s">
        <v>4204</v>
      </c>
      <c r="K15" s="197" t="s">
        <v>4157</v>
      </c>
      <c r="L15" s="197" t="s">
        <v>6283</v>
      </c>
    </row>
    <row r="16" spans="1:20">
      <c r="B16" s="197" t="s">
        <v>6284</v>
      </c>
      <c r="C16" s="197" t="s">
        <v>6285</v>
      </c>
      <c r="D16" s="197" t="s">
        <v>83</v>
      </c>
      <c r="E16" s="433" t="s">
        <v>6286</v>
      </c>
      <c r="F16" s="433" t="s">
        <v>6287</v>
      </c>
      <c r="G16" s="197">
        <v>194610837</v>
      </c>
      <c r="H16" s="197">
        <v>3855840101</v>
      </c>
      <c r="I16" s="197" t="s">
        <v>1526</v>
      </c>
      <c r="J16" s="197" t="s">
        <v>4204</v>
      </c>
      <c r="K16" s="197" t="s">
        <v>4157</v>
      </c>
      <c r="L16" s="197" t="s">
        <v>6288</v>
      </c>
    </row>
    <row r="17" spans="1:20" hidden="1">
      <c r="B17" s="197" t="s">
        <v>6289</v>
      </c>
      <c r="C17" s="197" t="s">
        <v>6290</v>
      </c>
      <c r="D17" s="197" t="s">
        <v>125</v>
      </c>
      <c r="E17" s="433" t="s">
        <v>1913</v>
      </c>
      <c r="F17" s="433" t="s">
        <v>6291</v>
      </c>
      <c r="G17" s="197">
        <v>198228933</v>
      </c>
      <c r="H17" s="197">
        <v>4355220913</v>
      </c>
      <c r="I17" s="197" t="s">
        <v>528</v>
      </c>
      <c r="J17" s="197" t="s">
        <v>4220</v>
      </c>
      <c r="K17" s="197" t="s">
        <v>4155</v>
      </c>
      <c r="L17" s="197" t="s">
        <v>6292</v>
      </c>
    </row>
    <row r="18" spans="1:20" hidden="1">
      <c r="A18" s="433"/>
      <c r="B18" s="433" t="s">
        <v>6293</v>
      </c>
      <c r="C18" s="433" t="s">
        <v>6294</v>
      </c>
      <c r="D18" s="433" t="s">
        <v>107</v>
      </c>
      <c r="E18" s="433" t="s">
        <v>1958</v>
      </c>
      <c r="F18" s="433" t="s">
        <v>6295</v>
      </c>
      <c r="G18" s="433">
        <v>198270876</v>
      </c>
      <c r="H18" s="433">
        <v>8013106857</v>
      </c>
      <c r="I18" s="433" t="s">
        <v>1526</v>
      </c>
      <c r="J18" s="433" t="s">
        <v>4204</v>
      </c>
      <c r="K18" s="433" t="s">
        <v>4155</v>
      </c>
      <c r="L18" s="433" t="s">
        <v>6296</v>
      </c>
      <c r="M18" s="433"/>
      <c r="N18" s="433"/>
      <c r="O18" s="433"/>
      <c r="P18" s="433"/>
      <c r="Q18" s="433"/>
      <c r="R18" s="433"/>
      <c r="S18" s="433"/>
      <c r="T18" s="433"/>
    </row>
    <row r="19" spans="1:20" hidden="1">
      <c r="B19" s="197" t="s">
        <v>6297</v>
      </c>
      <c r="C19" s="197" t="s">
        <v>6298</v>
      </c>
      <c r="D19" s="197" t="s">
        <v>86</v>
      </c>
      <c r="E19" s="458" t="s">
        <v>1837</v>
      </c>
      <c r="F19" s="458" t="s">
        <v>6299</v>
      </c>
      <c r="G19" s="203">
        <v>138448157</v>
      </c>
      <c r="H19" s="452">
        <v>8508991327</v>
      </c>
      <c r="I19" s="452" t="s">
        <v>528</v>
      </c>
      <c r="J19" s="197" t="s">
        <v>4204</v>
      </c>
      <c r="K19" s="197" t="s">
        <v>4162</v>
      </c>
      <c r="L19" s="197" t="s">
        <v>6300</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6223-94F9-48F3-972D-ABEA77C456EF}">
  <dimension ref="A1:IU36"/>
  <sheetViews>
    <sheetView workbookViewId="0">
      <selection activeCell="F30" sqref="F30"/>
    </sheetView>
  </sheetViews>
  <sheetFormatPr defaultColWidth="9.140625" defaultRowHeight="15"/>
  <cols>
    <col min="1" max="1" width="11.28515625" style="197" customWidth="1"/>
    <col min="2" max="2" width="18.140625" style="197" customWidth="1"/>
    <col min="3" max="3" width="40.7109375" style="197" customWidth="1"/>
    <col min="4" max="4" width="22.7109375" style="197" customWidth="1"/>
    <col min="5" max="5" width="22.7109375" style="604" customWidth="1"/>
    <col min="6" max="6" width="16.85546875" style="197" customWidth="1"/>
    <col min="7" max="7" width="17.140625" style="197" customWidth="1"/>
    <col min="8" max="8" width="9.140625" style="197" customWidth="1"/>
    <col min="9" max="9" width="48.85546875" style="197" customWidth="1"/>
    <col min="10" max="10" width="9.140625" style="197" customWidth="1"/>
    <col min="11" max="11" width="12.42578125" style="197" customWidth="1"/>
    <col min="12" max="12" width="9.140625" style="197" customWidth="1"/>
    <col min="13" max="15" width="12.42578125" style="197" bestFit="1" customWidth="1"/>
    <col min="16" max="16" width="17.140625" style="197" bestFit="1" customWidth="1"/>
    <col min="17" max="18" width="12.42578125" style="197" bestFit="1" customWidth="1"/>
    <col min="19" max="16384" width="9.140625" style="197"/>
  </cols>
  <sheetData>
    <row r="1" spans="1:19">
      <c r="A1" s="497" t="s">
        <v>4139</v>
      </c>
      <c r="B1" s="497" t="s">
        <v>4137</v>
      </c>
      <c r="C1" s="497" t="s">
        <v>4138</v>
      </c>
      <c r="D1" s="497" t="s">
        <v>189</v>
      </c>
      <c r="E1" s="603" t="s">
        <v>4140</v>
      </c>
      <c r="F1" s="497" t="s">
        <v>1192</v>
      </c>
      <c r="G1" s="499" t="s">
        <v>190</v>
      </c>
      <c r="H1" s="497" t="s">
        <v>498</v>
      </c>
      <c r="I1" s="497" t="s">
        <v>4143</v>
      </c>
      <c r="J1" s="497" t="s">
        <v>4144</v>
      </c>
      <c r="K1" s="497" t="s">
        <v>4145</v>
      </c>
      <c r="L1" s="497" t="s">
        <v>450</v>
      </c>
      <c r="M1" s="497" t="s">
        <v>4146</v>
      </c>
      <c r="N1" s="497" t="s">
        <v>4147</v>
      </c>
      <c r="O1" s="497" t="s">
        <v>4148</v>
      </c>
      <c r="P1" s="497" t="s">
        <v>4149</v>
      </c>
      <c r="Q1" s="500" t="s">
        <v>4150</v>
      </c>
      <c r="R1" s="500" t="s">
        <v>4151</v>
      </c>
      <c r="S1" s="497" t="s">
        <v>6047</v>
      </c>
    </row>
    <row r="2" spans="1:19">
      <c r="A2" s="197" t="s">
        <v>6301</v>
      </c>
      <c r="B2" s="197" t="s">
        <v>6302</v>
      </c>
      <c r="C2" s="197" t="s">
        <v>122</v>
      </c>
      <c r="D2" s="585" t="s">
        <v>1899</v>
      </c>
      <c r="E2" s="604" t="s">
        <v>6303</v>
      </c>
      <c r="F2" s="605">
        <v>161128552</v>
      </c>
      <c r="G2" s="197">
        <v>7793757118</v>
      </c>
      <c r="H2" s="197" t="s">
        <v>1710</v>
      </c>
      <c r="I2" s="197" t="s">
        <v>4204</v>
      </c>
      <c r="J2" s="529" t="s">
        <v>4162</v>
      </c>
      <c r="K2" s="197" t="s">
        <v>6304</v>
      </c>
    </row>
    <row r="3" spans="1:19">
      <c r="A3" s="197" t="s">
        <v>6305</v>
      </c>
      <c r="B3" s="197" t="s">
        <v>6306</v>
      </c>
      <c r="C3" s="197" t="s">
        <v>4975</v>
      </c>
      <c r="D3" s="585" t="s">
        <v>1892</v>
      </c>
      <c r="E3" s="604" t="s">
        <v>6307</v>
      </c>
      <c r="F3" s="605">
        <v>177590489</v>
      </c>
      <c r="G3" s="197" t="s">
        <v>1893</v>
      </c>
      <c r="H3" s="197" t="s">
        <v>1710</v>
      </c>
      <c r="I3" s="197" t="s">
        <v>4220</v>
      </c>
      <c r="J3" s="197" t="s">
        <v>4162</v>
      </c>
      <c r="K3" s="197" t="s">
        <v>6308</v>
      </c>
    </row>
    <row r="4" spans="1:19">
      <c r="A4" s="197" t="s">
        <v>6309</v>
      </c>
      <c r="B4" s="197" t="s">
        <v>6310</v>
      </c>
      <c r="C4" s="197" t="s">
        <v>119</v>
      </c>
      <c r="D4" s="433" t="s">
        <v>1928</v>
      </c>
      <c r="E4" s="604" t="s">
        <v>6311</v>
      </c>
      <c r="F4" s="605">
        <v>198198363</v>
      </c>
      <c r="G4" s="197">
        <v>4352241196</v>
      </c>
      <c r="H4" s="197" t="s">
        <v>554</v>
      </c>
      <c r="I4" s="197" t="s">
        <v>4218</v>
      </c>
      <c r="J4" s="197" t="s">
        <v>115</v>
      </c>
      <c r="K4" s="197" t="s">
        <v>6312</v>
      </c>
    </row>
    <row r="5" spans="1:19">
      <c r="A5" s="197" t="s">
        <v>6313</v>
      </c>
      <c r="B5" s="197" t="s">
        <v>6314</v>
      </c>
      <c r="C5" s="197" t="s">
        <v>80</v>
      </c>
      <c r="D5" s="601" t="s">
        <v>1907</v>
      </c>
      <c r="E5" s="604">
        <v>788972023</v>
      </c>
      <c r="F5" s="605">
        <v>128581767</v>
      </c>
      <c r="G5" s="197">
        <v>8014628790</v>
      </c>
      <c r="H5" s="197" t="s">
        <v>1526</v>
      </c>
      <c r="I5" s="197" t="s">
        <v>4218</v>
      </c>
      <c r="J5" s="197" t="s">
        <v>144</v>
      </c>
      <c r="K5" s="197" t="s">
        <v>6315</v>
      </c>
    </row>
    <row r="6" spans="1:19">
      <c r="A6" s="197" t="s">
        <v>6316</v>
      </c>
      <c r="B6" s="197" t="s">
        <v>6317</v>
      </c>
      <c r="C6" s="197" t="s">
        <v>122</v>
      </c>
      <c r="D6" s="585" t="s">
        <v>1954</v>
      </c>
      <c r="E6" s="604">
        <v>564439229</v>
      </c>
      <c r="F6" s="605">
        <v>177880348</v>
      </c>
      <c r="G6" s="197">
        <v>8315248794</v>
      </c>
      <c r="H6" s="197" t="s">
        <v>528</v>
      </c>
      <c r="I6" s="197" t="s">
        <v>4204</v>
      </c>
      <c r="J6" s="197" t="s">
        <v>4162</v>
      </c>
      <c r="K6" s="197" t="s">
        <v>6318</v>
      </c>
    </row>
    <row r="7" spans="1:19">
      <c r="A7" s="197" t="s">
        <v>6319</v>
      </c>
      <c r="B7" s="197" t="s">
        <v>6320</v>
      </c>
      <c r="C7" s="197" t="s">
        <v>119</v>
      </c>
      <c r="D7" s="433" t="s">
        <v>1906</v>
      </c>
      <c r="E7" s="604" t="s">
        <v>6321</v>
      </c>
      <c r="F7" s="605">
        <v>190071100</v>
      </c>
      <c r="G7" s="197">
        <v>3466029475</v>
      </c>
      <c r="H7" s="197" t="s">
        <v>1710</v>
      </c>
      <c r="I7" s="197" t="s">
        <v>4218</v>
      </c>
      <c r="J7" s="197" t="s">
        <v>115</v>
      </c>
      <c r="K7" s="197" t="s">
        <v>6322</v>
      </c>
    </row>
    <row r="8" spans="1:19">
      <c r="A8" s="197" t="s">
        <v>6323</v>
      </c>
      <c r="B8" s="197" t="s">
        <v>6324</v>
      </c>
      <c r="C8" s="197" t="s">
        <v>188</v>
      </c>
      <c r="D8" s="585" t="s">
        <v>1910</v>
      </c>
      <c r="E8" s="604">
        <v>184876597</v>
      </c>
      <c r="F8" s="605">
        <v>198187055</v>
      </c>
      <c r="G8" s="197">
        <v>3854901968</v>
      </c>
      <c r="H8" s="197" t="s">
        <v>1526</v>
      </c>
      <c r="I8" s="197" t="s">
        <v>4218</v>
      </c>
      <c r="J8" s="197" t="s">
        <v>121</v>
      </c>
      <c r="K8" s="197" t="s">
        <v>6325</v>
      </c>
    </row>
    <row r="9" spans="1:19">
      <c r="A9" s="197" t="s">
        <v>6326</v>
      </c>
      <c r="B9" s="197" t="s">
        <v>6327</v>
      </c>
      <c r="C9" s="197" t="s">
        <v>5509</v>
      </c>
      <c r="D9" s="585" t="s">
        <v>1887</v>
      </c>
      <c r="E9" s="604">
        <v>168062337</v>
      </c>
      <c r="F9" s="605">
        <v>189808547</v>
      </c>
      <c r="G9" s="197">
        <v>4074683062</v>
      </c>
      <c r="H9" s="197" t="s">
        <v>528</v>
      </c>
      <c r="I9" s="197" t="s">
        <v>4220</v>
      </c>
      <c r="J9" s="197" t="s">
        <v>4172</v>
      </c>
      <c r="K9" s="197" t="s">
        <v>6328</v>
      </c>
    </row>
    <row r="10" spans="1:19">
      <c r="A10" s="197" t="s">
        <v>6329</v>
      </c>
      <c r="B10" s="197" t="s">
        <v>6330</v>
      </c>
      <c r="C10" s="197" t="s">
        <v>170</v>
      </c>
      <c r="D10" s="585" t="s">
        <v>1929</v>
      </c>
      <c r="E10" s="604" t="s">
        <v>6331</v>
      </c>
      <c r="F10" s="605">
        <v>198267412</v>
      </c>
      <c r="G10" s="197" t="s">
        <v>1930</v>
      </c>
      <c r="H10" s="197" t="s">
        <v>1710</v>
      </c>
      <c r="I10" s="197" t="s">
        <v>6332</v>
      </c>
      <c r="J10" s="197" t="s">
        <v>144</v>
      </c>
      <c r="K10" s="197" t="s">
        <v>6333</v>
      </c>
    </row>
    <row r="11" spans="1:19">
      <c r="A11" s="197" t="s">
        <v>6334</v>
      </c>
      <c r="B11" s="197" t="s">
        <v>6335</v>
      </c>
      <c r="C11" s="197" t="s">
        <v>4975</v>
      </c>
      <c r="D11" s="585" t="s">
        <v>1868</v>
      </c>
      <c r="E11" s="604" t="s">
        <v>6336</v>
      </c>
      <c r="F11" s="605">
        <v>198146494</v>
      </c>
      <c r="G11" s="197">
        <v>3854365546</v>
      </c>
      <c r="H11" s="197" t="s">
        <v>1526</v>
      </c>
      <c r="I11" s="197" t="s">
        <v>4220</v>
      </c>
      <c r="J11" s="197" t="s">
        <v>4162</v>
      </c>
      <c r="K11" s="197" t="s">
        <v>6337</v>
      </c>
    </row>
    <row r="12" spans="1:19">
      <c r="A12" s="197" t="s">
        <v>6338</v>
      </c>
      <c r="B12" s="581" t="s">
        <v>6339</v>
      </c>
      <c r="C12" s="197" t="s">
        <v>5509</v>
      </c>
      <c r="D12" s="585" t="s">
        <v>1722</v>
      </c>
      <c r="E12" s="604" t="s">
        <v>6340</v>
      </c>
      <c r="F12" s="605">
        <v>194760398</v>
      </c>
      <c r="G12" s="232" t="s">
        <v>1723</v>
      </c>
      <c r="H12" s="197" t="s">
        <v>1710</v>
      </c>
      <c r="I12" s="197" t="s">
        <v>4220</v>
      </c>
      <c r="J12" s="450" t="s">
        <v>4172</v>
      </c>
      <c r="K12" s="197" t="s">
        <v>6341</v>
      </c>
    </row>
    <row r="13" spans="1:19">
      <c r="A13" s="197" t="s">
        <v>6342</v>
      </c>
      <c r="B13" s="197" t="s">
        <v>6343</v>
      </c>
      <c r="C13" s="197" t="s">
        <v>167</v>
      </c>
      <c r="D13" s="585" t="s">
        <v>6344</v>
      </c>
      <c r="F13" s="605">
        <v>182765206</v>
      </c>
      <c r="G13" s="197">
        <v>8014943450</v>
      </c>
      <c r="H13" s="197" t="s">
        <v>522</v>
      </c>
      <c r="I13" s="197" t="s">
        <v>4220</v>
      </c>
      <c r="J13" s="197" t="s">
        <v>4172</v>
      </c>
      <c r="K13" s="197" t="s">
        <v>6345</v>
      </c>
    </row>
    <row r="14" spans="1:19" ht="16.5" customHeight="1">
      <c r="A14" s="197" t="s">
        <v>6346</v>
      </c>
      <c r="B14" s="581" t="s">
        <v>6347</v>
      </c>
      <c r="C14" s="197" t="s">
        <v>5509</v>
      </c>
      <c r="D14" s="585" t="s">
        <v>1832</v>
      </c>
      <c r="E14" s="604" t="s">
        <v>6348</v>
      </c>
      <c r="F14" s="605">
        <v>129703524</v>
      </c>
      <c r="G14" s="232" t="s">
        <v>1833</v>
      </c>
      <c r="H14" s="197" t="s">
        <v>1710</v>
      </c>
      <c r="I14" s="197" t="s">
        <v>4220</v>
      </c>
      <c r="J14" s="197" t="s">
        <v>4172</v>
      </c>
      <c r="K14" s="197" t="s">
        <v>6349</v>
      </c>
    </row>
    <row r="15" spans="1:19">
      <c r="A15" s="197" t="s">
        <v>6350</v>
      </c>
      <c r="B15" s="197" t="s">
        <v>6351</v>
      </c>
      <c r="C15" s="197" t="s">
        <v>4355</v>
      </c>
      <c r="D15" s="585" t="s">
        <v>1834</v>
      </c>
      <c r="E15" s="604" t="s">
        <v>5951</v>
      </c>
      <c r="F15" s="605">
        <v>198147903</v>
      </c>
      <c r="G15" s="197">
        <v>2149947459</v>
      </c>
      <c r="H15" s="197" t="s">
        <v>1710</v>
      </c>
      <c r="I15" s="197" t="s">
        <v>4204</v>
      </c>
      <c r="J15" s="197" t="s">
        <v>4172</v>
      </c>
      <c r="K15" s="197" t="s">
        <v>5953</v>
      </c>
    </row>
    <row r="16" spans="1:19" ht="12.75" customHeight="1">
      <c r="A16" s="197" t="s">
        <v>6352</v>
      </c>
      <c r="B16" s="197" t="s">
        <v>6353</v>
      </c>
      <c r="C16" s="197" t="s">
        <v>125</v>
      </c>
      <c r="D16" s="587" t="s">
        <v>1835</v>
      </c>
      <c r="E16" s="604" t="s">
        <v>6354</v>
      </c>
      <c r="F16" s="558">
        <v>198085811</v>
      </c>
      <c r="G16" s="198">
        <v>198085811</v>
      </c>
      <c r="H16" s="198" t="s">
        <v>528</v>
      </c>
      <c r="I16" s="197" t="s">
        <v>4220</v>
      </c>
      <c r="J16" s="197" t="s">
        <v>4157</v>
      </c>
      <c r="K16" s="197" t="s">
        <v>6355</v>
      </c>
    </row>
    <row r="17" spans="1:255">
      <c r="A17" s="197" t="s">
        <v>6356</v>
      </c>
      <c r="B17" s="197" t="s">
        <v>6357</v>
      </c>
      <c r="C17" s="197" t="s">
        <v>161</v>
      </c>
      <c r="D17" s="433" t="s">
        <v>6358</v>
      </c>
      <c r="E17" s="604" t="s">
        <v>6359</v>
      </c>
      <c r="F17" s="605">
        <v>198163660</v>
      </c>
      <c r="G17" s="197">
        <v>9197564289</v>
      </c>
      <c r="H17" s="197" t="s">
        <v>1526</v>
      </c>
      <c r="I17" s="197" t="s">
        <v>4220</v>
      </c>
      <c r="J17" s="197" t="s">
        <v>4157</v>
      </c>
      <c r="K17" s="197" t="s">
        <v>6360</v>
      </c>
    </row>
    <row r="18" spans="1:255">
      <c r="A18" s="197" t="s">
        <v>6361</v>
      </c>
      <c r="B18" s="197" t="s">
        <v>6362</v>
      </c>
      <c r="C18" s="197" t="s">
        <v>80</v>
      </c>
      <c r="D18" s="585" t="s">
        <v>1955</v>
      </c>
      <c r="E18" s="604">
        <v>704338051</v>
      </c>
      <c r="F18" s="605">
        <v>177880292</v>
      </c>
      <c r="G18" s="197">
        <v>3235355396</v>
      </c>
      <c r="H18" s="197" t="s">
        <v>528</v>
      </c>
      <c r="I18" s="197" t="s">
        <v>4218</v>
      </c>
      <c r="J18" s="197" t="s">
        <v>144</v>
      </c>
      <c r="K18" s="197" t="s">
        <v>6363</v>
      </c>
    </row>
    <row r="19" spans="1:255" ht="15" customHeight="1">
      <c r="A19" s="197" t="s">
        <v>6364</v>
      </c>
      <c r="B19" s="197" t="s">
        <v>6365</v>
      </c>
      <c r="C19" s="197" t="s">
        <v>110</v>
      </c>
      <c r="D19" s="585" t="s">
        <v>1888</v>
      </c>
      <c r="E19" s="604" t="s">
        <v>6366</v>
      </c>
      <c r="F19" s="605">
        <v>198124724</v>
      </c>
      <c r="G19" s="197">
        <v>3853433876</v>
      </c>
      <c r="H19" s="197" t="s">
        <v>528</v>
      </c>
      <c r="I19" s="197" t="s">
        <v>6058</v>
      </c>
      <c r="J19" s="197" t="s">
        <v>121</v>
      </c>
      <c r="K19" s="197" t="s">
        <v>6367</v>
      </c>
    </row>
    <row r="20" spans="1:255">
      <c r="A20" s="197" t="s">
        <v>6368</v>
      </c>
      <c r="B20" s="197" t="s">
        <v>6369</v>
      </c>
      <c r="C20" s="197" t="s">
        <v>122</v>
      </c>
      <c r="D20" s="584" t="s">
        <v>1963</v>
      </c>
      <c r="E20" s="604" t="s">
        <v>1962</v>
      </c>
      <c r="F20" s="605">
        <v>177691615</v>
      </c>
      <c r="G20" s="197">
        <v>8013308431</v>
      </c>
      <c r="H20" s="197" t="s">
        <v>516</v>
      </c>
      <c r="I20" s="197" t="s">
        <v>4204</v>
      </c>
      <c r="J20" s="197" t="s">
        <v>4162</v>
      </c>
      <c r="K20" s="197" t="s">
        <v>6370</v>
      </c>
    </row>
    <row r="21" spans="1:255">
      <c r="A21" s="197" t="s">
        <v>6371</v>
      </c>
      <c r="B21" s="197" t="s">
        <v>6372</v>
      </c>
      <c r="C21" s="197" t="s">
        <v>107</v>
      </c>
      <c r="D21" s="433" t="s">
        <v>1880</v>
      </c>
      <c r="E21" s="604" t="s">
        <v>6373</v>
      </c>
      <c r="F21" s="605">
        <v>198169669</v>
      </c>
      <c r="G21" s="197">
        <v>3855511507</v>
      </c>
      <c r="H21" s="197" t="s">
        <v>1526</v>
      </c>
      <c r="I21" s="197" t="s">
        <v>4204</v>
      </c>
      <c r="J21" s="197" t="s">
        <v>4155</v>
      </c>
      <c r="K21" s="197" t="s">
        <v>6374</v>
      </c>
    </row>
    <row r="22" spans="1:255">
      <c r="A22" s="197" t="s">
        <v>6375</v>
      </c>
      <c r="B22" s="197" t="s">
        <v>6376</v>
      </c>
      <c r="C22" s="197" t="s">
        <v>4834</v>
      </c>
      <c r="D22" s="433" t="s">
        <v>1820</v>
      </c>
      <c r="E22" s="604" t="s">
        <v>6377</v>
      </c>
      <c r="F22" s="605">
        <v>198127607</v>
      </c>
      <c r="G22" s="197" t="s">
        <v>1821</v>
      </c>
      <c r="H22" s="197" t="s">
        <v>1710</v>
      </c>
      <c r="I22" s="197" t="s">
        <v>4220</v>
      </c>
      <c r="J22" s="197" t="s">
        <v>4155</v>
      </c>
      <c r="K22" s="197" t="s">
        <v>2408</v>
      </c>
    </row>
    <row r="23" spans="1:255">
      <c r="A23" s="197" t="s">
        <v>6378</v>
      </c>
      <c r="B23" s="197" t="s">
        <v>6379</v>
      </c>
      <c r="C23" s="197" t="s">
        <v>107</v>
      </c>
      <c r="D23" s="433" t="s">
        <v>1912</v>
      </c>
      <c r="E23" s="604" t="s">
        <v>6380</v>
      </c>
      <c r="F23" s="605">
        <v>198145053</v>
      </c>
      <c r="G23" s="197">
        <v>3852839333</v>
      </c>
      <c r="H23" s="197" t="s">
        <v>528</v>
      </c>
      <c r="I23" s="197" t="s">
        <v>4204</v>
      </c>
      <c r="J23" s="197" t="s">
        <v>4155</v>
      </c>
      <c r="K23" s="197" t="s">
        <v>6381</v>
      </c>
    </row>
    <row r="24" spans="1:255">
      <c r="A24" s="197" t="s">
        <v>6201</v>
      </c>
      <c r="B24" s="197" t="s">
        <v>6382</v>
      </c>
      <c r="C24" s="197" t="s">
        <v>122</v>
      </c>
      <c r="D24" s="586" t="s">
        <v>6383</v>
      </c>
      <c r="E24" s="604" t="s">
        <v>6384</v>
      </c>
      <c r="F24" s="605">
        <v>178003047</v>
      </c>
      <c r="G24" s="197">
        <v>8017500531</v>
      </c>
      <c r="H24" s="197" t="s">
        <v>528</v>
      </c>
      <c r="I24" s="197" t="s">
        <v>4204</v>
      </c>
      <c r="J24" s="197" t="s">
        <v>4162</v>
      </c>
      <c r="K24" s="197" t="s">
        <v>6385</v>
      </c>
    </row>
    <row r="25" spans="1:255">
      <c r="A25" s="197" t="s">
        <v>6386</v>
      </c>
      <c r="B25" s="197" t="s">
        <v>6387</v>
      </c>
      <c r="C25" s="197" t="s">
        <v>86</v>
      </c>
      <c r="D25" s="585" t="s">
        <v>1942</v>
      </c>
      <c r="E25" s="604" t="s">
        <v>6388</v>
      </c>
      <c r="F25" s="605">
        <v>182808309</v>
      </c>
      <c r="G25" s="197" t="s">
        <v>1943</v>
      </c>
      <c r="H25" s="197" t="s">
        <v>528</v>
      </c>
      <c r="I25" s="197" t="s">
        <v>4204</v>
      </c>
      <c r="J25" s="197" t="s">
        <v>4162</v>
      </c>
      <c r="K25" s="197" t="s">
        <v>6389</v>
      </c>
    </row>
    <row r="26" spans="1:255">
      <c r="A26" s="197" t="s">
        <v>6390</v>
      </c>
      <c r="B26" s="197" t="s">
        <v>6391</v>
      </c>
      <c r="C26" s="197" t="s">
        <v>122</v>
      </c>
      <c r="D26" s="586" t="s">
        <v>1881</v>
      </c>
      <c r="E26" s="604" t="s">
        <v>6392</v>
      </c>
      <c r="F26" s="557">
        <v>176126270</v>
      </c>
      <c r="G26" s="452">
        <v>3854970738</v>
      </c>
      <c r="H26" s="452" t="s">
        <v>1526</v>
      </c>
      <c r="I26" s="197" t="s">
        <v>4204</v>
      </c>
      <c r="J26" s="197" t="s">
        <v>4162</v>
      </c>
      <c r="K26" s="197" t="s">
        <v>6393</v>
      </c>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c r="BS26" s="146"/>
      <c r="BT26" s="146"/>
      <c r="BU26" s="146"/>
      <c r="BV26" s="146"/>
      <c r="BW26" s="146"/>
      <c r="BX26" s="146"/>
      <c r="BY26" s="146"/>
      <c r="BZ26" s="146"/>
      <c r="CA26" s="146"/>
      <c r="CB26" s="146"/>
      <c r="CC26" s="146"/>
      <c r="CD26" s="146"/>
      <c r="CE26" s="146"/>
      <c r="CF26" s="146"/>
      <c r="CG26" s="146"/>
      <c r="CH26" s="146"/>
      <c r="CI26" s="146"/>
      <c r="CJ26" s="146"/>
      <c r="CK26" s="146"/>
      <c r="CL26" s="146"/>
      <c r="CM26" s="146"/>
      <c r="CN26" s="146"/>
      <c r="CO26" s="146"/>
      <c r="CP26" s="146"/>
      <c r="CQ26" s="146"/>
      <c r="CR26" s="146"/>
      <c r="CS26" s="146"/>
      <c r="CT26" s="146"/>
      <c r="CU26" s="146"/>
      <c r="CV26" s="146"/>
      <c r="CW26" s="146"/>
      <c r="CX26" s="146"/>
      <c r="CY26" s="146"/>
      <c r="CZ26" s="146"/>
      <c r="DA26" s="146"/>
      <c r="DB26" s="146"/>
      <c r="DC26" s="146"/>
      <c r="DD26" s="146"/>
      <c r="DE26" s="146"/>
      <c r="DF26" s="146"/>
      <c r="DG26" s="146"/>
      <c r="DH26" s="146"/>
      <c r="DI26" s="146"/>
      <c r="DJ26" s="146"/>
      <c r="DK26" s="146"/>
      <c r="DL26" s="146"/>
      <c r="DM26" s="146"/>
      <c r="DN26" s="146"/>
      <c r="DO26" s="146"/>
      <c r="DP26" s="146"/>
      <c r="DQ26" s="146"/>
      <c r="DR26" s="146"/>
      <c r="DS26" s="146"/>
      <c r="DT26" s="146"/>
      <c r="DU26" s="146"/>
      <c r="DV26" s="146"/>
      <c r="DW26" s="146"/>
      <c r="DX26" s="146"/>
      <c r="DY26" s="146"/>
      <c r="DZ26" s="146"/>
      <c r="EA26" s="146"/>
      <c r="EB26" s="146"/>
      <c r="EC26" s="146"/>
      <c r="ED26" s="146"/>
      <c r="EE26" s="146"/>
      <c r="EF26" s="146"/>
      <c r="EG26" s="146"/>
      <c r="EH26" s="146"/>
      <c r="EI26" s="146"/>
      <c r="EJ26" s="146"/>
      <c r="EK26" s="146"/>
      <c r="EL26" s="146"/>
      <c r="EM26" s="146"/>
      <c r="EN26" s="146"/>
      <c r="EO26" s="146"/>
      <c r="EP26" s="146"/>
      <c r="EQ26" s="146"/>
      <c r="ER26" s="146"/>
      <c r="ES26" s="146"/>
      <c r="ET26" s="146"/>
      <c r="EU26" s="146"/>
      <c r="EV26" s="146"/>
      <c r="EW26" s="146"/>
      <c r="EX26" s="146"/>
      <c r="EY26" s="146"/>
      <c r="EZ26" s="146"/>
      <c r="FA26" s="146"/>
      <c r="FB26" s="146"/>
      <c r="FC26" s="146"/>
      <c r="FD26" s="146"/>
      <c r="FE26" s="146"/>
      <c r="FF26" s="146"/>
      <c r="FG26" s="146"/>
      <c r="FH26" s="146"/>
      <c r="FI26" s="146"/>
      <c r="FJ26" s="146"/>
      <c r="FK26" s="146"/>
      <c r="FL26" s="146"/>
      <c r="FM26" s="146"/>
      <c r="FN26" s="146"/>
      <c r="FO26" s="146"/>
      <c r="FP26" s="146"/>
      <c r="FQ26" s="146"/>
      <c r="FR26" s="146"/>
      <c r="FS26" s="146"/>
      <c r="FT26" s="146"/>
      <c r="FU26" s="146"/>
      <c r="FV26" s="146"/>
      <c r="FW26" s="146"/>
      <c r="FX26" s="146"/>
      <c r="FY26" s="146"/>
      <c r="FZ26" s="146"/>
      <c r="GA26" s="146"/>
      <c r="GB26" s="146"/>
      <c r="GC26" s="146"/>
      <c r="GD26" s="146"/>
      <c r="GE26" s="146"/>
      <c r="GF26" s="146"/>
      <c r="GG26" s="146"/>
      <c r="GH26" s="146"/>
      <c r="GI26" s="146"/>
      <c r="GJ26" s="146"/>
      <c r="GK26" s="146"/>
      <c r="GL26" s="146"/>
      <c r="GM26" s="146"/>
      <c r="GN26" s="146"/>
      <c r="GO26" s="146"/>
      <c r="GP26" s="146"/>
      <c r="GQ26" s="146"/>
      <c r="GR26" s="146"/>
      <c r="GS26" s="146"/>
      <c r="GT26" s="146"/>
      <c r="GU26" s="146"/>
      <c r="GV26" s="146"/>
      <c r="GW26" s="146"/>
      <c r="GX26" s="146"/>
      <c r="GY26" s="146"/>
      <c r="GZ26" s="146"/>
      <c r="HA26" s="146"/>
      <c r="HB26" s="146"/>
      <c r="HC26" s="146"/>
      <c r="HD26" s="146"/>
      <c r="HE26" s="146"/>
      <c r="HF26" s="146"/>
      <c r="HG26" s="146"/>
      <c r="HH26" s="146"/>
      <c r="HI26" s="146"/>
      <c r="HJ26" s="146"/>
      <c r="HK26" s="146"/>
      <c r="HL26" s="146"/>
      <c r="HM26" s="146"/>
      <c r="HN26" s="146"/>
      <c r="HO26" s="146"/>
      <c r="HP26" s="146"/>
      <c r="HQ26" s="146"/>
      <c r="HR26" s="146"/>
      <c r="HS26" s="146"/>
      <c r="HT26" s="146"/>
      <c r="HU26" s="146"/>
      <c r="HV26" s="146"/>
      <c r="HW26" s="146"/>
      <c r="HX26" s="146"/>
      <c r="HY26" s="146"/>
      <c r="HZ26" s="146"/>
      <c r="IA26" s="146"/>
      <c r="IB26" s="146"/>
      <c r="IC26" s="146"/>
      <c r="ID26" s="146"/>
      <c r="IE26" s="146"/>
      <c r="IF26" s="146"/>
      <c r="IG26" s="146"/>
      <c r="IH26" s="146"/>
      <c r="II26" s="146"/>
      <c r="IJ26" s="146"/>
      <c r="IK26" s="146"/>
      <c r="IL26" s="146"/>
      <c r="IM26" s="146"/>
      <c r="IN26" s="146"/>
      <c r="IO26" s="146"/>
      <c r="IP26" s="146"/>
      <c r="IQ26" s="146"/>
      <c r="IR26" s="146"/>
      <c r="IS26" s="146"/>
      <c r="IT26" s="146"/>
      <c r="IU26" s="146"/>
    </row>
    <row r="27" spans="1:255">
      <c r="A27" s="197" t="s">
        <v>6394</v>
      </c>
      <c r="B27" s="197" t="s">
        <v>6395</v>
      </c>
      <c r="C27" s="197" t="s">
        <v>86</v>
      </c>
      <c r="D27" s="585" t="s">
        <v>1830</v>
      </c>
      <c r="E27" s="604" t="s">
        <v>6396</v>
      </c>
      <c r="F27" s="605">
        <v>129912902</v>
      </c>
      <c r="G27" s="197">
        <v>3238678685</v>
      </c>
      <c r="H27" s="197" t="s">
        <v>528</v>
      </c>
      <c r="I27" s="197" t="s">
        <v>4204</v>
      </c>
      <c r="J27" s="197" t="s">
        <v>4162</v>
      </c>
      <c r="K27" s="197" t="s">
        <v>6397</v>
      </c>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6"/>
      <c r="BQ27" s="146"/>
      <c r="BR27" s="146"/>
      <c r="BS27" s="146"/>
      <c r="BT27" s="146"/>
      <c r="BU27" s="146"/>
      <c r="BV27" s="146"/>
      <c r="BW27" s="146"/>
      <c r="BX27" s="146"/>
      <c r="BY27" s="146"/>
      <c r="BZ27" s="146"/>
      <c r="CA27" s="146"/>
      <c r="CB27" s="146"/>
      <c r="CC27" s="146"/>
      <c r="CD27" s="146"/>
      <c r="CE27" s="146"/>
      <c r="CF27" s="146"/>
      <c r="CG27" s="146"/>
      <c r="CH27" s="146"/>
      <c r="CI27" s="146"/>
      <c r="CJ27" s="146"/>
      <c r="CK27" s="146"/>
      <c r="CL27" s="146"/>
      <c r="CM27" s="146"/>
      <c r="CN27" s="146"/>
      <c r="CO27" s="146"/>
      <c r="CP27" s="146"/>
      <c r="CQ27" s="146"/>
      <c r="CR27" s="146"/>
      <c r="CS27" s="146"/>
      <c r="CT27" s="146"/>
      <c r="CU27" s="146"/>
      <c r="CV27" s="146"/>
      <c r="CW27" s="146"/>
      <c r="CX27" s="146"/>
      <c r="CY27" s="146"/>
      <c r="CZ27" s="146"/>
      <c r="DA27" s="146"/>
      <c r="DB27" s="146"/>
      <c r="DC27" s="146"/>
      <c r="DD27" s="146"/>
      <c r="DE27" s="146"/>
      <c r="DF27" s="146"/>
      <c r="DG27" s="146"/>
      <c r="DH27" s="146"/>
      <c r="DI27" s="146"/>
      <c r="DJ27" s="146"/>
      <c r="DK27" s="146"/>
      <c r="DL27" s="146"/>
      <c r="DM27" s="146"/>
      <c r="DN27" s="146"/>
      <c r="DO27" s="146"/>
      <c r="DP27" s="146"/>
      <c r="DQ27" s="146"/>
      <c r="DR27" s="146"/>
      <c r="DS27" s="146"/>
      <c r="DT27" s="146"/>
      <c r="DU27" s="146"/>
      <c r="DV27" s="146"/>
      <c r="DW27" s="146"/>
      <c r="DX27" s="146"/>
      <c r="DY27" s="146"/>
      <c r="DZ27" s="146"/>
      <c r="EA27" s="146"/>
      <c r="EB27" s="146"/>
      <c r="EC27" s="146"/>
      <c r="ED27" s="146"/>
      <c r="EE27" s="146"/>
      <c r="EF27" s="146"/>
      <c r="EG27" s="146"/>
      <c r="EH27" s="146"/>
      <c r="EI27" s="146"/>
      <c r="EJ27" s="146"/>
      <c r="EK27" s="146"/>
      <c r="EL27" s="146"/>
      <c r="EM27" s="146"/>
      <c r="EN27" s="146"/>
      <c r="EO27" s="146"/>
      <c r="EP27" s="146"/>
      <c r="EQ27" s="146"/>
      <c r="ER27" s="146"/>
      <c r="ES27" s="146"/>
      <c r="ET27" s="146"/>
      <c r="EU27" s="146"/>
      <c r="EV27" s="146"/>
      <c r="EW27" s="146"/>
      <c r="EX27" s="146"/>
      <c r="EY27" s="146"/>
      <c r="EZ27" s="146"/>
      <c r="FA27" s="146"/>
      <c r="FB27" s="146"/>
      <c r="FC27" s="146"/>
      <c r="FD27" s="146"/>
      <c r="FE27" s="146"/>
      <c r="FF27" s="146"/>
      <c r="FG27" s="146"/>
      <c r="FH27" s="146"/>
      <c r="FI27" s="146"/>
      <c r="FJ27" s="146"/>
      <c r="FK27" s="146"/>
      <c r="FL27" s="146"/>
      <c r="FM27" s="146"/>
      <c r="FN27" s="146"/>
      <c r="FO27" s="146"/>
      <c r="FP27" s="146"/>
      <c r="FQ27" s="146"/>
      <c r="FR27" s="146"/>
      <c r="FS27" s="146"/>
      <c r="FT27" s="146"/>
      <c r="FU27" s="146"/>
      <c r="FV27" s="146"/>
      <c r="FW27" s="146"/>
      <c r="FX27" s="146"/>
      <c r="FY27" s="146"/>
      <c r="FZ27" s="146"/>
      <c r="GA27" s="146"/>
      <c r="GB27" s="146"/>
      <c r="GC27" s="146"/>
      <c r="GD27" s="146"/>
      <c r="GE27" s="146"/>
      <c r="GF27" s="146"/>
      <c r="GG27" s="146"/>
      <c r="GH27" s="146"/>
      <c r="GI27" s="146"/>
      <c r="GJ27" s="146"/>
      <c r="GK27" s="146"/>
      <c r="GL27" s="146"/>
      <c r="GM27" s="146"/>
      <c r="GN27" s="146"/>
      <c r="GO27" s="146"/>
      <c r="GP27" s="146"/>
      <c r="GQ27" s="146"/>
      <c r="GR27" s="146"/>
      <c r="GS27" s="146"/>
      <c r="GT27" s="146"/>
      <c r="GU27" s="146"/>
      <c r="GV27" s="146"/>
      <c r="GW27" s="146"/>
      <c r="GX27" s="146"/>
      <c r="GY27" s="146"/>
      <c r="GZ27" s="146"/>
      <c r="HA27" s="146"/>
      <c r="HB27" s="146"/>
      <c r="HC27" s="146"/>
      <c r="HD27" s="146"/>
      <c r="HE27" s="146"/>
      <c r="HF27" s="146"/>
      <c r="HG27" s="146"/>
      <c r="HH27" s="146"/>
      <c r="HI27" s="146"/>
      <c r="HJ27" s="146"/>
      <c r="HK27" s="146"/>
      <c r="HL27" s="146"/>
      <c r="HM27" s="146"/>
      <c r="HN27" s="146"/>
      <c r="HO27" s="146"/>
      <c r="HP27" s="146"/>
      <c r="HQ27" s="146"/>
      <c r="HR27" s="146"/>
      <c r="HS27" s="146"/>
      <c r="HT27" s="146"/>
      <c r="HU27" s="146"/>
      <c r="HV27" s="146"/>
      <c r="HW27" s="146"/>
      <c r="HX27" s="146"/>
      <c r="HY27" s="146"/>
      <c r="HZ27" s="146"/>
      <c r="IA27" s="146"/>
      <c r="IB27" s="146"/>
      <c r="IC27" s="146"/>
      <c r="ID27" s="146"/>
      <c r="IE27" s="146"/>
      <c r="IF27" s="146"/>
      <c r="IG27" s="146"/>
      <c r="IH27" s="146"/>
      <c r="II27" s="146"/>
      <c r="IJ27" s="146"/>
      <c r="IK27" s="146"/>
      <c r="IL27" s="146"/>
      <c r="IM27" s="146"/>
      <c r="IN27" s="146"/>
      <c r="IO27" s="146"/>
      <c r="IP27" s="146"/>
      <c r="IQ27" s="146"/>
      <c r="IR27" s="146"/>
      <c r="IS27" s="146"/>
      <c r="IT27" s="146"/>
      <c r="IU27" s="146"/>
    </row>
    <row r="28" spans="1:255">
      <c r="A28" s="197" t="s">
        <v>6398</v>
      </c>
      <c r="B28" s="197" t="s">
        <v>6399</v>
      </c>
      <c r="C28" s="197" t="s">
        <v>107</v>
      </c>
      <c r="D28" s="433" t="s">
        <v>1897</v>
      </c>
      <c r="E28" s="604" t="s">
        <v>6400</v>
      </c>
      <c r="F28" s="605">
        <v>198175887</v>
      </c>
      <c r="G28" s="197" t="s">
        <v>1898</v>
      </c>
      <c r="H28" s="197" t="s">
        <v>1710</v>
      </c>
      <c r="I28" s="197" t="s">
        <v>4204</v>
      </c>
      <c r="J28" s="197" t="s">
        <v>4155</v>
      </c>
      <c r="K28" s="197" t="s">
        <v>6401</v>
      </c>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c r="BE28" s="146"/>
      <c r="BF28" s="146"/>
      <c r="BG28" s="146"/>
      <c r="BH28" s="146"/>
      <c r="BI28" s="146"/>
      <c r="BJ28" s="146"/>
      <c r="BK28" s="146"/>
      <c r="BL28" s="146"/>
      <c r="BM28" s="146"/>
      <c r="BN28" s="146"/>
      <c r="BO28" s="146"/>
      <c r="BP28" s="146"/>
      <c r="BQ28" s="146"/>
      <c r="BR28" s="146"/>
      <c r="BS28" s="146"/>
      <c r="BT28" s="146"/>
      <c r="BU28" s="146"/>
      <c r="BV28" s="146"/>
      <c r="BW28" s="146"/>
      <c r="BX28" s="146"/>
      <c r="BY28" s="146"/>
      <c r="BZ28" s="146"/>
      <c r="CA28" s="146"/>
      <c r="CB28" s="146"/>
      <c r="CC28" s="146"/>
      <c r="CD28" s="146"/>
      <c r="CE28" s="146"/>
      <c r="CF28" s="146"/>
      <c r="CG28" s="146"/>
      <c r="CH28" s="146"/>
      <c r="CI28" s="146"/>
      <c r="CJ28" s="146"/>
      <c r="CK28" s="146"/>
      <c r="CL28" s="146"/>
      <c r="CM28" s="146"/>
      <c r="CN28" s="146"/>
      <c r="CO28" s="146"/>
      <c r="CP28" s="146"/>
      <c r="CQ28" s="146"/>
      <c r="CR28" s="146"/>
      <c r="CS28" s="146"/>
      <c r="CT28" s="146"/>
      <c r="CU28" s="146"/>
      <c r="CV28" s="146"/>
      <c r="CW28" s="146"/>
      <c r="CX28" s="146"/>
      <c r="CY28" s="146"/>
      <c r="CZ28" s="146"/>
      <c r="DA28" s="146"/>
      <c r="DB28" s="146"/>
      <c r="DC28" s="146"/>
      <c r="DD28" s="146"/>
      <c r="DE28" s="146"/>
      <c r="DF28" s="146"/>
      <c r="DG28" s="146"/>
      <c r="DH28" s="146"/>
      <c r="DI28" s="146"/>
      <c r="DJ28" s="146"/>
      <c r="DK28" s="146"/>
      <c r="DL28" s="146"/>
      <c r="DM28" s="146"/>
      <c r="DN28" s="146"/>
      <c r="DO28" s="146"/>
      <c r="DP28" s="146"/>
      <c r="DQ28" s="146"/>
      <c r="DR28" s="146"/>
      <c r="DS28" s="146"/>
      <c r="DT28" s="146"/>
      <c r="DU28" s="146"/>
      <c r="DV28" s="146"/>
      <c r="DW28" s="146"/>
      <c r="DX28" s="146"/>
      <c r="DY28" s="146"/>
      <c r="DZ28" s="146"/>
      <c r="EA28" s="146"/>
      <c r="EB28" s="146"/>
      <c r="EC28" s="146"/>
      <c r="ED28" s="146"/>
      <c r="EE28" s="146"/>
      <c r="EF28" s="146"/>
      <c r="EG28" s="146"/>
      <c r="EH28" s="146"/>
      <c r="EI28" s="146"/>
      <c r="EJ28" s="146"/>
      <c r="EK28" s="146"/>
      <c r="EL28" s="146"/>
      <c r="EM28" s="146"/>
      <c r="EN28" s="146"/>
      <c r="EO28" s="146"/>
      <c r="EP28" s="146"/>
      <c r="EQ28" s="146"/>
      <c r="ER28" s="146"/>
      <c r="ES28" s="146"/>
      <c r="ET28" s="146"/>
      <c r="EU28" s="146"/>
      <c r="EV28" s="146"/>
      <c r="EW28" s="146"/>
      <c r="EX28" s="146"/>
      <c r="EY28" s="146"/>
      <c r="EZ28" s="146"/>
      <c r="FA28" s="146"/>
      <c r="FB28" s="146"/>
      <c r="FC28" s="146"/>
      <c r="FD28" s="146"/>
      <c r="FE28" s="146"/>
      <c r="FF28" s="146"/>
      <c r="FG28" s="146"/>
      <c r="FH28" s="146"/>
      <c r="FI28" s="146"/>
      <c r="FJ28" s="146"/>
      <c r="FK28" s="146"/>
      <c r="FL28" s="146"/>
      <c r="FM28" s="146"/>
      <c r="FN28" s="146"/>
      <c r="FO28" s="146"/>
      <c r="FP28" s="146"/>
      <c r="FQ28" s="146"/>
      <c r="FR28" s="146"/>
      <c r="FS28" s="146"/>
      <c r="FT28" s="146"/>
      <c r="FU28" s="146"/>
      <c r="FV28" s="146"/>
      <c r="FW28" s="146"/>
      <c r="FX28" s="146"/>
      <c r="FY28" s="146"/>
      <c r="FZ28" s="146"/>
      <c r="GA28" s="146"/>
      <c r="GB28" s="146"/>
      <c r="GC28" s="146"/>
      <c r="GD28" s="146"/>
      <c r="GE28" s="146"/>
      <c r="GF28" s="146"/>
      <c r="GG28" s="146"/>
      <c r="GH28" s="146"/>
      <c r="GI28" s="146"/>
      <c r="GJ28" s="146"/>
      <c r="GK28" s="146"/>
      <c r="GL28" s="146"/>
      <c r="GM28" s="146"/>
      <c r="GN28" s="146"/>
      <c r="GO28" s="146"/>
      <c r="GP28" s="146"/>
      <c r="GQ28" s="146"/>
      <c r="GR28" s="146"/>
      <c r="GS28" s="146"/>
      <c r="GT28" s="146"/>
      <c r="GU28" s="146"/>
      <c r="GV28" s="146"/>
      <c r="GW28" s="146"/>
      <c r="GX28" s="146"/>
      <c r="GY28" s="146"/>
      <c r="GZ28" s="146"/>
      <c r="HA28" s="146"/>
      <c r="HB28" s="146"/>
      <c r="HC28" s="146"/>
      <c r="HD28" s="146"/>
      <c r="HE28" s="146"/>
      <c r="HF28" s="146"/>
      <c r="HG28" s="146"/>
      <c r="HH28" s="146"/>
      <c r="HI28" s="146"/>
      <c r="HJ28" s="146"/>
      <c r="HK28" s="146"/>
      <c r="HL28" s="146"/>
      <c r="HM28" s="146"/>
      <c r="HN28" s="146"/>
      <c r="HO28" s="146"/>
      <c r="HP28" s="146"/>
      <c r="HQ28" s="146"/>
      <c r="HR28" s="146"/>
      <c r="HS28" s="146"/>
      <c r="HT28" s="146"/>
      <c r="HU28" s="146"/>
      <c r="HV28" s="146"/>
      <c r="HW28" s="146"/>
      <c r="HX28" s="146"/>
      <c r="HY28" s="146"/>
      <c r="HZ28" s="146"/>
      <c r="IA28" s="146"/>
      <c r="IB28" s="146"/>
      <c r="IC28" s="146"/>
      <c r="ID28" s="146"/>
      <c r="IE28" s="146"/>
      <c r="IF28" s="146"/>
      <c r="IG28" s="146"/>
      <c r="IH28" s="146"/>
      <c r="II28" s="146"/>
      <c r="IJ28" s="146"/>
      <c r="IK28" s="146"/>
      <c r="IL28" s="146"/>
      <c r="IM28" s="146"/>
      <c r="IN28" s="146"/>
      <c r="IO28" s="146"/>
      <c r="IP28" s="146"/>
      <c r="IQ28" s="146"/>
      <c r="IR28" s="146"/>
      <c r="IS28" s="146"/>
      <c r="IT28" s="146"/>
      <c r="IU28" s="146"/>
    </row>
    <row r="29" spans="1:255">
      <c r="A29" s="197" t="s">
        <v>6402</v>
      </c>
      <c r="B29" s="197" t="s">
        <v>6403</v>
      </c>
      <c r="C29" s="197" t="s">
        <v>5068</v>
      </c>
      <c r="D29" s="433" t="s">
        <v>1884</v>
      </c>
      <c r="E29" s="604">
        <v>195212863</v>
      </c>
      <c r="F29" s="605">
        <v>189860294</v>
      </c>
      <c r="G29" s="197">
        <v>8013855362</v>
      </c>
      <c r="H29" s="197" t="s">
        <v>1526</v>
      </c>
      <c r="I29" s="197" t="s">
        <v>6058</v>
      </c>
      <c r="J29" s="197" t="s">
        <v>163</v>
      </c>
      <c r="K29" s="197" t="s">
        <v>6404</v>
      </c>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6"/>
      <c r="CE29" s="146"/>
      <c r="CF29" s="146"/>
      <c r="CG29" s="146"/>
      <c r="CH29" s="146"/>
      <c r="CI29" s="146"/>
      <c r="CJ29" s="146"/>
      <c r="CK29" s="146"/>
      <c r="CL29" s="146"/>
      <c r="CM29" s="146"/>
      <c r="CN29" s="146"/>
      <c r="CO29" s="146"/>
      <c r="CP29" s="146"/>
      <c r="CQ29" s="146"/>
      <c r="CR29" s="146"/>
      <c r="CS29" s="146"/>
      <c r="CT29" s="146"/>
      <c r="CU29" s="146"/>
      <c r="CV29" s="146"/>
      <c r="CW29" s="146"/>
      <c r="CX29" s="146"/>
      <c r="CY29" s="146"/>
      <c r="CZ29" s="146"/>
      <c r="DA29" s="146"/>
      <c r="DB29" s="146"/>
      <c r="DC29" s="146"/>
      <c r="DD29" s="146"/>
      <c r="DE29" s="146"/>
      <c r="DF29" s="146"/>
      <c r="DG29" s="146"/>
      <c r="DH29" s="146"/>
      <c r="DI29" s="146"/>
      <c r="DJ29" s="146"/>
      <c r="DK29" s="146"/>
      <c r="DL29" s="146"/>
      <c r="DM29" s="146"/>
      <c r="DN29" s="146"/>
      <c r="DO29" s="146"/>
      <c r="DP29" s="146"/>
      <c r="DQ29" s="146"/>
      <c r="DR29" s="146"/>
      <c r="DS29" s="146"/>
      <c r="DT29" s="146"/>
      <c r="DU29" s="146"/>
      <c r="DV29" s="146"/>
      <c r="DW29" s="146"/>
      <c r="DX29" s="146"/>
      <c r="DY29" s="146"/>
      <c r="DZ29" s="146"/>
      <c r="EA29" s="146"/>
      <c r="EB29" s="146"/>
      <c r="EC29" s="146"/>
      <c r="ED29" s="146"/>
      <c r="EE29" s="146"/>
      <c r="EF29" s="146"/>
      <c r="EG29" s="146"/>
      <c r="EH29" s="146"/>
      <c r="EI29" s="146"/>
      <c r="EJ29" s="146"/>
      <c r="EK29" s="146"/>
      <c r="EL29" s="146"/>
      <c r="EM29" s="146"/>
      <c r="EN29" s="146"/>
      <c r="EO29" s="146"/>
      <c r="EP29" s="146"/>
      <c r="EQ29" s="146"/>
      <c r="ER29" s="146"/>
      <c r="ES29" s="146"/>
      <c r="ET29" s="146"/>
      <c r="EU29" s="146"/>
      <c r="EV29" s="146"/>
      <c r="EW29" s="146"/>
      <c r="EX29" s="146"/>
      <c r="EY29" s="146"/>
      <c r="EZ29" s="146"/>
      <c r="FA29" s="146"/>
      <c r="FB29" s="146"/>
      <c r="FC29" s="146"/>
      <c r="FD29" s="146"/>
      <c r="FE29" s="146"/>
      <c r="FF29" s="146"/>
      <c r="FG29" s="146"/>
      <c r="FH29" s="146"/>
      <c r="FI29" s="146"/>
      <c r="FJ29" s="146"/>
      <c r="FK29" s="146"/>
      <c r="FL29" s="146"/>
      <c r="FM29" s="146"/>
      <c r="FN29" s="146"/>
      <c r="FO29" s="146"/>
      <c r="FP29" s="146"/>
      <c r="FQ29" s="146"/>
      <c r="FR29" s="146"/>
      <c r="FS29" s="146"/>
      <c r="FT29" s="146"/>
      <c r="FU29" s="146"/>
      <c r="FV29" s="146"/>
      <c r="FW29" s="146"/>
      <c r="FX29" s="146"/>
      <c r="FY29" s="146"/>
      <c r="FZ29" s="146"/>
      <c r="GA29" s="146"/>
      <c r="GB29" s="146"/>
      <c r="GC29" s="146"/>
      <c r="GD29" s="146"/>
      <c r="GE29" s="146"/>
      <c r="GF29" s="146"/>
      <c r="GG29" s="146"/>
      <c r="GH29" s="146"/>
      <c r="GI29" s="146"/>
      <c r="GJ29" s="146"/>
      <c r="GK29" s="146"/>
      <c r="GL29" s="146"/>
      <c r="GM29" s="146"/>
      <c r="GN29" s="146"/>
      <c r="GO29" s="146"/>
      <c r="GP29" s="146"/>
      <c r="GQ29" s="146"/>
      <c r="GR29" s="146"/>
      <c r="GS29" s="146"/>
      <c r="GT29" s="146"/>
      <c r="GU29" s="146"/>
      <c r="GV29" s="146"/>
      <c r="GW29" s="146"/>
      <c r="GX29" s="146"/>
      <c r="GY29" s="146"/>
      <c r="GZ29" s="146"/>
      <c r="HA29" s="146"/>
      <c r="HB29" s="146"/>
      <c r="HC29" s="146"/>
      <c r="HD29" s="146"/>
      <c r="HE29" s="146"/>
      <c r="HF29" s="146"/>
      <c r="HG29" s="146"/>
      <c r="HH29" s="146"/>
      <c r="HI29" s="146"/>
      <c r="HJ29" s="146"/>
      <c r="HK29" s="146"/>
      <c r="HL29" s="146"/>
      <c r="HM29" s="146"/>
      <c r="HN29" s="146"/>
      <c r="HO29" s="146"/>
      <c r="HP29" s="146"/>
      <c r="HQ29" s="146"/>
      <c r="HR29" s="146"/>
      <c r="HS29" s="146"/>
      <c r="HT29" s="146"/>
      <c r="HU29" s="146"/>
      <c r="HV29" s="146"/>
      <c r="HW29" s="146"/>
      <c r="HX29" s="146"/>
      <c r="HY29" s="146"/>
      <c r="HZ29" s="146"/>
      <c r="IA29" s="146"/>
      <c r="IB29" s="146"/>
      <c r="IC29" s="146"/>
      <c r="ID29" s="146"/>
      <c r="IE29" s="146"/>
      <c r="IF29" s="146"/>
      <c r="IG29" s="146"/>
      <c r="IH29" s="146"/>
      <c r="II29" s="146"/>
      <c r="IJ29" s="146"/>
      <c r="IK29" s="146"/>
      <c r="IL29" s="146"/>
      <c r="IM29" s="146"/>
      <c r="IN29" s="146"/>
      <c r="IO29" s="146"/>
      <c r="IP29" s="146"/>
      <c r="IQ29" s="146"/>
      <c r="IR29" s="146"/>
      <c r="IS29" s="146"/>
      <c r="IT29" s="146"/>
      <c r="IU29" s="146"/>
    </row>
    <row r="30" spans="1:255">
      <c r="A30" s="197" t="s">
        <v>6405</v>
      </c>
      <c r="B30" s="197" t="s">
        <v>6406</v>
      </c>
      <c r="C30" s="197" t="s">
        <v>83</v>
      </c>
      <c r="D30" s="433" t="s">
        <v>1836</v>
      </c>
      <c r="E30" s="604" t="s">
        <v>6407</v>
      </c>
      <c r="F30" s="605">
        <v>198085797</v>
      </c>
      <c r="G30" s="197">
        <v>3852859031</v>
      </c>
      <c r="H30" s="197" t="s">
        <v>528</v>
      </c>
      <c r="I30" s="197" t="s">
        <v>4218</v>
      </c>
      <c r="J30" s="197" t="s">
        <v>163</v>
      </c>
      <c r="K30" s="197" t="s">
        <v>6408</v>
      </c>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6"/>
      <c r="CE30" s="146"/>
      <c r="CF30" s="146"/>
      <c r="CG30" s="146"/>
      <c r="CH30" s="146"/>
      <c r="CI30" s="146"/>
      <c r="CJ30" s="146"/>
      <c r="CK30" s="146"/>
      <c r="CL30" s="146"/>
      <c r="CM30" s="146"/>
      <c r="CN30" s="146"/>
      <c r="CO30" s="146"/>
      <c r="CP30" s="146"/>
      <c r="CQ30" s="146"/>
      <c r="CR30" s="146"/>
      <c r="CS30" s="146"/>
      <c r="CT30" s="146"/>
      <c r="CU30" s="146"/>
      <c r="CV30" s="146"/>
      <c r="CW30" s="146"/>
      <c r="CX30" s="146"/>
      <c r="CY30" s="146"/>
      <c r="CZ30" s="146"/>
      <c r="DA30" s="146"/>
      <c r="DB30" s="146"/>
      <c r="DC30" s="146"/>
      <c r="DD30" s="146"/>
      <c r="DE30" s="146"/>
      <c r="DF30" s="146"/>
      <c r="DG30" s="146"/>
      <c r="DH30" s="146"/>
      <c r="DI30" s="146"/>
      <c r="DJ30" s="146"/>
      <c r="DK30" s="146"/>
      <c r="DL30" s="146"/>
      <c r="DM30" s="146"/>
      <c r="DN30" s="146"/>
      <c r="DO30" s="146"/>
      <c r="DP30" s="146"/>
      <c r="DQ30" s="146"/>
      <c r="DR30" s="146"/>
      <c r="DS30" s="146"/>
      <c r="DT30" s="146"/>
      <c r="DU30" s="146"/>
      <c r="DV30" s="146"/>
      <c r="DW30" s="146"/>
      <c r="DX30" s="146"/>
      <c r="DY30" s="146"/>
      <c r="DZ30" s="146"/>
      <c r="EA30" s="146"/>
      <c r="EB30" s="146"/>
      <c r="EC30" s="146"/>
      <c r="ED30" s="146"/>
      <c r="EE30" s="146"/>
      <c r="EF30" s="146"/>
      <c r="EG30" s="146"/>
      <c r="EH30" s="146"/>
      <c r="EI30" s="146"/>
      <c r="EJ30" s="146"/>
      <c r="EK30" s="146"/>
      <c r="EL30" s="146"/>
      <c r="EM30" s="146"/>
      <c r="EN30" s="146"/>
      <c r="EO30" s="146"/>
      <c r="EP30" s="146"/>
      <c r="EQ30" s="146"/>
      <c r="ER30" s="146"/>
      <c r="ES30" s="146"/>
      <c r="ET30" s="146"/>
      <c r="EU30" s="146"/>
      <c r="EV30" s="146"/>
      <c r="EW30" s="146"/>
      <c r="EX30" s="146"/>
      <c r="EY30" s="146"/>
      <c r="EZ30" s="146"/>
      <c r="FA30" s="146"/>
      <c r="FB30" s="146"/>
      <c r="FC30" s="146"/>
      <c r="FD30" s="146"/>
      <c r="FE30" s="146"/>
      <c r="FF30" s="146"/>
      <c r="FG30" s="146"/>
      <c r="FH30" s="146"/>
      <c r="FI30" s="146"/>
      <c r="FJ30" s="146"/>
      <c r="FK30" s="146"/>
      <c r="FL30" s="146"/>
      <c r="FM30" s="146"/>
      <c r="FN30" s="146"/>
      <c r="FO30" s="146"/>
      <c r="FP30" s="146"/>
      <c r="FQ30" s="146"/>
      <c r="FR30" s="146"/>
      <c r="FS30" s="146"/>
      <c r="FT30" s="146"/>
      <c r="FU30" s="146"/>
      <c r="FV30" s="146"/>
      <c r="FW30" s="146"/>
      <c r="FX30" s="146"/>
      <c r="FY30" s="146"/>
      <c r="FZ30" s="146"/>
      <c r="GA30" s="146"/>
      <c r="GB30" s="146"/>
      <c r="GC30" s="146"/>
      <c r="GD30" s="146"/>
      <c r="GE30" s="146"/>
      <c r="GF30" s="146"/>
      <c r="GG30" s="146"/>
      <c r="GH30" s="146"/>
      <c r="GI30" s="146"/>
      <c r="GJ30" s="146"/>
      <c r="GK30" s="146"/>
      <c r="GL30" s="146"/>
      <c r="GM30" s="146"/>
      <c r="GN30" s="146"/>
      <c r="GO30" s="146"/>
      <c r="GP30" s="146"/>
      <c r="GQ30" s="146"/>
      <c r="GR30" s="146"/>
      <c r="GS30" s="146"/>
      <c r="GT30" s="146"/>
      <c r="GU30" s="146"/>
      <c r="GV30" s="146"/>
      <c r="GW30" s="146"/>
      <c r="GX30" s="146"/>
      <c r="GY30" s="146"/>
      <c r="GZ30" s="146"/>
      <c r="HA30" s="146"/>
      <c r="HB30" s="146"/>
      <c r="HC30" s="146"/>
      <c r="HD30" s="146"/>
      <c r="HE30" s="146"/>
      <c r="HF30" s="146"/>
      <c r="HG30" s="146"/>
      <c r="HH30" s="146"/>
      <c r="HI30" s="146"/>
      <c r="HJ30" s="146"/>
      <c r="HK30" s="146"/>
      <c r="HL30" s="146"/>
      <c r="HM30" s="146"/>
      <c r="HN30" s="146"/>
      <c r="HO30" s="146"/>
      <c r="HP30" s="146"/>
      <c r="HQ30" s="146"/>
      <c r="HR30" s="146"/>
      <c r="HS30" s="146"/>
      <c r="HT30" s="146"/>
      <c r="HU30" s="146"/>
      <c r="HV30" s="146"/>
      <c r="HW30" s="146"/>
      <c r="HX30" s="146"/>
      <c r="HY30" s="146"/>
      <c r="HZ30" s="146"/>
      <c r="IA30" s="146"/>
      <c r="IB30" s="146"/>
      <c r="IC30" s="146"/>
      <c r="ID30" s="146"/>
      <c r="IE30" s="146"/>
      <c r="IF30" s="146"/>
      <c r="IG30" s="146"/>
      <c r="IH30" s="146"/>
      <c r="II30" s="146"/>
      <c r="IJ30" s="146"/>
      <c r="IK30" s="146"/>
      <c r="IL30" s="146"/>
      <c r="IM30" s="146"/>
      <c r="IN30" s="146"/>
      <c r="IO30" s="146"/>
      <c r="IP30" s="146"/>
      <c r="IQ30" s="146"/>
      <c r="IR30" s="146"/>
      <c r="IS30" s="146"/>
      <c r="IT30" s="146"/>
      <c r="IU30" s="146"/>
    </row>
    <row r="31" spans="1:255">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6"/>
      <c r="CE31" s="146"/>
      <c r="CF31" s="146"/>
      <c r="CG31" s="146"/>
      <c r="CH31" s="146"/>
      <c r="CI31" s="146"/>
      <c r="CJ31" s="146"/>
      <c r="CK31" s="146"/>
      <c r="CL31" s="146"/>
      <c r="CM31" s="146"/>
      <c r="CN31" s="146"/>
      <c r="CO31" s="146"/>
      <c r="CP31" s="146"/>
      <c r="CQ31" s="146"/>
      <c r="CR31" s="146"/>
      <c r="CS31" s="146"/>
      <c r="CT31" s="146"/>
      <c r="CU31" s="146"/>
      <c r="CV31" s="146"/>
      <c r="CW31" s="146"/>
      <c r="CX31" s="146"/>
      <c r="CY31" s="146"/>
      <c r="CZ31" s="146"/>
      <c r="DA31" s="146"/>
      <c r="DB31" s="146"/>
      <c r="DC31" s="146"/>
      <c r="DD31" s="146"/>
      <c r="DE31" s="146"/>
      <c r="DF31" s="146"/>
      <c r="DG31" s="146"/>
      <c r="DH31" s="146"/>
      <c r="DI31" s="146"/>
      <c r="DJ31" s="146"/>
      <c r="DK31" s="146"/>
      <c r="DL31" s="146"/>
      <c r="DM31" s="146"/>
      <c r="DN31" s="146"/>
      <c r="DO31" s="146"/>
      <c r="DP31" s="146"/>
      <c r="DQ31" s="146"/>
      <c r="DR31" s="146"/>
      <c r="DS31" s="146"/>
      <c r="DT31" s="146"/>
      <c r="DU31" s="146"/>
      <c r="DV31" s="146"/>
      <c r="DW31" s="146"/>
      <c r="DX31" s="146"/>
      <c r="DY31" s="146"/>
      <c r="DZ31" s="146"/>
      <c r="EA31" s="146"/>
      <c r="EB31" s="146"/>
      <c r="EC31" s="146"/>
      <c r="ED31" s="146"/>
      <c r="EE31" s="146"/>
      <c r="EF31" s="146"/>
      <c r="EG31" s="146"/>
      <c r="EH31" s="146"/>
      <c r="EI31" s="146"/>
      <c r="EJ31" s="146"/>
      <c r="EK31" s="146"/>
      <c r="EL31" s="146"/>
      <c r="EM31" s="146"/>
      <c r="EN31" s="146"/>
      <c r="EO31" s="146"/>
      <c r="EP31" s="146"/>
      <c r="EQ31" s="146"/>
      <c r="ER31" s="146"/>
      <c r="ES31" s="146"/>
      <c r="ET31" s="146"/>
      <c r="EU31" s="146"/>
      <c r="EV31" s="146"/>
      <c r="EW31" s="146"/>
      <c r="EX31" s="146"/>
      <c r="EY31" s="146"/>
      <c r="EZ31" s="146"/>
      <c r="FA31" s="146"/>
      <c r="FB31" s="146"/>
      <c r="FC31" s="146"/>
      <c r="FD31" s="146"/>
      <c r="FE31" s="146"/>
      <c r="FF31" s="146"/>
      <c r="FG31" s="146"/>
      <c r="FH31" s="146"/>
      <c r="FI31" s="146"/>
      <c r="FJ31" s="146"/>
      <c r="FK31" s="146"/>
      <c r="FL31" s="146"/>
      <c r="FM31" s="146"/>
      <c r="FN31" s="146"/>
      <c r="FO31" s="146"/>
      <c r="FP31" s="146"/>
      <c r="FQ31" s="146"/>
      <c r="FR31" s="146"/>
      <c r="FS31" s="146"/>
      <c r="FT31" s="146"/>
      <c r="FU31" s="146"/>
      <c r="FV31" s="146"/>
      <c r="FW31" s="146"/>
      <c r="FX31" s="146"/>
      <c r="FY31" s="146"/>
      <c r="FZ31" s="146"/>
      <c r="GA31" s="146"/>
      <c r="GB31" s="146"/>
      <c r="GC31" s="146"/>
      <c r="GD31" s="146"/>
      <c r="GE31" s="146"/>
      <c r="GF31" s="146"/>
      <c r="GG31" s="146"/>
      <c r="GH31" s="146"/>
      <c r="GI31" s="146"/>
      <c r="GJ31" s="146"/>
      <c r="GK31" s="146"/>
      <c r="GL31" s="146"/>
      <c r="GM31" s="146"/>
      <c r="GN31" s="146"/>
      <c r="GO31" s="146"/>
      <c r="GP31" s="146"/>
      <c r="GQ31" s="146"/>
      <c r="GR31" s="146"/>
      <c r="GS31" s="146"/>
      <c r="GT31" s="146"/>
      <c r="GU31" s="146"/>
      <c r="GV31" s="146"/>
      <c r="GW31" s="146"/>
      <c r="GX31" s="146"/>
      <c r="GY31" s="146"/>
      <c r="GZ31" s="146"/>
      <c r="HA31" s="146"/>
      <c r="HB31" s="146"/>
      <c r="HC31" s="146"/>
      <c r="HD31" s="146"/>
      <c r="HE31" s="146"/>
      <c r="HF31" s="146"/>
      <c r="HG31" s="146"/>
      <c r="HH31" s="146"/>
      <c r="HI31" s="146"/>
      <c r="HJ31" s="146"/>
      <c r="HK31" s="146"/>
      <c r="HL31" s="146"/>
      <c r="HM31" s="146"/>
      <c r="HN31" s="146"/>
      <c r="HO31" s="146"/>
      <c r="HP31" s="146"/>
      <c r="HQ31" s="146"/>
      <c r="HR31" s="146"/>
      <c r="HS31" s="146"/>
      <c r="HT31" s="146"/>
      <c r="HU31" s="146"/>
      <c r="HV31" s="146"/>
      <c r="HW31" s="146"/>
      <c r="HX31" s="146"/>
      <c r="HY31" s="146"/>
      <c r="HZ31" s="146"/>
      <c r="IA31" s="146"/>
      <c r="IB31" s="146"/>
      <c r="IC31" s="146"/>
      <c r="ID31" s="146"/>
      <c r="IE31" s="146"/>
      <c r="IF31" s="146"/>
      <c r="IG31" s="146"/>
      <c r="IH31" s="146"/>
      <c r="II31" s="146"/>
      <c r="IJ31" s="146"/>
      <c r="IK31" s="146"/>
      <c r="IL31" s="146"/>
      <c r="IM31" s="146"/>
      <c r="IN31" s="146"/>
      <c r="IO31" s="146"/>
      <c r="IP31" s="146"/>
      <c r="IQ31" s="146"/>
      <c r="IR31" s="146"/>
      <c r="IS31" s="146"/>
      <c r="IT31" s="146"/>
      <c r="IU31" s="146"/>
    </row>
    <row r="36" spans="9:9">
      <c r="I36" s="583"/>
    </row>
  </sheetData>
  <pageMargins left="0.7" right="0.7" top="0.75" bottom="0.75" header="0.3" footer="0.3"/>
  <legacyDrawing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AB80E-7234-459D-A7C3-D3B52EFBD0DA}">
  <dimension ref="A1:S31"/>
  <sheetViews>
    <sheetView topLeftCell="B38" workbookViewId="0">
      <selection activeCell="F54" sqref="F54"/>
    </sheetView>
  </sheetViews>
  <sheetFormatPr defaultColWidth="9.140625" defaultRowHeight="15"/>
  <cols>
    <col min="1" max="1" width="11.28515625" style="197" customWidth="1"/>
    <col min="2" max="2" width="18.140625" style="197" customWidth="1"/>
    <col min="3" max="3" width="40.7109375" style="197" customWidth="1"/>
    <col min="4" max="5" width="22.7109375" style="197" customWidth="1"/>
    <col min="6" max="6" width="16.85546875" style="197" customWidth="1"/>
    <col min="7" max="7" width="17.140625" style="197" customWidth="1"/>
    <col min="8" max="8" width="12.42578125" style="197" customWidth="1"/>
    <col min="9" max="9" width="48.85546875" style="197" customWidth="1"/>
    <col min="10" max="10" width="22.42578125" style="197" customWidth="1"/>
    <col min="11" max="11" width="12.42578125" style="197" customWidth="1"/>
    <col min="12" max="12" width="9.140625" style="197" customWidth="1"/>
    <col min="13" max="15" width="12.42578125" style="197" bestFit="1" customWidth="1"/>
    <col min="16" max="16" width="17.140625" style="197" bestFit="1" customWidth="1"/>
    <col min="17" max="18" width="12.42578125" style="197" bestFit="1" customWidth="1"/>
    <col min="19" max="16384" width="9.140625" style="197"/>
  </cols>
  <sheetData>
    <row r="1" spans="1:19">
      <c r="A1" s="497" t="s">
        <v>4139</v>
      </c>
      <c r="B1" s="497" t="s">
        <v>4137</v>
      </c>
      <c r="C1" s="497" t="s">
        <v>4138</v>
      </c>
      <c r="D1" s="497" t="s">
        <v>189</v>
      </c>
      <c r="E1" s="497" t="s">
        <v>6409</v>
      </c>
      <c r="F1" s="497" t="s">
        <v>1192</v>
      </c>
      <c r="G1" s="499" t="s">
        <v>190</v>
      </c>
      <c r="H1" s="497" t="s">
        <v>498</v>
      </c>
      <c r="I1" s="497" t="s">
        <v>4143</v>
      </c>
      <c r="J1" s="497" t="s">
        <v>4144</v>
      </c>
      <c r="K1" s="497" t="s">
        <v>4145</v>
      </c>
      <c r="L1" s="497" t="s">
        <v>450</v>
      </c>
      <c r="M1" s="497" t="s">
        <v>4146</v>
      </c>
      <c r="N1" s="497" t="s">
        <v>4147</v>
      </c>
      <c r="O1" s="497" t="s">
        <v>4148</v>
      </c>
      <c r="P1" s="497" t="s">
        <v>4149</v>
      </c>
      <c r="Q1" s="500" t="s">
        <v>4150</v>
      </c>
      <c r="R1" s="500" t="s">
        <v>4151</v>
      </c>
      <c r="S1" s="497" t="s">
        <v>6047</v>
      </c>
    </row>
    <row r="2" spans="1:19" hidden="1">
      <c r="A2" s="534" t="s">
        <v>6156</v>
      </c>
      <c r="B2" s="568" t="s">
        <v>6157</v>
      </c>
      <c r="C2" s="197" t="s">
        <v>83</v>
      </c>
      <c r="D2" s="197" t="s">
        <v>6410</v>
      </c>
      <c r="E2" s="197" t="s">
        <v>6411</v>
      </c>
      <c r="F2" s="197">
        <v>182765206</v>
      </c>
      <c r="G2" s="232">
        <v>8014943450</v>
      </c>
      <c r="H2" s="197" t="s">
        <v>522</v>
      </c>
      <c r="I2" s="197" t="s">
        <v>4218</v>
      </c>
      <c r="J2" s="197" t="s">
        <v>163</v>
      </c>
      <c r="K2" s="197" t="s">
        <v>6412</v>
      </c>
    </row>
    <row r="3" spans="1:19" hidden="1">
      <c r="A3" s="197" t="s">
        <v>6148</v>
      </c>
      <c r="B3" s="566" t="s">
        <v>6149</v>
      </c>
      <c r="C3" s="197" t="s">
        <v>83</v>
      </c>
      <c r="D3" s="556" t="s">
        <v>1754</v>
      </c>
      <c r="E3" s="556"/>
      <c r="F3" s="203">
        <v>198119624</v>
      </c>
      <c r="G3" s="452">
        <v>9145254472</v>
      </c>
      <c r="H3" s="452" t="s">
        <v>1710</v>
      </c>
      <c r="I3" s="197" t="s">
        <v>4218</v>
      </c>
      <c r="J3" s="197" t="s">
        <v>163</v>
      </c>
      <c r="K3" s="197" t="s">
        <v>6413</v>
      </c>
    </row>
    <row r="4" spans="1:19" hidden="1">
      <c r="A4" s="197" t="s">
        <v>6414</v>
      </c>
      <c r="B4" s="566" t="s">
        <v>6415</v>
      </c>
      <c r="C4" s="197" t="s">
        <v>5509</v>
      </c>
      <c r="D4" s="197" t="s">
        <v>6416</v>
      </c>
      <c r="E4" s="197" t="s">
        <v>6417</v>
      </c>
      <c r="F4" s="197">
        <v>198047322</v>
      </c>
      <c r="G4" s="232">
        <v>3853019084</v>
      </c>
      <c r="H4" s="197" t="s">
        <v>1526</v>
      </c>
      <c r="I4" s="197" t="s">
        <v>4220</v>
      </c>
      <c r="J4" s="197" t="s">
        <v>4172</v>
      </c>
      <c r="K4" s="197" t="s">
        <v>6418</v>
      </c>
    </row>
    <row r="5" spans="1:19" hidden="1">
      <c r="A5" s="197" t="s">
        <v>6419</v>
      </c>
      <c r="B5" s="573" t="s">
        <v>6420</v>
      </c>
      <c r="C5" s="197" t="s">
        <v>83</v>
      </c>
      <c r="D5" s="575" t="s">
        <v>1851</v>
      </c>
      <c r="E5" s="576" t="s">
        <v>6421</v>
      </c>
      <c r="F5" s="198">
        <v>137949513</v>
      </c>
      <c r="G5" s="198">
        <v>3852993221</v>
      </c>
      <c r="H5" s="198" t="s">
        <v>552</v>
      </c>
      <c r="I5" s="197" t="s">
        <v>4204</v>
      </c>
      <c r="J5" s="197" t="s">
        <v>4157</v>
      </c>
      <c r="K5" s="197" t="s">
        <v>6422</v>
      </c>
    </row>
    <row r="6" spans="1:19">
      <c r="A6" s="197" t="s">
        <v>6423</v>
      </c>
      <c r="B6" s="566" t="s">
        <v>6424</v>
      </c>
      <c r="C6" s="197" t="s">
        <v>80</v>
      </c>
      <c r="D6" s="197" t="s">
        <v>1831</v>
      </c>
      <c r="E6" s="197" t="s">
        <v>6425</v>
      </c>
      <c r="F6" s="197">
        <v>119672550</v>
      </c>
      <c r="G6" s="232">
        <v>3854180123</v>
      </c>
      <c r="H6" s="197" t="s">
        <v>1710</v>
      </c>
      <c r="I6" s="197" t="s">
        <v>4218</v>
      </c>
      <c r="J6" s="197" t="s">
        <v>144</v>
      </c>
      <c r="K6" s="197" t="s">
        <v>6426</v>
      </c>
    </row>
    <row r="7" spans="1:19" hidden="1">
      <c r="A7" s="197" t="s">
        <v>6427</v>
      </c>
      <c r="B7" s="566" t="s">
        <v>6428</v>
      </c>
      <c r="C7" s="197" t="s">
        <v>110</v>
      </c>
      <c r="D7" s="197" t="s">
        <v>1750</v>
      </c>
      <c r="E7" s="197" t="s">
        <v>6429</v>
      </c>
      <c r="F7" s="197">
        <v>198115158</v>
      </c>
      <c r="G7" s="232">
        <v>3853145049</v>
      </c>
      <c r="H7" s="197" t="s">
        <v>506</v>
      </c>
      <c r="I7" s="197" t="s">
        <v>6058</v>
      </c>
      <c r="J7" s="197" t="s">
        <v>121</v>
      </c>
      <c r="K7" s="197" t="s">
        <v>6430</v>
      </c>
    </row>
    <row r="8" spans="1:19">
      <c r="A8" s="197" t="s">
        <v>6431</v>
      </c>
      <c r="B8" s="569" t="s">
        <v>6432</v>
      </c>
      <c r="C8" s="197" t="s">
        <v>122</v>
      </c>
      <c r="D8" s="197" t="s">
        <v>1808</v>
      </c>
      <c r="E8" s="197" t="s">
        <v>6433</v>
      </c>
      <c r="F8" s="197">
        <v>197902597</v>
      </c>
      <c r="G8" s="232">
        <v>8015580472</v>
      </c>
      <c r="H8" s="197" t="s">
        <v>554</v>
      </c>
      <c r="I8" s="197" t="s">
        <v>4204</v>
      </c>
      <c r="J8" s="572" t="s">
        <v>4162</v>
      </c>
      <c r="K8" s="197" t="s">
        <v>6434</v>
      </c>
    </row>
    <row r="9" spans="1:19">
      <c r="A9" s="197" t="s">
        <v>6435</v>
      </c>
      <c r="B9" s="197" t="s">
        <v>6436</v>
      </c>
      <c r="C9" s="197" t="s">
        <v>6141</v>
      </c>
      <c r="D9" s="567" t="s">
        <v>1852</v>
      </c>
      <c r="E9" s="567" t="s">
        <v>6437</v>
      </c>
      <c r="F9" s="197">
        <v>198171380</v>
      </c>
      <c r="G9" s="197" t="s">
        <v>1853</v>
      </c>
      <c r="H9" s="197" t="s">
        <v>1780</v>
      </c>
      <c r="I9" s="197" t="s">
        <v>5940</v>
      </c>
      <c r="J9" s="197" t="s">
        <v>4162</v>
      </c>
      <c r="K9" s="197" t="s">
        <v>6438</v>
      </c>
    </row>
    <row r="10" spans="1:19">
      <c r="A10" s="197" t="s">
        <v>6439</v>
      </c>
      <c r="B10" s="197" t="s">
        <v>6440</v>
      </c>
      <c r="C10" s="197" t="s">
        <v>6141</v>
      </c>
      <c r="D10" s="538" t="s">
        <v>1843</v>
      </c>
      <c r="E10" s="538" t="s">
        <v>6441</v>
      </c>
      <c r="F10" s="197">
        <v>185957285</v>
      </c>
      <c r="G10" s="197" t="s">
        <v>1844</v>
      </c>
      <c r="H10" s="197" t="s">
        <v>528</v>
      </c>
      <c r="I10" s="197" t="s">
        <v>5940</v>
      </c>
      <c r="J10" s="197" t="s">
        <v>4162</v>
      </c>
      <c r="K10" s="197" t="s">
        <v>6442</v>
      </c>
    </row>
    <row r="11" spans="1:19">
      <c r="A11" s="197" t="s">
        <v>6139</v>
      </c>
      <c r="B11" s="197" t="s">
        <v>6140</v>
      </c>
      <c r="C11" s="197" t="s">
        <v>6141</v>
      </c>
      <c r="D11" s="504" t="s">
        <v>1766</v>
      </c>
      <c r="E11" s="455" t="s">
        <v>6443</v>
      </c>
      <c r="F11" s="197">
        <v>95684520</v>
      </c>
      <c r="G11" s="197" t="s">
        <v>1767</v>
      </c>
      <c r="H11" s="197" t="s">
        <v>1768</v>
      </c>
      <c r="I11" s="197" t="s">
        <v>5940</v>
      </c>
      <c r="J11" s="197" t="s">
        <v>4162</v>
      </c>
      <c r="K11" s="197" t="s">
        <v>6444</v>
      </c>
    </row>
    <row r="12" spans="1:19">
      <c r="A12" s="197" t="s">
        <v>6159</v>
      </c>
      <c r="B12" s="197" t="s">
        <v>6160</v>
      </c>
      <c r="C12" s="197" t="s">
        <v>122</v>
      </c>
      <c r="D12" s="455" t="s">
        <v>1828</v>
      </c>
      <c r="E12" s="455"/>
      <c r="F12" s="197">
        <v>198126205</v>
      </c>
      <c r="G12" s="197">
        <v>3854903571</v>
      </c>
      <c r="H12" s="197" t="s">
        <v>1526</v>
      </c>
      <c r="I12" s="197" t="s">
        <v>4204</v>
      </c>
      <c r="J12" s="197" t="s">
        <v>4162</v>
      </c>
      <c r="K12" s="197" t="s">
        <v>6445</v>
      </c>
    </row>
    <row r="13" spans="1:19">
      <c r="A13" s="197" t="s">
        <v>6193</v>
      </c>
      <c r="B13" s="197" t="s">
        <v>6194</v>
      </c>
      <c r="C13" s="197" t="s">
        <v>122</v>
      </c>
      <c r="D13" s="455" t="s">
        <v>1707</v>
      </c>
      <c r="E13" s="455"/>
      <c r="F13" s="197">
        <v>176583998</v>
      </c>
      <c r="G13" s="197" t="s">
        <v>1708</v>
      </c>
      <c r="H13" s="197" t="s">
        <v>554</v>
      </c>
      <c r="I13" s="197" t="s">
        <v>4204</v>
      </c>
      <c r="J13" s="197" t="s">
        <v>4162</v>
      </c>
      <c r="K13" s="197" t="s">
        <v>6446</v>
      </c>
    </row>
    <row r="14" spans="1:19" ht="21" hidden="1" customHeight="1">
      <c r="A14" s="197" t="s">
        <v>6447</v>
      </c>
      <c r="B14" s="197" t="s">
        <v>6448</v>
      </c>
      <c r="C14" s="197" t="s">
        <v>6449</v>
      </c>
      <c r="D14" s="570" t="s">
        <v>1785</v>
      </c>
      <c r="E14" s="571" t="s">
        <v>6450</v>
      </c>
      <c r="F14" s="297">
        <v>194834882</v>
      </c>
      <c r="G14" s="536">
        <v>3854159274</v>
      </c>
      <c r="H14" s="536" t="s">
        <v>552</v>
      </c>
      <c r="I14" s="197" t="s">
        <v>5940</v>
      </c>
      <c r="J14" s="197" t="s">
        <v>4172</v>
      </c>
      <c r="K14" s="197" t="s">
        <v>6451</v>
      </c>
    </row>
    <row r="15" spans="1:19" hidden="1">
      <c r="A15" s="197" t="s">
        <v>6452</v>
      </c>
      <c r="B15" s="197" t="s">
        <v>6453</v>
      </c>
      <c r="C15" s="197" t="s">
        <v>6449</v>
      </c>
      <c r="D15" s="538" t="s">
        <v>1790</v>
      </c>
      <c r="E15" s="538" t="s">
        <v>6454</v>
      </c>
      <c r="F15" s="197">
        <v>102139980</v>
      </c>
      <c r="G15" s="197" t="s">
        <v>1791</v>
      </c>
      <c r="H15" s="197" t="s">
        <v>552</v>
      </c>
      <c r="I15" s="197" t="s">
        <v>5940</v>
      </c>
      <c r="J15" s="197" t="s">
        <v>4172</v>
      </c>
      <c r="K15" s="197" t="s">
        <v>6455</v>
      </c>
    </row>
    <row r="16" spans="1:19" hidden="1">
      <c r="A16" s="197" t="s">
        <v>6456</v>
      </c>
      <c r="B16" s="197" t="s">
        <v>6457</v>
      </c>
      <c r="C16" s="197" t="s">
        <v>6449</v>
      </c>
      <c r="D16" s="538" t="s">
        <v>1847</v>
      </c>
      <c r="E16" s="538" t="s">
        <v>6458</v>
      </c>
      <c r="F16" s="197">
        <v>109317648</v>
      </c>
      <c r="G16" s="197">
        <v>3855565920</v>
      </c>
      <c r="H16" s="197" t="s">
        <v>516</v>
      </c>
      <c r="I16" s="197" t="s">
        <v>5940</v>
      </c>
      <c r="J16" s="197" t="s">
        <v>4172</v>
      </c>
      <c r="K16" s="197" t="s">
        <v>6459</v>
      </c>
    </row>
    <row r="17" spans="1:11" hidden="1">
      <c r="A17" s="197" t="s">
        <v>6152</v>
      </c>
      <c r="B17" s="197" t="s">
        <v>6153</v>
      </c>
      <c r="C17" s="197" t="s">
        <v>113</v>
      </c>
      <c r="D17" s="455" t="s">
        <v>1176</v>
      </c>
      <c r="E17" s="455"/>
      <c r="F17" s="197">
        <v>194612391</v>
      </c>
      <c r="G17" s="197">
        <v>3854187898</v>
      </c>
      <c r="H17" s="197" t="s">
        <v>528</v>
      </c>
      <c r="I17" s="197" t="s">
        <v>4204</v>
      </c>
      <c r="J17" s="197" t="s">
        <v>4172</v>
      </c>
      <c r="K17" s="197" t="s">
        <v>6460</v>
      </c>
    </row>
    <row r="18" spans="1:11" hidden="1">
      <c r="A18" s="197" t="s">
        <v>6461</v>
      </c>
      <c r="B18" s="197" t="s">
        <v>6462</v>
      </c>
      <c r="C18" s="197" t="s">
        <v>113</v>
      </c>
      <c r="D18" s="197" t="s">
        <v>1824</v>
      </c>
      <c r="E18" s="197" t="s">
        <v>6463</v>
      </c>
      <c r="F18" s="197">
        <v>197829347</v>
      </c>
      <c r="G18" s="197" t="s">
        <v>1825</v>
      </c>
      <c r="H18" s="197" t="s">
        <v>1526</v>
      </c>
      <c r="I18" s="197" t="s">
        <v>4204</v>
      </c>
      <c r="J18" s="197" t="s">
        <v>4172</v>
      </c>
      <c r="K18" s="197" t="s">
        <v>6464</v>
      </c>
    </row>
    <row r="19" spans="1:11" hidden="1">
      <c r="A19" s="197" t="s">
        <v>6465</v>
      </c>
      <c r="B19" s="197" t="s">
        <v>6466</v>
      </c>
      <c r="C19" s="197" t="s">
        <v>83</v>
      </c>
      <c r="D19" s="197" t="s">
        <v>1799</v>
      </c>
      <c r="E19" s="197" t="s">
        <v>6467</v>
      </c>
      <c r="F19" s="197">
        <v>172194973</v>
      </c>
      <c r="G19" s="197">
        <v>8014030974</v>
      </c>
      <c r="H19" s="197" t="s">
        <v>1710</v>
      </c>
      <c r="I19" s="197" t="s">
        <v>4204</v>
      </c>
      <c r="J19" s="197" t="s">
        <v>4157</v>
      </c>
      <c r="K19" s="197" t="s">
        <v>6468</v>
      </c>
    </row>
    <row r="20" spans="1:11" hidden="1">
      <c r="A20" s="534" t="s">
        <v>6469</v>
      </c>
      <c r="B20" s="574" t="s">
        <v>6470</v>
      </c>
      <c r="C20" s="197" t="s">
        <v>107</v>
      </c>
      <c r="D20" s="197" t="s">
        <v>1706</v>
      </c>
      <c r="E20" s="197" t="s">
        <v>6471</v>
      </c>
      <c r="F20" s="197">
        <v>186324826</v>
      </c>
      <c r="G20" s="232">
        <v>3854904410</v>
      </c>
      <c r="H20" s="197" t="s">
        <v>1710</v>
      </c>
      <c r="I20" s="197" t="s">
        <v>4204</v>
      </c>
      <c r="J20" s="197" t="s">
        <v>4155</v>
      </c>
      <c r="K20" s="197" t="s">
        <v>6472</v>
      </c>
    </row>
    <row r="21" spans="1:11" ht="16.5" hidden="1" customHeight="1">
      <c r="A21" s="197" t="s">
        <v>6473</v>
      </c>
      <c r="B21" s="197" t="s">
        <v>6474</v>
      </c>
      <c r="C21" s="197" t="s">
        <v>4167</v>
      </c>
      <c r="D21" s="538" t="s">
        <v>1862</v>
      </c>
      <c r="E21" s="538" t="s">
        <v>6475</v>
      </c>
      <c r="F21" s="197">
        <v>193728138</v>
      </c>
      <c r="G21" s="197">
        <v>3854573880</v>
      </c>
      <c r="H21" s="197" t="s">
        <v>552</v>
      </c>
      <c r="I21" s="197" t="s">
        <v>5940</v>
      </c>
      <c r="J21" s="197" t="s">
        <v>4155</v>
      </c>
      <c r="K21" s="197" t="s">
        <v>6476</v>
      </c>
    </row>
    <row r="22" spans="1:11" hidden="1">
      <c r="A22" s="197" t="s">
        <v>6207</v>
      </c>
      <c r="B22" s="197" t="s">
        <v>6208</v>
      </c>
      <c r="C22" s="197" t="s">
        <v>4167</v>
      </c>
      <c r="D22" s="455" t="s">
        <v>1857</v>
      </c>
      <c r="E22" s="455"/>
      <c r="F22" s="197">
        <v>95684330</v>
      </c>
      <c r="G22" s="197" t="s">
        <v>1858</v>
      </c>
      <c r="H22" s="197" t="s">
        <v>1768</v>
      </c>
      <c r="I22" s="197" t="s">
        <v>5940</v>
      </c>
      <c r="J22" s="197" t="s">
        <v>4155</v>
      </c>
      <c r="K22" s="197" t="s">
        <v>6477</v>
      </c>
    </row>
    <row r="23" spans="1:11" ht="20.25" hidden="1" customHeight="1">
      <c r="A23" s="197" t="s">
        <v>6478</v>
      </c>
      <c r="B23" s="197" t="s">
        <v>6479</v>
      </c>
      <c r="C23" s="197" t="s">
        <v>4167</v>
      </c>
      <c r="D23" s="575" t="s">
        <v>1846</v>
      </c>
      <c r="E23" s="576" t="s">
        <v>6480</v>
      </c>
      <c r="F23" s="297">
        <v>198145372</v>
      </c>
      <c r="G23" s="198">
        <v>3854991526</v>
      </c>
      <c r="H23" s="198" t="s">
        <v>1526</v>
      </c>
      <c r="I23" s="197" t="s">
        <v>5940</v>
      </c>
      <c r="J23" s="197" t="s">
        <v>4155</v>
      </c>
      <c r="K23" s="197" t="s">
        <v>6481</v>
      </c>
    </row>
    <row r="24" spans="1:11" hidden="1">
      <c r="A24" s="197" t="s">
        <v>6174</v>
      </c>
      <c r="B24" s="197" t="s">
        <v>6175</v>
      </c>
      <c r="C24" s="197" t="s">
        <v>4167</v>
      </c>
      <c r="D24" s="455" t="s">
        <v>1861</v>
      </c>
      <c r="E24" s="455"/>
      <c r="F24" s="197">
        <v>182938379</v>
      </c>
      <c r="G24" s="197">
        <v>3855716594</v>
      </c>
      <c r="H24" s="197" t="s">
        <v>1768</v>
      </c>
      <c r="I24" s="197" t="s">
        <v>5940</v>
      </c>
      <c r="J24" s="197" t="s">
        <v>4155</v>
      </c>
      <c r="K24" s="197" t="s">
        <v>6482</v>
      </c>
    </row>
    <row r="25" spans="1:11" hidden="1">
      <c r="A25" s="197" t="s">
        <v>6483</v>
      </c>
      <c r="B25" s="197" t="s">
        <v>6484</v>
      </c>
      <c r="C25" s="197" t="s">
        <v>6485</v>
      </c>
      <c r="D25" s="538" t="s">
        <v>1765</v>
      </c>
      <c r="E25" s="538" t="s">
        <v>6486</v>
      </c>
      <c r="F25" s="197">
        <v>100303209</v>
      </c>
      <c r="G25" s="197">
        <v>3855569079</v>
      </c>
      <c r="H25" s="197" t="s">
        <v>528</v>
      </c>
      <c r="I25" s="197" t="s">
        <v>5940</v>
      </c>
      <c r="J25" s="197" t="s">
        <v>4157</v>
      </c>
      <c r="K25" s="197" t="s">
        <v>6487</v>
      </c>
    </row>
    <row r="26" spans="1:11" hidden="1">
      <c r="A26" s="197" t="s">
        <v>6488</v>
      </c>
      <c r="B26" s="197" t="s">
        <v>6489</v>
      </c>
      <c r="C26" s="197" t="s">
        <v>6485</v>
      </c>
      <c r="D26" s="538" t="s">
        <v>1854</v>
      </c>
      <c r="E26" s="538" t="s">
        <v>6490</v>
      </c>
      <c r="F26" s="197">
        <v>198037054</v>
      </c>
      <c r="G26" s="197" t="s">
        <v>1855</v>
      </c>
      <c r="H26" s="197" t="s">
        <v>1710</v>
      </c>
      <c r="I26" s="197" t="s">
        <v>5940</v>
      </c>
      <c r="J26" s="197" t="s">
        <v>4157</v>
      </c>
      <c r="K26" s="197" t="s">
        <v>6491</v>
      </c>
    </row>
    <row r="27" spans="1:11" hidden="1">
      <c r="A27" s="197" t="s">
        <v>6492</v>
      </c>
      <c r="B27" s="197" t="s">
        <v>6493</v>
      </c>
      <c r="C27" s="197" t="s">
        <v>6485</v>
      </c>
      <c r="D27" s="538" t="s">
        <v>1856</v>
      </c>
      <c r="E27" s="538" t="s">
        <v>6494</v>
      </c>
      <c r="F27" s="197">
        <v>164358571</v>
      </c>
      <c r="G27" s="197">
        <v>3855148903</v>
      </c>
      <c r="H27" s="197" t="s">
        <v>554</v>
      </c>
      <c r="I27" s="197" t="s">
        <v>5940</v>
      </c>
      <c r="J27" s="197" t="s">
        <v>4157</v>
      </c>
      <c r="K27" s="197" t="s">
        <v>6495</v>
      </c>
    </row>
    <row r="28" spans="1:11" hidden="1">
      <c r="A28" s="197" t="s">
        <v>6496</v>
      </c>
      <c r="B28" s="197" t="s">
        <v>6497</v>
      </c>
      <c r="C28" s="197" t="s">
        <v>147</v>
      </c>
      <c r="D28" s="203" t="s">
        <v>6498</v>
      </c>
      <c r="E28" s="203" t="s">
        <v>6499</v>
      </c>
      <c r="F28" s="203">
        <v>197890857</v>
      </c>
      <c r="G28" s="452">
        <v>2107502737</v>
      </c>
      <c r="H28" s="452" t="s">
        <v>528</v>
      </c>
      <c r="I28" s="197" t="s">
        <v>4204</v>
      </c>
      <c r="J28" s="197" t="s">
        <v>4155</v>
      </c>
      <c r="K28" s="197" t="s">
        <v>6500</v>
      </c>
    </row>
    <row r="29" spans="1:11" hidden="1">
      <c r="A29" s="197" t="s">
        <v>6501</v>
      </c>
      <c r="B29" s="197" t="s">
        <v>6502</v>
      </c>
      <c r="C29" s="197" t="s">
        <v>147</v>
      </c>
      <c r="D29" s="197" t="s">
        <v>1762</v>
      </c>
      <c r="E29" s="197" t="s">
        <v>6503</v>
      </c>
      <c r="F29" s="197">
        <v>198046933</v>
      </c>
      <c r="G29" s="197">
        <v>8014035358</v>
      </c>
      <c r="H29" s="197" t="s">
        <v>554</v>
      </c>
      <c r="I29" s="197" t="s">
        <v>4204</v>
      </c>
      <c r="J29" s="197" t="s">
        <v>4155</v>
      </c>
      <c r="K29" s="197" t="s">
        <v>6504</v>
      </c>
    </row>
    <row r="30" spans="1:11" hidden="1">
      <c r="A30" s="197" t="s">
        <v>6505</v>
      </c>
      <c r="B30" s="197" t="s">
        <v>6506</v>
      </c>
      <c r="C30" s="197" t="s">
        <v>147</v>
      </c>
      <c r="D30" s="197" t="s">
        <v>6507</v>
      </c>
      <c r="E30" s="197" t="s">
        <v>6508</v>
      </c>
      <c r="F30" s="197">
        <v>160748288</v>
      </c>
      <c r="G30" s="197">
        <v>9514199934</v>
      </c>
      <c r="H30" s="197" t="s">
        <v>516</v>
      </c>
      <c r="I30" s="197" t="s">
        <v>4204</v>
      </c>
      <c r="J30" s="197" t="s">
        <v>4155</v>
      </c>
      <c r="K30" s="197" t="s">
        <v>6509</v>
      </c>
    </row>
    <row r="31" spans="1:11" hidden="1">
      <c r="A31" s="197" t="s">
        <v>6171</v>
      </c>
      <c r="B31" s="197" t="s">
        <v>6510</v>
      </c>
      <c r="C31" s="197" t="s">
        <v>101</v>
      </c>
      <c r="D31" s="455" t="s">
        <v>1829</v>
      </c>
      <c r="E31" s="455"/>
      <c r="F31" s="197">
        <v>194612385</v>
      </c>
      <c r="G31" s="197">
        <v>3854187901</v>
      </c>
      <c r="H31" s="197" t="s">
        <v>528</v>
      </c>
      <c r="I31" s="197" t="s">
        <v>4220</v>
      </c>
      <c r="J31" s="197" t="s">
        <v>4172</v>
      </c>
      <c r="K31" s="197" t="s">
        <v>6511</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8DEF-DC03-4816-9C95-13F89AFB8D47}">
  <dimension ref="A1:T19"/>
  <sheetViews>
    <sheetView workbookViewId="0">
      <selection activeCell="G7" sqref="G7"/>
    </sheetView>
  </sheetViews>
  <sheetFormatPr defaultRowHeight="15"/>
  <cols>
    <col min="1" max="1" width="12" bestFit="1" customWidth="1"/>
    <col min="2" max="2" width="11.28515625" customWidth="1"/>
    <col min="3" max="3" width="18.140625" customWidth="1"/>
    <col min="4" max="4" width="40.7109375" customWidth="1"/>
    <col min="5" max="5" width="20.140625" bestFit="1" customWidth="1"/>
    <col min="6" max="6" width="20.140625" customWidth="1"/>
    <col min="7" max="7" width="16.85546875" style="46" customWidth="1"/>
    <col min="8" max="8" width="17.140625" style="46" customWidth="1"/>
    <col min="9" max="9" width="28.28515625" customWidth="1"/>
    <col min="10" max="10" width="9.140625" customWidth="1"/>
    <col min="11" max="11" width="22.42578125" customWidth="1"/>
    <col min="12" max="12" width="12.42578125" customWidth="1"/>
    <col min="13" max="13" width="9.140625" customWidth="1"/>
    <col min="14" max="16" width="12.42578125" bestFit="1" customWidth="1"/>
    <col min="17" max="17" width="17.140625" bestFit="1" customWidth="1"/>
    <col min="18" max="19" width="12.42578125" bestFit="1" customWidth="1"/>
  </cols>
  <sheetData>
    <row r="1" spans="1:20">
      <c r="A1" s="412" t="s">
        <v>4140</v>
      </c>
      <c r="B1" s="355" t="s">
        <v>4139</v>
      </c>
      <c r="C1" s="355" t="s">
        <v>4137</v>
      </c>
      <c r="D1" s="355" t="s">
        <v>4138</v>
      </c>
      <c r="E1" s="355" t="s">
        <v>189</v>
      </c>
      <c r="F1" s="355" t="s">
        <v>5843</v>
      </c>
      <c r="G1" s="357"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c r="B2" t="s">
        <v>6512</v>
      </c>
      <c r="C2" t="s">
        <v>6513</v>
      </c>
      <c r="D2" t="s">
        <v>80</v>
      </c>
      <c r="E2" s="178" t="s">
        <v>6514</v>
      </c>
      <c r="F2" s="178" t="s">
        <v>6515</v>
      </c>
      <c r="G2" s="46">
        <v>194654997</v>
      </c>
      <c r="H2" s="46">
        <v>3852674305</v>
      </c>
      <c r="I2" s="46" t="s">
        <v>516</v>
      </c>
      <c r="J2" t="s">
        <v>4218</v>
      </c>
      <c r="K2" t="s">
        <v>144</v>
      </c>
      <c r="L2" t="s">
        <v>6516</v>
      </c>
    </row>
    <row r="3" spans="1:20">
      <c r="B3" t="s">
        <v>6517</v>
      </c>
      <c r="C3" t="s">
        <v>6518</v>
      </c>
      <c r="D3" t="s">
        <v>4355</v>
      </c>
      <c r="E3" t="s">
        <v>6519</v>
      </c>
      <c r="F3" t="s">
        <v>6520</v>
      </c>
      <c r="G3" s="46">
        <v>181504978</v>
      </c>
      <c r="H3" s="46">
        <v>9093446895</v>
      </c>
      <c r="I3" s="46"/>
      <c r="J3" t="s">
        <v>4204</v>
      </c>
      <c r="K3" t="s">
        <v>4172</v>
      </c>
      <c r="L3" t="s">
        <v>6521</v>
      </c>
    </row>
    <row r="4" spans="1:20">
      <c r="B4" t="s">
        <v>6522</v>
      </c>
      <c r="C4" t="s">
        <v>6523</v>
      </c>
      <c r="D4" t="s">
        <v>122</v>
      </c>
      <c r="E4" s="332" t="s">
        <v>6524</v>
      </c>
      <c r="G4" s="46">
        <v>95669915</v>
      </c>
      <c r="H4" s="46">
        <v>9548420843</v>
      </c>
      <c r="I4" s="46" t="s">
        <v>528</v>
      </c>
      <c r="J4" t="s">
        <v>4204</v>
      </c>
      <c r="K4" t="s">
        <v>4162</v>
      </c>
      <c r="L4" t="s">
        <v>6525</v>
      </c>
    </row>
    <row r="5" spans="1:20" s="42" customFormat="1">
      <c r="B5" s="42" t="s">
        <v>6414</v>
      </c>
      <c r="C5" s="42" t="s">
        <v>6415</v>
      </c>
      <c r="D5" s="42" t="s">
        <v>5509</v>
      </c>
      <c r="E5" s="394" t="s">
        <v>6526</v>
      </c>
      <c r="F5" s="394"/>
      <c r="G5" s="333">
        <v>144797970</v>
      </c>
      <c r="H5" s="46" t="s">
        <v>6527</v>
      </c>
      <c r="I5" s="333" t="s">
        <v>1710</v>
      </c>
      <c r="J5" s="42" t="s">
        <v>4220</v>
      </c>
      <c r="K5" s="42" t="s">
        <v>4172</v>
      </c>
      <c r="L5" s="42" t="s">
        <v>6528</v>
      </c>
    </row>
    <row r="6" spans="1:20">
      <c r="B6" t="s">
        <v>6115</v>
      </c>
      <c r="C6" t="s">
        <v>6529</v>
      </c>
      <c r="D6" t="s">
        <v>6056</v>
      </c>
      <c r="E6" t="s">
        <v>1719</v>
      </c>
      <c r="F6" t="s">
        <v>6530</v>
      </c>
      <c r="G6" s="46">
        <v>176962718</v>
      </c>
      <c r="H6" s="46">
        <v>8012054460</v>
      </c>
      <c r="I6" s="46" t="s">
        <v>1710</v>
      </c>
      <c r="J6" t="s">
        <v>6058</v>
      </c>
      <c r="K6" t="s">
        <v>144</v>
      </c>
      <c r="L6" t="s">
        <v>6531</v>
      </c>
    </row>
    <row r="7" spans="1:20">
      <c r="B7" t="s">
        <v>6532</v>
      </c>
      <c r="C7" t="s">
        <v>6533</v>
      </c>
      <c r="D7" t="s">
        <v>6056</v>
      </c>
      <c r="E7" s="539" t="s">
        <v>6534</v>
      </c>
      <c r="F7" s="539" t="s">
        <v>6535</v>
      </c>
      <c r="G7" s="46">
        <v>190036744</v>
      </c>
      <c r="H7" s="46">
        <v>8015800334</v>
      </c>
      <c r="I7" s="46" t="s">
        <v>528</v>
      </c>
      <c r="J7" t="s">
        <v>6058</v>
      </c>
      <c r="K7" t="s">
        <v>4162</v>
      </c>
      <c r="L7" t="s">
        <v>6536</v>
      </c>
    </row>
    <row r="8" spans="1:20" s="42" customFormat="1">
      <c r="B8" s="42" t="s">
        <v>6423</v>
      </c>
      <c r="C8" s="42" t="s">
        <v>6424</v>
      </c>
      <c r="D8" s="42" t="s">
        <v>80</v>
      </c>
      <c r="E8" s="42" t="s">
        <v>6537</v>
      </c>
      <c r="G8" s="46">
        <v>194500392</v>
      </c>
      <c r="H8" s="46">
        <v>3854876569</v>
      </c>
      <c r="I8" s="46" t="s">
        <v>6538</v>
      </c>
      <c r="J8" s="42" t="s">
        <v>4218</v>
      </c>
      <c r="K8" s="42" t="s">
        <v>4162</v>
      </c>
      <c r="L8" s="42" t="s">
        <v>6539</v>
      </c>
    </row>
    <row r="9" spans="1:20">
      <c r="B9" t="s">
        <v>6540</v>
      </c>
      <c r="C9" t="s">
        <v>6541</v>
      </c>
      <c r="D9" t="s">
        <v>86</v>
      </c>
      <c r="E9" t="s">
        <v>1718</v>
      </c>
      <c r="F9" t="s">
        <v>6542</v>
      </c>
      <c r="G9" s="46">
        <v>181369439</v>
      </c>
      <c r="H9" s="46">
        <v>3855065808</v>
      </c>
      <c r="I9" s="46" t="s">
        <v>1710</v>
      </c>
      <c r="J9" t="s">
        <v>4204</v>
      </c>
      <c r="K9" t="s">
        <v>4162</v>
      </c>
      <c r="L9" t="s">
        <v>6543</v>
      </c>
    </row>
    <row r="10" spans="1:20" s="42" customFormat="1">
      <c r="B10" s="42" t="s">
        <v>6427</v>
      </c>
      <c r="C10" s="42" t="s">
        <v>6428</v>
      </c>
      <c r="D10" s="42" t="s">
        <v>110</v>
      </c>
      <c r="E10" s="42" t="s">
        <v>6544</v>
      </c>
      <c r="G10" s="46">
        <v>147542034</v>
      </c>
      <c r="H10" s="46">
        <v>3853585419</v>
      </c>
      <c r="I10" s="46" t="s">
        <v>1526</v>
      </c>
      <c r="J10" s="42" t="s">
        <v>6058</v>
      </c>
      <c r="K10" s="42" t="s">
        <v>4172</v>
      </c>
      <c r="L10" s="42" t="s">
        <v>6545</v>
      </c>
    </row>
    <row r="11" spans="1:20" ht="16.5" customHeight="1">
      <c r="B11" t="s">
        <v>6546</v>
      </c>
      <c r="C11" t="s">
        <v>6547</v>
      </c>
      <c r="D11" t="s">
        <v>122</v>
      </c>
      <c r="E11" t="s">
        <v>6548</v>
      </c>
      <c r="F11" t="s">
        <v>6549</v>
      </c>
      <c r="G11" s="206" t="s">
        <v>6550</v>
      </c>
      <c r="H11" s="46">
        <v>9194548410</v>
      </c>
      <c r="I11" s="46" t="s">
        <v>6551</v>
      </c>
      <c r="J11" t="s">
        <v>4204</v>
      </c>
      <c r="K11" t="s">
        <v>4162</v>
      </c>
      <c r="L11" t="s">
        <v>6552</v>
      </c>
    </row>
    <row r="12" spans="1:20">
      <c r="B12" t="s">
        <v>6553</v>
      </c>
      <c r="C12" t="s">
        <v>6554</v>
      </c>
      <c r="D12" t="s">
        <v>122</v>
      </c>
      <c r="E12" t="s">
        <v>6555</v>
      </c>
      <c r="F12" t="s">
        <v>6556</v>
      </c>
      <c r="G12" s="46">
        <v>193814342</v>
      </c>
      <c r="H12" s="46">
        <v>8018564797</v>
      </c>
      <c r="I12" s="46" t="s">
        <v>528</v>
      </c>
      <c r="J12" t="s">
        <v>4204</v>
      </c>
      <c r="K12" t="s">
        <v>4162</v>
      </c>
      <c r="L12" t="s">
        <v>6557</v>
      </c>
    </row>
    <row r="13" spans="1:20">
      <c r="B13" t="s">
        <v>6558</v>
      </c>
      <c r="C13" t="s">
        <v>6559</v>
      </c>
      <c r="D13" t="s">
        <v>113</v>
      </c>
      <c r="E13" s="539" t="s">
        <v>6560</v>
      </c>
      <c r="F13" s="539" t="s">
        <v>6561</v>
      </c>
      <c r="G13" s="46">
        <v>194759374</v>
      </c>
      <c r="H13" s="46">
        <v>3853476964</v>
      </c>
      <c r="I13" s="46" t="s">
        <v>506</v>
      </c>
      <c r="J13" t="s">
        <v>4204</v>
      </c>
      <c r="K13" t="s">
        <v>4172</v>
      </c>
      <c r="L13" t="s">
        <v>6562</v>
      </c>
    </row>
    <row r="14" spans="1:20">
      <c r="B14" t="s">
        <v>6563</v>
      </c>
      <c r="C14" t="s">
        <v>6564</v>
      </c>
      <c r="D14" t="s">
        <v>101</v>
      </c>
      <c r="E14" s="539" t="s">
        <v>6565</v>
      </c>
      <c r="F14" s="539" t="s">
        <v>6566</v>
      </c>
      <c r="G14" s="564">
        <v>194759399</v>
      </c>
      <c r="H14" s="564">
        <v>3852850493</v>
      </c>
      <c r="I14" s="564" t="s">
        <v>506</v>
      </c>
      <c r="J14" t="s">
        <v>4220</v>
      </c>
      <c r="K14" t="s">
        <v>4162</v>
      </c>
      <c r="L14" t="s">
        <v>6567</v>
      </c>
    </row>
    <row r="15" spans="1:20">
      <c r="B15" t="s">
        <v>6568</v>
      </c>
      <c r="C15" t="s">
        <v>6569</v>
      </c>
      <c r="D15" t="s">
        <v>101</v>
      </c>
      <c r="E15" t="s">
        <v>6570</v>
      </c>
      <c r="F15" t="s">
        <v>6571</v>
      </c>
      <c r="G15" s="46">
        <v>118991609</v>
      </c>
      <c r="H15" s="46">
        <v>8016745505</v>
      </c>
      <c r="I15" s="46" t="s">
        <v>554</v>
      </c>
      <c r="J15" t="s">
        <v>4220</v>
      </c>
      <c r="K15" t="s">
        <v>4162</v>
      </c>
      <c r="L15" t="s">
        <v>6572</v>
      </c>
    </row>
    <row r="19" spans="2:8" s="310" customFormat="1">
      <c r="B19" s="310" t="s">
        <v>6573</v>
      </c>
      <c r="G19" s="559"/>
      <c r="H19" s="559"/>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45039-2757-4FB1-8F21-7238967BE529}">
  <dimension ref="A1:V25"/>
  <sheetViews>
    <sheetView workbookViewId="0">
      <selection activeCell="I2" sqref="I2"/>
    </sheetView>
  </sheetViews>
  <sheetFormatPr defaultColWidth="9.140625" defaultRowHeight="15"/>
  <cols>
    <col min="1" max="1" width="12" style="197" bestFit="1" customWidth="1"/>
    <col min="2" max="2" width="11.28515625" style="197" customWidth="1"/>
    <col min="3" max="3" width="18.140625" style="197" customWidth="1"/>
    <col min="4" max="4" width="40.7109375" style="197" customWidth="1"/>
    <col min="5" max="5" width="20.5703125" style="197" bestFit="1" customWidth="1"/>
    <col min="6" max="8" width="20.5703125" style="197" customWidth="1"/>
    <col min="9" max="9" width="16.85546875" style="197" customWidth="1"/>
    <col min="10" max="10" width="17.140625" style="197" customWidth="1"/>
    <col min="11" max="11" width="28.28515625" style="197" customWidth="1"/>
    <col min="12" max="12" width="9.140625" style="197" customWidth="1"/>
    <col min="13" max="13" width="22.42578125" style="197" customWidth="1"/>
    <col min="14" max="14" width="12.42578125" style="197" customWidth="1"/>
    <col min="15" max="15" width="9.140625" style="197" customWidth="1"/>
    <col min="16" max="18" width="12.42578125" style="197" bestFit="1" customWidth="1"/>
    <col min="19" max="19" width="17.140625" style="197" bestFit="1" customWidth="1"/>
    <col min="20" max="21" width="12.42578125" style="197" bestFit="1" customWidth="1"/>
    <col min="22" max="16384" width="9.140625" style="197"/>
  </cols>
  <sheetData>
    <row r="1" spans="1:22">
      <c r="A1" s="498" t="s">
        <v>4140</v>
      </c>
      <c r="B1" s="497" t="s">
        <v>4139</v>
      </c>
      <c r="C1" s="497" t="s">
        <v>4137</v>
      </c>
      <c r="D1" s="497" t="s">
        <v>4138</v>
      </c>
      <c r="E1" s="497" t="s">
        <v>189</v>
      </c>
      <c r="F1" s="497" t="s">
        <v>5900</v>
      </c>
      <c r="G1" s="497" t="s">
        <v>5844</v>
      </c>
      <c r="H1" s="497" t="s">
        <v>5843</v>
      </c>
      <c r="I1" s="497" t="s">
        <v>1192</v>
      </c>
      <c r="J1" s="499" t="s">
        <v>190</v>
      </c>
      <c r="K1" s="497" t="s">
        <v>498</v>
      </c>
      <c r="L1" s="497" t="s">
        <v>4143</v>
      </c>
      <c r="M1" s="497" t="s">
        <v>4144</v>
      </c>
      <c r="N1" s="497" t="s">
        <v>4145</v>
      </c>
      <c r="O1" s="497" t="s">
        <v>450</v>
      </c>
      <c r="P1" s="497" t="s">
        <v>4146</v>
      </c>
      <c r="Q1" s="497" t="s">
        <v>4147</v>
      </c>
      <c r="R1" s="497" t="s">
        <v>4148</v>
      </c>
      <c r="S1" s="497" t="s">
        <v>4149</v>
      </c>
      <c r="T1" s="500" t="s">
        <v>4150</v>
      </c>
      <c r="U1" s="500" t="s">
        <v>4151</v>
      </c>
      <c r="V1" s="497" t="s">
        <v>6047</v>
      </c>
    </row>
    <row r="2" spans="1:22">
      <c r="B2" s="542" t="s">
        <v>6574</v>
      </c>
      <c r="C2" s="197" t="s">
        <v>6575</v>
      </c>
      <c r="D2" s="197" t="s">
        <v>122</v>
      </c>
      <c r="E2" s="301" t="s">
        <v>6576</v>
      </c>
      <c r="F2" s="306" t="s">
        <v>6577</v>
      </c>
      <c r="G2" s="306" t="s">
        <v>6577</v>
      </c>
      <c r="H2" s="306"/>
      <c r="I2" s="313">
        <v>95708871</v>
      </c>
      <c r="J2" s="543" t="s">
        <v>1753</v>
      </c>
      <c r="K2" s="543" t="s">
        <v>506</v>
      </c>
      <c r="L2" s="197" t="s">
        <v>4204</v>
      </c>
      <c r="M2" s="542" t="s">
        <v>4162</v>
      </c>
      <c r="N2" s="197" t="s">
        <v>6578</v>
      </c>
    </row>
    <row r="3" spans="1:22">
      <c r="B3" s="542" t="s">
        <v>6579</v>
      </c>
      <c r="C3" s="197" t="s">
        <v>6580</v>
      </c>
      <c r="D3" s="197" t="s">
        <v>122</v>
      </c>
      <c r="E3" s="301" t="s">
        <v>6581</v>
      </c>
      <c r="F3" s="306" t="s">
        <v>6582</v>
      </c>
      <c r="G3" s="306"/>
      <c r="H3" s="306"/>
      <c r="I3" s="467">
        <v>95666006</v>
      </c>
      <c r="J3" s="467" t="s">
        <v>1815</v>
      </c>
      <c r="K3" s="543" t="s">
        <v>1710</v>
      </c>
      <c r="L3" s="197" t="s">
        <v>4204</v>
      </c>
      <c r="M3" s="542" t="s">
        <v>4162</v>
      </c>
      <c r="N3" s="197" t="s">
        <v>6583</v>
      </c>
    </row>
    <row r="4" spans="1:22">
      <c r="B4" s="542" t="s">
        <v>6132</v>
      </c>
      <c r="C4" s="197" t="s">
        <v>6133</v>
      </c>
      <c r="D4" s="197" t="s">
        <v>122</v>
      </c>
      <c r="E4" s="430" t="s">
        <v>6584</v>
      </c>
      <c r="F4" s="431" t="s">
        <v>6585</v>
      </c>
      <c r="G4" s="431"/>
      <c r="H4" s="431"/>
      <c r="I4" s="431">
        <v>187040579</v>
      </c>
      <c r="J4" s="544">
        <v>3854903775</v>
      </c>
      <c r="K4" s="545" t="s">
        <v>522</v>
      </c>
      <c r="L4" s="197" t="s">
        <v>4204</v>
      </c>
      <c r="M4" s="542" t="s">
        <v>4162</v>
      </c>
      <c r="N4" s="197" t="s">
        <v>6586</v>
      </c>
    </row>
    <row r="5" spans="1:22" s="455" customFormat="1">
      <c r="B5" s="548" t="s">
        <v>6431</v>
      </c>
      <c r="C5" s="455" t="s">
        <v>6432</v>
      </c>
      <c r="D5" s="455" t="s">
        <v>122</v>
      </c>
      <c r="E5" s="446" t="s">
        <v>6587</v>
      </c>
      <c r="F5" s="555" t="s">
        <v>6588</v>
      </c>
      <c r="G5" s="555"/>
      <c r="H5" s="555"/>
      <c r="I5" s="447">
        <v>177677124</v>
      </c>
      <c r="J5" s="549">
        <v>8012055313</v>
      </c>
      <c r="K5" s="549" t="s">
        <v>516</v>
      </c>
      <c r="L5" s="455" t="s">
        <v>4204</v>
      </c>
      <c r="M5" s="548" t="s">
        <v>4162</v>
      </c>
      <c r="N5" s="455" t="s">
        <v>6589</v>
      </c>
    </row>
    <row r="6" spans="1:22">
      <c r="B6" s="542" t="s">
        <v>6590</v>
      </c>
      <c r="C6" s="197" t="s">
        <v>6591</v>
      </c>
      <c r="D6" s="197" t="s">
        <v>122</v>
      </c>
      <c r="E6" s="302" t="s">
        <v>6592</v>
      </c>
      <c r="F6" s="297" t="s">
        <v>6593</v>
      </c>
      <c r="G6" s="297" t="s">
        <v>6593</v>
      </c>
      <c r="H6" s="297"/>
      <c r="I6" s="311">
        <v>198038100</v>
      </c>
      <c r="J6" s="536">
        <v>7578312339</v>
      </c>
      <c r="K6" s="536" t="s">
        <v>554</v>
      </c>
      <c r="L6" s="197" t="s">
        <v>4204</v>
      </c>
      <c r="M6" s="542" t="s">
        <v>4162</v>
      </c>
      <c r="N6" s="197" t="s">
        <v>6594</v>
      </c>
    </row>
    <row r="7" spans="1:22">
      <c r="B7" s="546" t="s">
        <v>6595</v>
      </c>
      <c r="C7" s="197" t="s">
        <v>6596</v>
      </c>
      <c r="D7" s="197" t="s">
        <v>113</v>
      </c>
      <c r="E7" s="197" t="s">
        <v>6597</v>
      </c>
      <c r="F7" s="197" t="s">
        <v>6598</v>
      </c>
      <c r="I7" s="197">
        <v>194519751</v>
      </c>
      <c r="J7" s="197">
        <v>3854650569</v>
      </c>
      <c r="K7" s="197" t="s">
        <v>506</v>
      </c>
      <c r="L7" s="197" t="s">
        <v>4204</v>
      </c>
      <c r="M7" s="546" t="s">
        <v>4172</v>
      </c>
      <c r="N7" s="197" t="s">
        <v>6599</v>
      </c>
    </row>
    <row r="8" spans="1:22" ht="15.75">
      <c r="B8" s="546" t="s">
        <v>6600</v>
      </c>
      <c r="C8" s="197" t="s">
        <v>6601</v>
      </c>
      <c r="D8" s="197" t="s">
        <v>113</v>
      </c>
      <c r="E8" s="197" t="s">
        <v>6602</v>
      </c>
      <c r="F8" s="197" t="s">
        <v>6603</v>
      </c>
      <c r="G8" s="197" t="s">
        <v>6603</v>
      </c>
      <c r="I8" s="197">
        <v>194519834</v>
      </c>
      <c r="J8" s="197">
        <v>3854650569</v>
      </c>
      <c r="K8" s="197" t="s">
        <v>506</v>
      </c>
      <c r="L8" s="197" t="s">
        <v>4204</v>
      </c>
      <c r="M8" s="546" t="s">
        <v>4172</v>
      </c>
      <c r="N8" s="550" t="s">
        <v>6604</v>
      </c>
    </row>
    <row r="9" spans="1:22">
      <c r="B9" s="546" t="s">
        <v>6605</v>
      </c>
      <c r="C9" s="197" t="s">
        <v>6606</v>
      </c>
      <c r="D9" s="197" t="s">
        <v>113</v>
      </c>
      <c r="E9" s="197" t="s">
        <v>6607</v>
      </c>
      <c r="F9" s="197" t="s">
        <v>6608</v>
      </c>
      <c r="I9" s="197">
        <v>146885912</v>
      </c>
      <c r="J9" s="197">
        <v>8017023055</v>
      </c>
      <c r="K9" s="197" t="s">
        <v>522</v>
      </c>
      <c r="L9" s="197" t="s">
        <v>4204</v>
      </c>
      <c r="M9" s="546" t="s">
        <v>4172</v>
      </c>
      <c r="N9" s="197" t="s">
        <v>6609</v>
      </c>
    </row>
    <row r="10" spans="1:22" ht="17.25" customHeight="1">
      <c r="B10" s="546" t="s">
        <v>6610</v>
      </c>
      <c r="C10" s="197" t="s">
        <v>6611</v>
      </c>
      <c r="D10" s="197" t="s">
        <v>113</v>
      </c>
      <c r="E10" s="302" t="s">
        <v>6612</v>
      </c>
      <c r="F10" s="297" t="s">
        <v>6613</v>
      </c>
      <c r="G10" s="297"/>
      <c r="H10" s="297"/>
      <c r="I10" s="311">
        <v>186523967</v>
      </c>
      <c r="J10" s="536">
        <v>8016381015</v>
      </c>
      <c r="K10" s="536" t="s">
        <v>516</v>
      </c>
      <c r="L10" s="197" t="s">
        <v>4204</v>
      </c>
      <c r="M10" s="546" t="s">
        <v>4172</v>
      </c>
      <c r="N10" s="197" t="s">
        <v>6614</v>
      </c>
    </row>
    <row r="11" spans="1:22" s="455" customFormat="1" ht="18" customHeight="1">
      <c r="B11" s="563" t="s">
        <v>6615</v>
      </c>
      <c r="C11" s="455" t="s">
        <v>6616</v>
      </c>
      <c r="D11" s="455" t="s">
        <v>113</v>
      </c>
      <c r="E11" s="455" t="s">
        <v>6612</v>
      </c>
      <c r="F11" s="455" t="s">
        <v>6617</v>
      </c>
      <c r="I11" s="455">
        <v>146827454</v>
      </c>
      <c r="J11" s="455">
        <v>8016916642</v>
      </c>
      <c r="K11" s="455" t="s">
        <v>516</v>
      </c>
      <c r="L11" s="455" t="s">
        <v>4204</v>
      </c>
      <c r="M11" s="563" t="s">
        <v>4172</v>
      </c>
      <c r="N11" s="455" t="s">
        <v>6618</v>
      </c>
    </row>
    <row r="12" spans="1:22" ht="18" customHeight="1">
      <c r="B12" s="546" t="s">
        <v>6619</v>
      </c>
      <c r="C12" s="197" t="s">
        <v>6620</v>
      </c>
      <c r="D12" s="197" t="s">
        <v>147</v>
      </c>
      <c r="E12" s="197" t="s">
        <v>6621</v>
      </c>
      <c r="F12" s="197" t="s">
        <v>6622</v>
      </c>
      <c r="I12" s="197">
        <v>188005074</v>
      </c>
      <c r="J12" s="197">
        <v>3855410272</v>
      </c>
      <c r="K12" s="197" t="s">
        <v>1526</v>
      </c>
      <c r="L12" s="197" t="s">
        <v>4204</v>
      </c>
      <c r="M12" s="546" t="s">
        <v>4155</v>
      </c>
      <c r="N12" s="197" t="s">
        <v>6623</v>
      </c>
    </row>
    <row r="13" spans="1:22" ht="18" customHeight="1">
      <c r="B13" s="546" t="s">
        <v>6624</v>
      </c>
      <c r="C13" s="197" t="s">
        <v>6625</v>
      </c>
      <c r="D13" s="197" t="s">
        <v>147</v>
      </c>
      <c r="E13" s="399" t="s">
        <v>6626</v>
      </c>
      <c r="F13" s="403" t="s">
        <v>6510</v>
      </c>
      <c r="G13" s="403"/>
      <c r="H13" s="403"/>
      <c r="I13" s="403">
        <v>176697061</v>
      </c>
      <c r="J13" s="464" t="s">
        <v>6627</v>
      </c>
      <c r="K13" s="547" t="s">
        <v>522</v>
      </c>
      <c r="L13" s="197" t="s">
        <v>4204</v>
      </c>
      <c r="M13" s="546" t="s">
        <v>4155</v>
      </c>
      <c r="N13" s="197" t="s">
        <v>6628</v>
      </c>
    </row>
    <row r="14" spans="1:22" ht="18" customHeight="1">
      <c r="B14" s="546" t="s">
        <v>6629</v>
      </c>
      <c r="C14" s="197" t="s">
        <v>6630</v>
      </c>
      <c r="D14" s="197" t="s">
        <v>147</v>
      </c>
      <c r="E14" s="302" t="s">
        <v>6631</v>
      </c>
      <c r="F14" s="297" t="s">
        <v>6632</v>
      </c>
      <c r="G14" s="297"/>
      <c r="H14" s="297"/>
      <c r="I14" s="311">
        <v>198100593</v>
      </c>
      <c r="J14" s="536">
        <v>8015094077</v>
      </c>
      <c r="K14" s="536" t="s">
        <v>1710</v>
      </c>
      <c r="L14" s="197" t="s">
        <v>4204</v>
      </c>
      <c r="M14" s="546" t="s">
        <v>4155</v>
      </c>
      <c r="N14" s="197" t="s">
        <v>6633</v>
      </c>
    </row>
    <row r="15" spans="1:22" ht="18" customHeight="1">
      <c r="A15" s="197" t="s">
        <v>486</v>
      </c>
      <c r="B15" s="546" t="s">
        <v>6634</v>
      </c>
      <c r="C15" s="197" t="s">
        <v>6635</v>
      </c>
      <c r="D15" s="197" t="s">
        <v>147</v>
      </c>
      <c r="E15" s="197" t="s">
        <v>6636</v>
      </c>
      <c r="F15" s="197" t="s">
        <v>6637</v>
      </c>
      <c r="I15" s="197">
        <v>198143623</v>
      </c>
      <c r="J15" s="197">
        <v>3474443908</v>
      </c>
      <c r="K15" s="197" t="s">
        <v>1526</v>
      </c>
      <c r="L15" s="197" t="s">
        <v>4204</v>
      </c>
      <c r="M15" s="546" t="s">
        <v>4155</v>
      </c>
      <c r="N15" s="197" t="s">
        <v>6638</v>
      </c>
    </row>
    <row r="16" spans="1:22" ht="18" customHeight="1">
      <c r="B16" s="546" t="s">
        <v>6639</v>
      </c>
      <c r="C16" s="197" t="s">
        <v>6640</v>
      </c>
      <c r="D16" s="197" t="s">
        <v>147</v>
      </c>
      <c r="E16" s="301" t="s">
        <v>6641</v>
      </c>
      <c r="F16" s="306" t="s">
        <v>6642</v>
      </c>
      <c r="G16" s="306"/>
      <c r="H16" s="306"/>
      <c r="I16" s="313">
        <v>198090515</v>
      </c>
      <c r="J16" s="543">
        <v>8016516851</v>
      </c>
      <c r="K16" s="543" t="s">
        <v>1710</v>
      </c>
      <c r="L16" s="197" t="s">
        <v>4204</v>
      </c>
      <c r="M16" s="546" t="s">
        <v>4155</v>
      </c>
      <c r="N16" s="197" t="s">
        <v>6643</v>
      </c>
    </row>
    <row r="17" spans="2:14" ht="18" customHeight="1">
      <c r="B17" s="542" t="s">
        <v>6644</v>
      </c>
      <c r="C17" s="197" t="s">
        <v>6645</v>
      </c>
      <c r="D17" s="197" t="s">
        <v>83</v>
      </c>
      <c r="E17" s="197" t="s">
        <v>6646</v>
      </c>
      <c r="F17" s="197" t="s">
        <v>6647</v>
      </c>
      <c r="I17" s="197">
        <v>198115176</v>
      </c>
      <c r="J17" s="197">
        <v>3854618303</v>
      </c>
      <c r="K17" s="197" t="s">
        <v>516</v>
      </c>
      <c r="L17" s="197" t="s">
        <v>4204</v>
      </c>
      <c r="M17" s="542" t="s">
        <v>4157</v>
      </c>
      <c r="N17" s="197" t="s">
        <v>6648</v>
      </c>
    </row>
    <row r="18" spans="2:14" ht="18" customHeight="1">
      <c r="B18" s="542" t="s">
        <v>6649</v>
      </c>
      <c r="C18" s="197" t="s">
        <v>6650</v>
      </c>
      <c r="D18" s="197" t="s">
        <v>83</v>
      </c>
      <c r="E18" s="197" t="s">
        <v>6651</v>
      </c>
      <c r="F18" s="197" t="s">
        <v>6652</v>
      </c>
      <c r="I18" s="197">
        <v>180373513</v>
      </c>
      <c r="J18" s="197">
        <v>3855805959</v>
      </c>
      <c r="K18" s="197" t="s">
        <v>554</v>
      </c>
      <c r="L18" s="197" t="s">
        <v>4204</v>
      </c>
      <c r="M18" s="542" t="s">
        <v>4157</v>
      </c>
      <c r="N18" s="197" t="s">
        <v>6653</v>
      </c>
    </row>
    <row r="19" spans="2:14" ht="18" customHeight="1">
      <c r="B19" s="542" t="s">
        <v>6654</v>
      </c>
      <c r="C19" s="197" t="s">
        <v>6655</v>
      </c>
      <c r="D19" s="197" t="s">
        <v>83</v>
      </c>
      <c r="E19" s="197" t="s">
        <v>6656</v>
      </c>
      <c r="F19" s="197" t="s">
        <v>6657</v>
      </c>
      <c r="I19" s="197">
        <v>198091268</v>
      </c>
      <c r="J19" s="197">
        <v>8016445290</v>
      </c>
      <c r="K19" s="197" t="s">
        <v>554</v>
      </c>
      <c r="L19" s="197" t="s">
        <v>4204</v>
      </c>
      <c r="M19" s="542" t="s">
        <v>4157</v>
      </c>
      <c r="N19" s="197" t="s">
        <v>6658</v>
      </c>
    </row>
    <row r="20" spans="2:14" ht="18" customHeight="1">
      <c r="B20" s="542" t="s">
        <v>6659</v>
      </c>
      <c r="C20" s="197" t="s">
        <v>6660</v>
      </c>
      <c r="D20" s="197" t="s">
        <v>83</v>
      </c>
      <c r="E20" s="301" t="s">
        <v>6661</v>
      </c>
      <c r="F20" s="306" t="s">
        <v>6662</v>
      </c>
      <c r="G20" s="306"/>
      <c r="H20" s="306"/>
      <c r="I20" s="467">
        <v>134345849</v>
      </c>
      <c r="J20" s="467" t="s">
        <v>1798</v>
      </c>
      <c r="K20" s="543" t="s">
        <v>522</v>
      </c>
      <c r="L20" s="197" t="s">
        <v>4204</v>
      </c>
      <c r="M20" s="542" t="s">
        <v>4157</v>
      </c>
      <c r="N20" s="197" t="s">
        <v>6663</v>
      </c>
    </row>
    <row r="21" spans="2:14" ht="18" customHeight="1">
      <c r="B21" s="542" t="s">
        <v>6664</v>
      </c>
      <c r="C21" s="197" t="s">
        <v>6665</v>
      </c>
      <c r="D21" s="197" t="s">
        <v>83</v>
      </c>
      <c r="E21" s="301" t="s">
        <v>6602</v>
      </c>
      <c r="F21" s="306" t="s">
        <v>6666</v>
      </c>
      <c r="G21" s="306"/>
      <c r="H21" s="306"/>
      <c r="I21" s="313">
        <v>198091228</v>
      </c>
      <c r="J21" s="543">
        <v>4698940779</v>
      </c>
      <c r="K21" s="543" t="s">
        <v>554</v>
      </c>
      <c r="L21" s="197" t="s">
        <v>4204</v>
      </c>
      <c r="M21" s="542" t="s">
        <v>4157</v>
      </c>
      <c r="N21" s="197" t="s">
        <v>6667</v>
      </c>
    </row>
    <row r="22" spans="2:14">
      <c r="B22" s="542" t="s">
        <v>6668</v>
      </c>
      <c r="C22" s="197" t="s">
        <v>6669</v>
      </c>
      <c r="D22" s="197" t="s">
        <v>101</v>
      </c>
      <c r="E22" s="197" t="s">
        <v>6670</v>
      </c>
      <c r="F22" s="197" t="s">
        <v>6671</v>
      </c>
      <c r="I22" s="197">
        <v>152806550</v>
      </c>
      <c r="J22" s="197">
        <v>3856958686</v>
      </c>
      <c r="K22" s="197" t="s">
        <v>1710</v>
      </c>
      <c r="L22" s="197" t="s">
        <v>4220</v>
      </c>
      <c r="M22" s="542" t="s">
        <v>4172</v>
      </c>
      <c r="N22" s="197" t="s">
        <v>6672</v>
      </c>
    </row>
    <row r="23" spans="2:14" s="455" customFormat="1">
      <c r="B23" s="548" t="s">
        <v>6171</v>
      </c>
      <c r="C23" s="455" t="s">
        <v>6172</v>
      </c>
      <c r="D23" s="455" t="s">
        <v>101</v>
      </c>
      <c r="E23" s="455" t="s">
        <v>6673</v>
      </c>
      <c r="F23" s="455" t="s">
        <v>5875</v>
      </c>
      <c r="I23" s="455">
        <v>95620738</v>
      </c>
      <c r="J23" s="455">
        <v>6196493412</v>
      </c>
      <c r="K23" s="455" t="s">
        <v>516</v>
      </c>
      <c r="L23" s="455" t="s">
        <v>4220</v>
      </c>
      <c r="M23" s="548" t="s">
        <v>4172</v>
      </c>
      <c r="N23" s="455" t="s">
        <v>6674</v>
      </c>
    </row>
    <row r="24" spans="2:14" ht="18.75" customHeight="1">
      <c r="B24" s="542" t="s">
        <v>6675</v>
      </c>
      <c r="C24" s="197" t="s">
        <v>6676</v>
      </c>
      <c r="D24" s="197" t="s">
        <v>101</v>
      </c>
      <c r="E24" s="302" t="s">
        <v>6677</v>
      </c>
      <c r="F24" s="297" t="s">
        <v>6678</v>
      </c>
      <c r="G24" s="297"/>
      <c r="H24" s="297"/>
      <c r="I24" s="311">
        <v>190032407</v>
      </c>
      <c r="J24" s="536" t="s">
        <v>1761</v>
      </c>
      <c r="K24" s="536" t="s">
        <v>1710</v>
      </c>
      <c r="L24" s="197" t="s">
        <v>4220</v>
      </c>
      <c r="M24" s="542" t="s">
        <v>4157</v>
      </c>
      <c r="N24" s="197" t="s">
        <v>6679</v>
      </c>
    </row>
    <row r="25" spans="2:14">
      <c r="B25" s="542" t="s">
        <v>6680</v>
      </c>
      <c r="C25" s="197" t="s">
        <v>6681</v>
      </c>
      <c r="D25" s="197" t="s">
        <v>101</v>
      </c>
      <c r="E25" s="302" t="s">
        <v>6682</v>
      </c>
      <c r="F25" s="297" t="s">
        <v>6683</v>
      </c>
      <c r="G25" s="297"/>
      <c r="H25" s="297"/>
      <c r="I25" s="311">
        <v>182061710</v>
      </c>
      <c r="J25" s="536">
        <v>3856229075</v>
      </c>
      <c r="K25" s="536" t="s">
        <v>1710</v>
      </c>
      <c r="L25" s="197" t="s">
        <v>4220</v>
      </c>
      <c r="M25" s="542" t="s">
        <v>4157</v>
      </c>
      <c r="N25" s="197" t="s">
        <v>6684</v>
      </c>
    </row>
  </sheetData>
  <pageMargins left="0.7" right="0.7" top="0.75" bottom="0.75" header="0.3" footer="0.3"/>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526F-A40E-4589-AC56-77089261EA7C}">
  <dimension ref="A1:V11"/>
  <sheetViews>
    <sheetView topLeftCell="D1" workbookViewId="0">
      <selection activeCell="D5" sqref="D5:F8"/>
    </sheetView>
  </sheetViews>
  <sheetFormatPr defaultRowHeight="15"/>
  <cols>
    <col min="1" max="1" width="12" bestFit="1" customWidth="1"/>
    <col min="2" max="2" width="11.28515625" customWidth="1"/>
    <col min="3" max="3" width="18.140625" customWidth="1"/>
    <col min="4" max="4" width="40.7109375" customWidth="1"/>
    <col min="5" max="8" width="23.140625" customWidth="1"/>
    <col min="9" max="9" width="16.85546875" customWidth="1"/>
    <col min="10" max="10" width="17.140625" customWidth="1"/>
    <col min="11" max="11" width="28.42578125" customWidth="1"/>
    <col min="12" max="12" width="48.85546875" customWidth="1"/>
    <col min="13" max="13" width="22.42578125" customWidth="1"/>
    <col min="14" max="14" width="12.42578125" customWidth="1"/>
    <col min="15" max="15" width="9.140625" customWidth="1"/>
    <col min="16" max="18" width="12.42578125" bestFit="1" customWidth="1"/>
    <col min="19" max="19" width="17.140625" bestFit="1" customWidth="1"/>
    <col min="20" max="21" width="12.42578125" bestFit="1" customWidth="1"/>
  </cols>
  <sheetData>
    <row r="1" spans="1:22">
      <c r="A1" s="412" t="s">
        <v>4140</v>
      </c>
      <c r="B1" s="355" t="s">
        <v>4139</v>
      </c>
      <c r="C1" s="355" t="s">
        <v>4137</v>
      </c>
      <c r="D1" s="355" t="s">
        <v>4138</v>
      </c>
      <c r="E1" s="355" t="s">
        <v>189</v>
      </c>
      <c r="F1" s="355" t="s">
        <v>5900</v>
      </c>
      <c r="G1" s="355" t="s">
        <v>5844</v>
      </c>
      <c r="H1" s="355" t="s">
        <v>5843</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8" t="s">
        <v>4151</v>
      </c>
      <c r="V1" s="355" t="s">
        <v>6047</v>
      </c>
    </row>
    <row r="2" spans="1:22">
      <c r="B2" t="s">
        <v>6685</v>
      </c>
      <c r="C2" t="s">
        <v>6686</v>
      </c>
      <c r="D2" t="s">
        <v>147</v>
      </c>
      <c r="E2" s="539" t="s">
        <v>6687</v>
      </c>
      <c r="F2" s="539" t="s">
        <v>6688</v>
      </c>
      <c r="G2" s="539"/>
      <c r="H2" s="539" t="s">
        <v>6689</v>
      </c>
      <c r="I2">
        <v>198024130</v>
      </c>
      <c r="J2" s="428" t="s">
        <v>1776</v>
      </c>
      <c r="K2" s="46" t="s">
        <v>1710</v>
      </c>
      <c r="L2" t="s">
        <v>4204</v>
      </c>
      <c r="M2" t="s">
        <v>4155</v>
      </c>
      <c r="N2" t="s">
        <v>6690</v>
      </c>
    </row>
    <row r="3" spans="1:22">
      <c r="B3" t="s">
        <v>6691</v>
      </c>
      <c r="C3" t="s">
        <v>6692</v>
      </c>
      <c r="D3" t="s">
        <v>147</v>
      </c>
      <c r="E3" s="539" t="s">
        <v>6693</v>
      </c>
      <c r="F3" s="539" t="s">
        <v>6694</v>
      </c>
      <c r="G3" s="539"/>
      <c r="H3" s="539" t="s">
        <v>6695</v>
      </c>
      <c r="I3">
        <v>194769457</v>
      </c>
      <c r="J3" s="428">
        <v>4355143785</v>
      </c>
      <c r="K3" s="46" t="s">
        <v>516</v>
      </c>
      <c r="L3" t="s">
        <v>4204</v>
      </c>
      <c r="M3" t="s">
        <v>4155</v>
      </c>
      <c r="N3" t="s">
        <v>6696</v>
      </c>
    </row>
    <row r="4" spans="1:22">
      <c r="B4" t="s">
        <v>6697</v>
      </c>
      <c r="C4" t="s">
        <v>6698</v>
      </c>
      <c r="D4" t="s">
        <v>147</v>
      </c>
      <c r="E4" t="s">
        <v>6699</v>
      </c>
      <c r="F4" t="s">
        <v>6700</v>
      </c>
      <c r="G4" t="s">
        <v>6701</v>
      </c>
      <c r="H4" t="s">
        <v>6702</v>
      </c>
      <c r="I4">
        <v>198010479</v>
      </c>
      <c r="J4" s="428" t="s">
        <v>1779</v>
      </c>
      <c r="K4" s="46" t="s">
        <v>1780</v>
      </c>
      <c r="L4" t="s">
        <v>4204</v>
      </c>
      <c r="M4" t="s">
        <v>4155</v>
      </c>
      <c r="N4" t="s">
        <v>6703</v>
      </c>
    </row>
    <row r="5" spans="1:22">
      <c r="B5" t="s">
        <v>6704</v>
      </c>
      <c r="C5" t="s">
        <v>6705</v>
      </c>
      <c r="D5" t="s">
        <v>83</v>
      </c>
      <c r="E5" t="s">
        <v>6706</v>
      </c>
      <c r="F5" t="s">
        <v>6666</v>
      </c>
      <c r="H5" t="s">
        <v>6707</v>
      </c>
      <c r="I5">
        <v>193852264</v>
      </c>
      <c r="J5" s="428">
        <v>8016349786</v>
      </c>
      <c r="K5" s="46" t="s">
        <v>506</v>
      </c>
      <c r="L5" t="s">
        <v>4204</v>
      </c>
      <c r="M5" t="s">
        <v>4157</v>
      </c>
      <c r="N5" t="s">
        <v>6708</v>
      </c>
    </row>
    <row r="6" spans="1:22">
      <c r="B6" t="s">
        <v>6709</v>
      </c>
      <c r="C6" t="s">
        <v>6710</v>
      </c>
      <c r="D6" t="s">
        <v>83</v>
      </c>
      <c r="E6" t="s">
        <v>6711</v>
      </c>
      <c r="F6" t="s">
        <v>6712</v>
      </c>
      <c r="H6" t="s">
        <v>6713</v>
      </c>
      <c r="I6">
        <v>187997721</v>
      </c>
      <c r="J6" s="428">
        <v>8019150994</v>
      </c>
      <c r="K6" s="46" t="s">
        <v>1710</v>
      </c>
      <c r="L6" t="s">
        <v>4204</v>
      </c>
      <c r="M6" t="s">
        <v>4157</v>
      </c>
      <c r="N6" t="s">
        <v>6714</v>
      </c>
    </row>
    <row r="7" spans="1:22">
      <c r="B7" t="s">
        <v>6715</v>
      </c>
      <c r="C7" t="s">
        <v>6716</v>
      </c>
      <c r="D7" t="s">
        <v>83</v>
      </c>
      <c r="E7" t="s">
        <v>6717</v>
      </c>
      <c r="F7" t="s">
        <v>6718</v>
      </c>
      <c r="H7" t="s">
        <v>6719</v>
      </c>
      <c r="I7">
        <v>186627342</v>
      </c>
      <c r="J7" s="428">
        <v>3854566241</v>
      </c>
      <c r="K7" s="46" t="s">
        <v>522</v>
      </c>
      <c r="L7" t="s">
        <v>4204</v>
      </c>
      <c r="M7" t="s">
        <v>4157</v>
      </c>
      <c r="N7" t="s">
        <v>6720</v>
      </c>
    </row>
    <row r="8" spans="1:22">
      <c r="B8" t="s">
        <v>6721</v>
      </c>
      <c r="C8" t="s">
        <v>6722</v>
      </c>
      <c r="D8" t="s">
        <v>83</v>
      </c>
      <c r="E8" t="s">
        <v>6723</v>
      </c>
      <c r="F8" t="s">
        <v>6666</v>
      </c>
      <c r="H8" t="s">
        <v>6724</v>
      </c>
      <c r="I8">
        <v>186524512</v>
      </c>
      <c r="J8" s="428">
        <v>3854908227</v>
      </c>
      <c r="K8" s="46" t="s">
        <v>522</v>
      </c>
      <c r="L8" t="s">
        <v>4204</v>
      </c>
      <c r="M8" t="s">
        <v>4157</v>
      </c>
      <c r="N8" t="s">
        <v>6725</v>
      </c>
    </row>
    <row r="9" spans="1:22">
      <c r="B9" t="s">
        <v>6726</v>
      </c>
      <c r="C9" t="s">
        <v>6727</v>
      </c>
      <c r="D9" t="s">
        <v>101</v>
      </c>
      <c r="E9" t="s">
        <v>6728</v>
      </c>
      <c r="F9" t="s">
        <v>6729</v>
      </c>
      <c r="H9" t="s">
        <v>6730</v>
      </c>
      <c r="I9">
        <v>198085680</v>
      </c>
      <c r="J9" s="428">
        <v>8017555395</v>
      </c>
      <c r="K9" s="46" t="s">
        <v>1526</v>
      </c>
      <c r="L9" t="s">
        <v>4220</v>
      </c>
      <c r="M9" t="s">
        <v>4155</v>
      </c>
      <c r="N9" t="s">
        <v>6731</v>
      </c>
    </row>
    <row r="10" spans="1:22" ht="17.25" customHeight="1">
      <c r="B10" t="s">
        <v>6732</v>
      </c>
      <c r="C10" t="s">
        <v>6733</v>
      </c>
      <c r="D10" t="s">
        <v>101</v>
      </c>
      <c r="E10" t="s">
        <v>6734</v>
      </c>
      <c r="F10" t="s">
        <v>6735</v>
      </c>
      <c r="H10" t="s">
        <v>6736</v>
      </c>
      <c r="I10">
        <v>142446398</v>
      </c>
      <c r="J10" s="428">
        <v>9194547916</v>
      </c>
      <c r="K10" s="46" t="s">
        <v>6737</v>
      </c>
      <c r="L10" t="s">
        <v>4220</v>
      </c>
      <c r="M10" t="s">
        <v>4155</v>
      </c>
      <c r="N10" t="s">
        <v>6738</v>
      </c>
    </row>
    <row r="11" spans="1:22" ht="18" customHeight="1">
      <c r="B11" t="s">
        <v>6739</v>
      </c>
      <c r="C11" t="s">
        <v>6740</v>
      </c>
      <c r="D11" t="s">
        <v>101</v>
      </c>
      <c r="E11" s="539" t="s">
        <v>6741</v>
      </c>
      <c r="F11" s="539" t="s">
        <v>6742</v>
      </c>
      <c r="G11" s="539"/>
      <c r="H11" s="539" t="s">
        <v>6743</v>
      </c>
      <c r="I11">
        <v>188004500</v>
      </c>
      <c r="J11" s="428">
        <v>3852531583</v>
      </c>
      <c r="K11" s="46" t="s">
        <v>506</v>
      </c>
      <c r="L11" t="s">
        <v>4220</v>
      </c>
      <c r="M11" t="s">
        <v>4155</v>
      </c>
      <c r="N11" t="s">
        <v>6744</v>
      </c>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3A8D3-671A-4D14-934D-8D0B4F87A7D1}">
  <dimension ref="A1:S36"/>
  <sheetViews>
    <sheetView topLeftCell="H1" workbookViewId="0">
      <selection activeCell="H5" sqref="H5"/>
    </sheetView>
  </sheetViews>
  <sheetFormatPr defaultColWidth="9.140625" defaultRowHeight="15"/>
  <cols>
    <col min="1" max="1" width="12" style="197" bestFit="1" customWidth="1"/>
    <col min="2" max="2" width="11.28515625" style="197" customWidth="1"/>
    <col min="3" max="3" width="18.140625" style="197" customWidth="1"/>
    <col min="4" max="4" width="40.7109375" style="197" customWidth="1"/>
    <col min="5" max="5" width="22" style="197" customWidth="1"/>
    <col min="6" max="6" width="16.85546875" style="197" customWidth="1"/>
    <col min="7" max="7" width="17.140625" style="197" customWidth="1"/>
    <col min="8" max="8" width="23.5703125" style="197" customWidth="1"/>
    <col min="9" max="9" width="41" style="197" customWidth="1"/>
    <col min="10" max="10" width="22.42578125" style="197" customWidth="1"/>
    <col min="11" max="11" width="12.42578125" style="197" customWidth="1"/>
    <col min="12" max="12" width="9.140625" style="197" customWidth="1"/>
    <col min="13" max="15" width="12.42578125" style="197" bestFit="1" customWidth="1"/>
    <col min="16" max="16" width="17.140625" style="197" bestFit="1" customWidth="1"/>
    <col min="17" max="18" width="12.42578125" style="197" bestFit="1" customWidth="1"/>
    <col min="19" max="16384" width="9.140625" style="197"/>
  </cols>
  <sheetData>
    <row r="1" spans="1:19">
      <c r="A1" s="498" t="s">
        <v>6745</v>
      </c>
      <c r="B1" s="497" t="s">
        <v>4139</v>
      </c>
      <c r="C1" s="497" t="s">
        <v>4137</v>
      </c>
      <c r="D1" s="497" t="s">
        <v>4138</v>
      </c>
      <c r="E1" s="497" t="s">
        <v>189</v>
      </c>
      <c r="F1" s="497" t="s">
        <v>1192</v>
      </c>
      <c r="G1" s="499" t="s">
        <v>190</v>
      </c>
      <c r="H1" s="497" t="s">
        <v>498</v>
      </c>
      <c r="I1" s="497" t="s">
        <v>4143</v>
      </c>
      <c r="J1" s="497" t="s">
        <v>4144</v>
      </c>
      <c r="K1" s="497" t="s">
        <v>4145</v>
      </c>
      <c r="L1" s="497" t="s">
        <v>450</v>
      </c>
      <c r="M1" s="497" t="s">
        <v>4146</v>
      </c>
      <c r="N1" s="497" t="s">
        <v>4147</v>
      </c>
      <c r="O1" s="497" t="s">
        <v>4148</v>
      </c>
      <c r="P1" s="497" t="s">
        <v>4149</v>
      </c>
      <c r="Q1" s="500" t="s">
        <v>4150</v>
      </c>
      <c r="R1" s="500" t="s">
        <v>4151</v>
      </c>
      <c r="S1" s="497" t="s">
        <v>6047</v>
      </c>
    </row>
    <row r="2" spans="1:19" hidden="1">
      <c r="B2" s="197" t="s">
        <v>6746</v>
      </c>
      <c r="C2" s="197" t="s">
        <v>6747</v>
      </c>
      <c r="D2" s="197" t="s">
        <v>122</v>
      </c>
      <c r="E2" s="525" t="s">
        <v>6748</v>
      </c>
      <c r="F2" s="530">
        <v>124894264</v>
      </c>
      <c r="G2" s="532">
        <v>3854887571</v>
      </c>
      <c r="H2" s="532" t="s">
        <v>516</v>
      </c>
      <c r="I2" s="197" t="s">
        <v>4204</v>
      </c>
      <c r="J2" s="197" t="s">
        <v>4162</v>
      </c>
      <c r="K2" s="197" t="s">
        <v>6749</v>
      </c>
    </row>
    <row r="3" spans="1:19" hidden="1">
      <c r="B3" s="197" t="s">
        <v>6750</v>
      </c>
      <c r="C3" s="197" t="s">
        <v>6751</v>
      </c>
      <c r="D3" s="197" t="s">
        <v>80</v>
      </c>
      <c r="E3" s="503" t="s">
        <v>6752</v>
      </c>
      <c r="F3" s="198">
        <v>95677487</v>
      </c>
      <c r="G3" s="463">
        <v>3854059772</v>
      </c>
      <c r="H3" s="198" t="s">
        <v>552</v>
      </c>
      <c r="I3" s="197" t="s">
        <v>4218</v>
      </c>
      <c r="J3" s="197" t="s">
        <v>4162</v>
      </c>
      <c r="K3" s="197" t="s">
        <v>6753</v>
      </c>
    </row>
    <row r="4" spans="1:19" hidden="1">
      <c r="B4" s="197" t="s">
        <v>6754</v>
      </c>
      <c r="C4" s="197" t="s">
        <v>6755</v>
      </c>
      <c r="D4" s="197" t="s">
        <v>122</v>
      </c>
      <c r="E4" s="258" t="s">
        <v>6756</v>
      </c>
      <c r="F4" s="197">
        <v>155250199</v>
      </c>
      <c r="G4" s="197">
        <v>8017082303</v>
      </c>
      <c r="H4" s="197" t="s">
        <v>522</v>
      </c>
      <c r="I4" s="197" t="s">
        <v>4204</v>
      </c>
      <c r="J4" s="197" t="s">
        <v>4162</v>
      </c>
      <c r="K4" s="197" t="s">
        <v>6757</v>
      </c>
    </row>
    <row r="5" spans="1:19" hidden="1">
      <c r="B5" s="197" t="s">
        <v>6758</v>
      </c>
      <c r="C5" s="197" t="s">
        <v>6759</v>
      </c>
      <c r="D5" s="197" t="s">
        <v>86</v>
      </c>
      <c r="E5" s="526" t="s">
        <v>6760</v>
      </c>
      <c r="F5" s="197">
        <v>155424800</v>
      </c>
      <c r="G5" s="197">
        <v>3853890853</v>
      </c>
      <c r="H5" s="197" t="s">
        <v>528</v>
      </c>
      <c r="I5" s="197" t="s">
        <v>4204</v>
      </c>
      <c r="J5" s="197" t="s">
        <v>4162</v>
      </c>
      <c r="K5" s="197" t="s">
        <v>6761</v>
      </c>
    </row>
    <row r="6" spans="1:19" hidden="1">
      <c r="B6" s="197" t="s">
        <v>6762</v>
      </c>
      <c r="C6" s="197" t="s">
        <v>6763</v>
      </c>
      <c r="D6" s="197" t="s">
        <v>86</v>
      </c>
      <c r="E6" s="502" t="s">
        <v>6764</v>
      </c>
      <c r="F6" s="197">
        <v>146413710</v>
      </c>
      <c r="G6" s="197">
        <v>3854202631</v>
      </c>
      <c r="H6" s="197" t="s">
        <v>516</v>
      </c>
      <c r="I6" s="197" t="s">
        <v>4204</v>
      </c>
      <c r="J6" s="197" t="s">
        <v>4162</v>
      </c>
      <c r="K6" s="197" t="s">
        <v>6765</v>
      </c>
    </row>
    <row r="7" spans="1:19" hidden="1">
      <c r="B7" s="197" t="s">
        <v>6766</v>
      </c>
      <c r="C7" s="197" t="s">
        <v>6767</v>
      </c>
      <c r="D7" s="197" t="s">
        <v>92</v>
      </c>
      <c r="E7" s="527" t="s">
        <v>6768</v>
      </c>
      <c r="F7" s="197">
        <v>151382623</v>
      </c>
      <c r="G7" s="197">
        <v>8633302805</v>
      </c>
      <c r="H7" s="197" t="s">
        <v>1710</v>
      </c>
      <c r="I7" s="197" t="s">
        <v>4220</v>
      </c>
      <c r="J7" s="197" t="s">
        <v>4162</v>
      </c>
      <c r="K7" s="197" t="s">
        <v>6769</v>
      </c>
    </row>
    <row r="8" spans="1:19" hidden="1">
      <c r="B8" s="197" t="s">
        <v>6770</v>
      </c>
      <c r="C8" s="197" t="s">
        <v>6771</v>
      </c>
      <c r="D8" s="197" t="s">
        <v>122</v>
      </c>
      <c r="E8" s="528" t="s">
        <v>6772</v>
      </c>
      <c r="F8" s="198">
        <v>191900027</v>
      </c>
      <c r="G8" s="197">
        <v>8012050637</v>
      </c>
      <c r="H8" s="198" t="s">
        <v>506</v>
      </c>
      <c r="I8" s="197" t="s">
        <v>4204</v>
      </c>
      <c r="J8" s="197" t="s">
        <v>4162</v>
      </c>
      <c r="K8" s="197" t="s">
        <v>6773</v>
      </c>
    </row>
    <row r="9" spans="1:19" hidden="1">
      <c r="B9" s="197" t="s">
        <v>6774</v>
      </c>
      <c r="C9" s="197" t="s">
        <v>6775</v>
      </c>
      <c r="D9" s="197" t="s">
        <v>122</v>
      </c>
      <c r="E9" s="502" t="s">
        <v>6776</v>
      </c>
      <c r="F9" s="582">
        <v>186916146</v>
      </c>
      <c r="G9" s="582">
        <v>3855292090</v>
      </c>
      <c r="H9" s="197" t="s">
        <v>522</v>
      </c>
      <c r="I9" s="197" t="s">
        <v>4204</v>
      </c>
      <c r="J9" s="197" t="s">
        <v>4162</v>
      </c>
      <c r="K9" s="197" t="s">
        <v>6777</v>
      </c>
    </row>
    <row r="10" spans="1:19" hidden="1">
      <c r="B10" s="197" t="s">
        <v>6778</v>
      </c>
      <c r="C10" s="197" t="s">
        <v>6779</v>
      </c>
      <c r="D10" s="197" t="s">
        <v>122</v>
      </c>
      <c r="E10" s="502" t="s">
        <v>6780</v>
      </c>
      <c r="F10" s="197">
        <v>198094135</v>
      </c>
      <c r="G10" s="197">
        <v>3465621003</v>
      </c>
      <c r="H10" s="197" t="s">
        <v>1526</v>
      </c>
      <c r="I10" s="197" t="s">
        <v>4204</v>
      </c>
      <c r="J10" s="197" t="s">
        <v>4162</v>
      </c>
      <c r="K10" s="197" t="s">
        <v>6781</v>
      </c>
    </row>
    <row r="11" spans="1:19" hidden="1">
      <c r="B11" s="197" t="s">
        <v>6782</v>
      </c>
      <c r="C11" s="197" t="s">
        <v>6783</v>
      </c>
      <c r="D11" s="197" t="s">
        <v>122</v>
      </c>
      <c r="E11" s="525" t="s">
        <v>6784</v>
      </c>
      <c r="F11" s="531">
        <v>142654008</v>
      </c>
      <c r="G11" s="533">
        <v>7735428379</v>
      </c>
      <c r="H11" s="533" t="s">
        <v>522</v>
      </c>
      <c r="I11" s="197" t="s">
        <v>4204</v>
      </c>
      <c r="J11" s="197" t="s">
        <v>4162</v>
      </c>
      <c r="K11" s="197" t="s">
        <v>6785</v>
      </c>
    </row>
    <row r="12" spans="1:19" hidden="1">
      <c r="B12" s="450" t="s">
        <v>6186</v>
      </c>
      <c r="C12" s="197" t="s">
        <v>6786</v>
      </c>
      <c r="D12" s="197" t="s">
        <v>6056</v>
      </c>
      <c r="E12" s="503" t="s">
        <v>6787</v>
      </c>
      <c r="F12" s="198">
        <v>191039412</v>
      </c>
      <c r="G12" s="198">
        <v>8017229181</v>
      </c>
      <c r="H12" s="198" t="s">
        <v>522</v>
      </c>
      <c r="I12" s="197" t="s">
        <v>6058</v>
      </c>
      <c r="J12" s="197" t="s">
        <v>4162</v>
      </c>
      <c r="K12" s="197" t="s">
        <v>6788</v>
      </c>
    </row>
    <row r="13" spans="1:19" hidden="1">
      <c r="B13" s="529" t="s">
        <v>6789</v>
      </c>
      <c r="C13" s="197" t="s">
        <v>6790</v>
      </c>
      <c r="D13" s="197" t="s">
        <v>4975</v>
      </c>
      <c r="E13" s="502" t="s">
        <v>6791</v>
      </c>
      <c r="F13" s="197">
        <v>194500406</v>
      </c>
      <c r="G13" s="197" t="s">
        <v>6792</v>
      </c>
      <c r="H13" s="197" t="s">
        <v>6793</v>
      </c>
      <c r="I13" s="197" t="s">
        <v>4220</v>
      </c>
      <c r="J13" s="197" t="s">
        <v>4162</v>
      </c>
      <c r="K13" s="197" t="s">
        <v>6794</v>
      </c>
    </row>
    <row r="14" spans="1:19" hidden="1">
      <c r="B14" s="197" t="s">
        <v>6795</v>
      </c>
      <c r="C14" s="197" t="s">
        <v>6796</v>
      </c>
      <c r="D14" s="197" t="s">
        <v>4975</v>
      </c>
      <c r="E14" s="502" t="s">
        <v>6797</v>
      </c>
      <c r="F14" s="197">
        <v>111407770</v>
      </c>
      <c r="G14" s="197">
        <v>8014038840</v>
      </c>
      <c r="H14" s="197" t="s">
        <v>6793</v>
      </c>
      <c r="I14" s="197" t="s">
        <v>4220</v>
      </c>
      <c r="J14" s="197" t="s">
        <v>4162</v>
      </c>
      <c r="K14" s="197" t="s">
        <v>6798</v>
      </c>
    </row>
    <row r="15" spans="1:19" hidden="1">
      <c r="B15" s="197" t="s">
        <v>6799</v>
      </c>
      <c r="C15" s="197" t="s">
        <v>6800</v>
      </c>
      <c r="D15" s="197" t="s">
        <v>86</v>
      </c>
      <c r="E15" s="502" t="s">
        <v>6801</v>
      </c>
      <c r="F15" s="197">
        <v>188001620</v>
      </c>
      <c r="G15" s="197">
        <v>8012321725</v>
      </c>
      <c r="H15" s="197" t="s">
        <v>1710</v>
      </c>
      <c r="I15" s="197" t="s">
        <v>4204</v>
      </c>
      <c r="J15" s="197" t="s">
        <v>4162</v>
      </c>
      <c r="K15" s="197" t="s">
        <v>6802</v>
      </c>
    </row>
    <row r="16" spans="1:19" hidden="1">
      <c r="B16" s="197" t="s">
        <v>6803</v>
      </c>
      <c r="C16" s="197" t="s">
        <v>6470</v>
      </c>
      <c r="D16" s="197" t="s">
        <v>107</v>
      </c>
      <c r="E16" s="414" t="s">
        <v>6804</v>
      </c>
      <c r="F16" s="535">
        <v>194559984</v>
      </c>
      <c r="G16" s="535">
        <v>8013807909</v>
      </c>
      <c r="H16" s="536" t="s">
        <v>1710</v>
      </c>
      <c r="I16" s="197" t="s">
        <v>4204</v>
      </c>
      <c r="J16" s="197" t="s">
        <v>4155</v>
      </c>
      <c r="K16" s="197" t="s">
        <v>6805</v>
      </c>
    </row>
    <row r="17" spans="2:11" hidden="1">
      <c r="B17" s="197" t="s">
        <v>6806</v>
      </c>
      <c r="C17" s="197" t="s">
        <v>6807</v>
      </c>
      <c r="D17" s="197" t="s">
        <v>107</v>
      </c>
      <c r="E17" s="537" t="s">
        <v>6808</v>
      </c>
      <c r="F17" s="197">
        <v>194457554</v>
      </c>
      <c r="G17" s="197">
        <v>3852859918</v>
      </c>
      <c r="H17" s="197" t="s">
        <v>1526</v>
      </c>
      <c r="I17" s="197" t="s">
        <v>4204</v>
      </c>
      <c r="J17" s="197" t="s">
        <v>4155</v>
      </c>
      <c r="K17" s="197" t="s">
        <v>6809</v>
      </c>
    </row>
    <row r="18" spans="2:11" hidden="1">
      <c r="B18" s="197" t="s">
        <v>6810</v>
      </c>
      <c r="C18" s="197" t="s">
        <v>6811</v>
      </c>
      <c r="D18" s="197" t="s">
        <v>125</v>
      </c>
      <c r="E18" s="538" t="s">
        <v>6812</v>
      </c>
      <c r="F18" s="197">
        <v>194586585</v>
      </c>
      <c r="G18" s="197">
        <v>8014251858</v>
      </c>
      <c r="H18" s="197" t="s">
        <v>528</v>
      </c>
      <c r="I18" s="197" t="s">
        <v>4220</v>
      </c>
      <c r="J18" s="197" t="s">
        <v>4155</v>
      </c>
      <c r="K18" s="197" t="s">
        <v>6813</v>
      </c>
    </row>
    <row r="19" spans="2:11" hidden="1">
      <c r="B19" s="197" t="s">
        <v>6814</v>
      </c>
      <c r="C19" s="197" t="s">
        <v>6815</v>
      </c>
      <c r="D19" s="197" t="s">
        <v>95</v>
      </c>
      <c r="E19" s="538" t="s">
        <v>6816</v>
      </c>
      <c r="F19" s="197">
        <v>198099968</v>
      </c>
      <c r="G19" s="197">
        <v>8013688122</v>
      </c>
      <c r="H19" s="197" t="s">
        <v>1710</v>
      </c>
      <c r="I19" s="197" t="s">
        <v>4204</v>
      </c>
      <c r="J19" s="197" t="s">
        <v>4155</v>
      </c>
      <c r="K19" s="197" t="s">
        <v>6817</v>
      </c>
    </row>
    <row r="20" spans="2:11" hidden="1">
      <c r="B20" s="197" t="s">
        <v>6818</v>
      </c>
      <c r="C20" s="197" t="s">
        <v>6819</v>
      </c>
      <c r="D20" s="197" t="s">
        <v>4355</v>
      </c>
      <c r="E20" s="502" t="s">
        <v>6820</v>
      </c>
      <c r="F20" s="197">
        <v>95709391</v>
      </c>
      <c r="G20" s="232" t="s">
        <v>6821</v>
      </c>
      <c r="H20" s="197" t="s">
        <v>6793</v>
      </c>
      <c r="I20" s="197" t="s">
        <v>4204</v>
      </c>
      <c r="J20" s="197" t="s">
        <v>4172</v>
      </c>
      <c r="K20" s="197" t="s">
        <v>6822</v>
      </c>
    </row>
    <row r="21" spans="2:11" hidden="1">
      <c r="B21" s="197" t="s">
        <v>6823</v>
      </c>
      <c r="C21" s="197" t="s">
        <v>6824</v>
      </c>
      <c r="D21" s="197" t="s">
        <v>167</v>
      </c>
      <c r="E21" s="502" t="s">
        <v>6825</v>
      </c>
      <c r="F21" s="197">
        <v>194466541</v>
      </c>
      <c r="G21" s="197">
        <v>8012051081</v>
      </c>
      <c r="H21" s="197" t="s">
        <v>506</v>
      </c>
      <c r="I21" s="197" t="s">
        <v>4220</v>
      </c>
      <c r="J21" s="197" t="s">
        <v>4172</v>
      </c>
      <c r="K21" s="197" t="s">
        <v>6826</v>
      </c>
    </row>
    <row r="22" spans="2:11" hidden="1">
      <c r="B22" s="197" t="s">
        <v>6827</v>
      </c>
      <c r="C22" s="197" t="s">
        <v>6828</v>
      </c>
      <c r="D22" s="197" t="s">
        <v>110</v>
      </c>
      <c r="E22" s="197" t="s">
        <v>6829</v>
      </c>
      <c r="F22" s="197">
        <v>117084972</v>
      </c>
      <c r="G22" s="197">
        <v>3852273302</v>
      </c>
      <c r="H22" s="197" t="s">
        <v>554</v>
      </c>
      <c r="I22" s="197" t="s">
        <v>6058</v>
      </c>
      <c r="J22" s="197" t="s">
        <v>4172</v>
      </c>
      <c r="K22" s="197" t="s">
        <v>6830</v>
      </c>
    </row>
    <row r="23" spans="2:11" hidden="1">
      <c r="B23" s="197" t="s">
        <v>6831</v>
      </c>
      <c r="C23" s="197" t="s">
        <v>6832</v>
      </c>
      <c r="D23" s="197" t="s">
        <v>188</v>
      </c>
      <c r="E23" s="525" t="s">
        <v>1713</v>
      </c>
      <c r="F23" s="197">
        <v>194816575</v>
      </c>
      <c r="G23" s="197">
        <v>3854361573</v>
      </c>
      <c r="H23" s="197" t="s">
        <v>1710</v>
      </c>
      <c r="I23" s="197" t="s">
        <v>4218</v>
      </c>
      <c r="J23" s="197" t="s">
        <v>4172</v>
      </c>
      <c r="K23" s="197" t="s">
        <v>6833</v>
      </c>
    </row>
    <row r="24" spans="2:11">
      <c r="B24" s="197" t="s">
        <v>6834</v>
      </c>
      <c r="C24" s="197" t="s">
        <v>6157</v>
      </c>
      <c r="D24" s="197" t="s">
        <v>83</v>
      </c>
      <c r="E24" s="534" t="s">
        <v>6835</v>
      </c>
      <c r="F24" s="197">
        <v>95633902</v>
      </c>
      <c r="G24" s="197">
        <v>3854871360</v>
      </c>
      <c r="H24" s="197" t="s">
        <v>554</v>
      </c>
      <c r="I24" s="197" t="s">
        <v>4218</v>
      </c>
      <c r="J24" s="197" t="s">
        <v>4157</v>
      </c>
      <c r="K24" s="197" t="s">
        <v>6836</v>
      </c>
    </row>
    <row r="25" spans="2:11">
      <c r="B25" s="197" t="s">
        <v>6837</v>
      </c>
      <c r="C25" s="197" t="s">
        <v>6838</v>
      </c>
      <c r="D25" s="197" t="s">
        <v>83</v>
      </c>
      <c r="E25" s="197" t="s">
        <v>6839</v>
      </c>
      <c r="F25" s="197">
        <v>197823220</v>
      </c>
      <c r="G25" s="197">
        <v>9152189144</v>
      </c>
      <c r="H25" s="197" t="s">
        <v>554</v>
      </c>
      <c r="I25" s="197" t="s">
        <v>4218</v>
      </c>
      <c r="J25" s="197" t="s">
        <v>4157</v>
      </c>
      <c r="K25" s="197" t="s">
        <v>6840</v>
      </c>
    </row>
    <row r="26" spans="2:11">
      <c r="B26" s="197" t="s">
        <v>6841</v>
      </c>
      <c r="C26" s="197" t="s">
        <v>6842</v>
      </c>
      <c r="D26" s="197" t="s">
        <v>83</v>
      </c>
      <c r="E26" s="203" t="s">
        <v>6843</v>
      </c>
      <c r="F26" s="197">
        <v>155184097</v>
      </c>
      <c r="G26" s="197">
        <v>3857077980</v>
      </c>
      <c r="H26" s="197" t="s">
        <v>506</v>
      </c>
      <c r="I26" s="197" t="s">
        <v>4218</v>
      </c>
      <c r="J26" s="197" t="s">
        <v>4157</v>
      </c>
      <c r="K26" s="197" t="s">
        <v>6844</v>
      </c>
    </row>
    <row r="27" spans="2:11" ht="27.75">
      <c r="B27" s="197" t="s">
        <v>6148</v>
      </c>
      <c r="C27" s="197" t="s">
        <v>6149</v>
      </c>
      <c r="D27" s="197" t="s">
        <v>83</v>
      </c>
      <c r="E27" s="534" t="s">
        <v>1712</v>
      </c>
      <c r="F27" s="197">
        <v>9452517288</v>
      </c>
      <c r="G27" s="203" t="s">
        <v>6845</v>
      </c>
      <c r="H27" s="197" t="s">
        <v>1710</v>
      </c>
      <c r="I27" s="197" t="s">
        <v>4218</v>
      </c>
      <c r="J27" s="197" t="s">
        <v>4157</v>
      </c>
      <c r="K27" s="197" t="s">
        <v>6846</v>
      </c>
    </row>
    <row r="28" spans="2:11">
      <c r="B28" s="197" t="s">
        <v>6847</v>
      </c>
      <c r="C28" s="197" t="s">
        <v>6848</v>
      </c>
      <c r="D28" s="197" t="s">
        <v>83</v>
      </c>
      <c r="E28" s="197" t="s">
        <v>1731</v>
      </c>
      <c r="F28" s="197">
        <v>197892151</v>
      </c>
      <c r="G28" s="197">
        <v>3855735944</v>
      </c>
      <c r="H28" s="197" t="s">
        <v>1710</v>
      </c>
      <c r="I28" s="197" t="s">
        <v>4218</v>
      </c>
      <c r="J28" s="197" t="s">
        <v>4157</v>
      </c>
      <c r="K28" s="197" t="s">
        <v>6849</v>
      </c>
    </row>
    <row r="29" spans="2:11">
      <c r="B29" s="197" t="s">
        <v>6850</v>
      </c>
      <c r="C29" s="197" t="s">
        <v>6851</v>
      </c>
      <c r="D29" s="197" t="s">
        <v>83</v>
      </c>
      <c r="E29" s="538" t="s">
        <v>6852</v>
      </c>
      <c r="F29" s="197">
        <v>120105198</v>
      </c>
      <c r="G29" s="197" t="s">
        <v>6853</v>
      </c>
      <c r="H29" s="197" t="s">
        <v>1526</v>
      </c>
      <c r="I29" s="197" t="s">
        <v>4218</v>
      </c>
      <c r="J29" s="197" t="s">
        <v>4157</v>
      </c>
      <c r="K29" s="197" t="s">
        <v>6854</v>
      </c>
    </row>
    <row r="30" spans="2:11">
      <c r="B30" s="197" t="s">
        <v>6855</v>
      </c>
      <c r="C30" s="197" t="s">
        <v>6856</v>
      </c>
      <c r="D30" s="197" t="s">
        <v>4760</v>
      </c>
      <c r="E30" s="538" t="s">
        <v>6857</v>
      </c>
      <c r="F30" s="197">
        <v>198093688</v>
      </c>
      <c r="G30" s="197">
        <v>3854369069</v>
      </c>
      <c r="H30" s="197" t="s">
        <v>1710</v>
      </c>
      <c r="I30" s="197" t="s">
        <v>4204</v>
      </c>
      <c r="J30" s="197" t="s">
        <v>4157</v>
      </c>
      <c r="K30" s="197" t="s">
        <v>6858</v>
      </c>
    </row>
    <row r="31" spans="2:11">
      <c r="B31" s="197" t="s">
        <v>6859</v>
      </c>
      <c r="C31" s="197" t="s">
        <v>6860</v>
      </c>
      <c r="D31" s="197" t="s">
        <v>4760</v>
      </c>
      <c r="E31" s="538" t="s">
        <v>6861</v>
      </c>
      <c r="F31" s="197">
        <v>197823197</v>
      </c>
      <c r="G31" s="197">
        <v>3854639810</v>
      </c>
      <c r="H31" s="197" t="s">
        <v>554</v>
      </c>
      <c r="I31" s="197" t="s">
        <v>4204</v>
      </c>
      <c r="J31" s="197" t="s">
        <v>4157</v>
      </c>
      <c r="K31" s="197" t="s">
        <v>6862</v>
      </c>
    </row>
    <row r="32" spans="2:11">
      <c r="B32" s="197" t="s">
        <v>6863</v>
      </c>
      <c r="C32" s="197" t="s">
        <v>6864</v>
      </c>
      <c r="D32" s="197" t="s">
        <v>101</v>
      </c>
      <c r="E32" s="538" t="s">
        <v>1717</v>
      </c>
      <c r="F32" s="197">
        <v>194528743</v>
      </c>
      <c r="G32" s="197">
        <v>3854238506</v>
      </c>
      <c r="H32" s="197" t="s">
        <v>6793</v>
      </c>
      <c r="I32" s="197" t="s">
        <v>4220</v>
      </c>
      <c r="J32" s="197" t="s">
        <v>4157</v>
      </c>
      <c r="K32" s="197" t="s">
        <v>6865</v>
      </c>
    </row>
    <row r="35" spans="3:7">
      <c r="G35" s="466"/>
    </row>
    <row r="36" spans="3:7">
      <c r="C36" s="197" t="s">
        <v>6148</v>
      </c>
      <c r="D36" s="197" t="s">
        <v>6149</v>
      </c>
      <c r="E36" s="197" t="s">
        <v>1712</v>
      </c>
      <c r="F36" s="198" t="s">
        <v>6846</v>
      </c>
    </row>
  </sheetData>
  <pageMargins left="0.7" right="0.7" top="0.75" bottom="0.75" header="0.3" footer="0.3"/>
  <legacyDrawing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142A-AAFF-4919-92FA-E62B6424F9AD}">
  <dimension ref="A1:T21"/>
  <sheetViews>
    <sheetView workbookViewId="0">
      <selection activeCell="D15" sqref="D15:E17"/>
    </sheetView>
  </sheetViews>
  <sheetFormatPr defaultRowHeight="15"/>
  <cols>
    <col min="1" max="1" width="12" bestFit="1" customWidth="1"/>
    <col min="2" max="2" width="11.28515625" customWidth="1"/>
    <col min="3" max="3" width="18.140625" customWidth="1"/>
    <col min="4" max="4" width="40.7109375" customWidth="1"/>
    <col min="5" max="6" width="23.140625" customWidth="1"/>
    <col min="7" max="7" width="16.85546875" style="46" customWidth="1"/>
    <col min="8" max="8" width="17.140625" customWidth="1"/>
    <col min="9" max="9" width="28.28515625" customWidth="1"/>
    <col min="10" max="10" width="48.85546875" customWidth="1"/>
    <col min="11" max="11" width="22.42578125" customWidth="1"/>
    <col min="12" max="12" width="12.42578125" customWidth="1"/>
    <col min="13" max="13" width="9.140625" customWidth="1"/>
    <col min="14"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5843</v>
      </c>
      <c r="G1" s="357"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hidden="1">
      <c r="B2" t="s">
        <v>6866</v>
      </c>
      <c r="C2" t="s">
        <v>6867</v>
      </c>
      <c r="D2" t="s">
        <v>86</v>
      </c>
      <c r="E2" s="386" t="s">
        <v>6868</v>
      </c>
      <c r="F2" s="386" t="s">
        <v>6869</v>
      </c>
      <c r="G2" s="438">
        <v>189848590</v>
      </c>
      <c r="H2" s="46">
        <v>7542215553</v>
      </c>
      <c r="I2" s="46" t="s">
        <v>522</v>
      </c>
      <c r="J2" t="s">
        <v>4204</v>
      </c>
      <c r="K2" t="s">
        <v>4162</v>
      </c>
      <c r="L2" t="s">
        <v>6870</v>
      </c>
      <c r="R2" s="339"/>
    </row>
    <row r="3" spans="1:20" hidden="1">
      <c r="B3" t="s">
        <v>6871</v>
      </c>
      <c r="C3" t="s">
        <v>6872</v>
      </c>
      <c r="D3" t="s">
        <v>122</v>
      </c>
      <c r="E3" s="105" t="s">
        <v>6873</v>
      </c>
      <c r="F3" s="105" t="s">
        <v>6874</v>
      </c>
      <c r="G3" s="438">
        <v>194644603</v>
      </c>
      <c r="H3" s="428" t="s">
        <v>486</v>
      </c>
      <c r="I3" s="46" t="s">
        <v>554</v>
      </c>
      <c r="J3" t="s">
        <v>4204</v>
      </c>
      <c r="K3" t="s">
        <v>4162</v>
      </c>
      <c r="L3" t="s">
        <v>6875</v>
      </c>
    </row>
    <row r="4" spans="1:20" hidden="1">
      <c r="B4" t="s">
        <v>6876</v>
      </c>
      <c r="C4" t="s">
        <v>6877</v>
      </c>
      <c r="D4" t="s">
        <v>80</v>
      </c>
      <c r="E4" s="510" t="s">
        <v>6878</v>
      </c>
      <c r="F4" s="386" t="s">
        <v>6879</v>
      </c>
      <c r="G4" s="438">
        <v>194526911</v>
      </c>
      <c r="H4" s="428">
        <v>8139003826</v>
      </c>
      <c r="I4" s="46" t="s">
        <v>6880</v>
      </c>
      <c r="J4" t="s">
        <v>4218</v>
      </c>
      <c r="K4" t="s">
        <v>4162</v>
      </c>
      <c r="L4" t="s">
        <v>6881</v>
      </c>
    </row>
    <row r="5" spans="1:20" hidden="1">
      <c r="B5" t="s">
        <v>6882</v>
      </c>
      <c r="C5" t="s">
        <v>6883</v>
      </c>
      <c r="D5" t="s">
        <v>119</v>
      </c>
      <c r="E5" s="514" t="s">
        <v>6884</v>
      </c>
      <c r="F5" s="514" t="s">
        <v>6885</v>
      </c>
      <c r="G5" s="438">
        <v>177991469</v>
      </c>
      <c r="H5" s="428">
        <v>3855183393</v>
      </c>
      <c r="I5" s="46" t="s">
        <v>6880</v>
      </c>
      <c r="J5" t="s">
        <v>4218</v>
      </c>
      <c r="K5" t="s">
        <v>4155</v>
      </c>
      <c r="L5" t="s">
        <v>6886</v>
      </c>
    </row>
    <row r="6" spans="1:20" hidden="1">
      <c r="B6" t="s">
        <v>6887</v>
      </c>
      <c r="C6" t="s">
        <v>6888</v>
      </c>
      <c r="D6" t="s">
        <v>119</v>
      </c>
      <c r="E6" s="524" t="s">
        <v>6889</v>
      </c>
      <c r="F6" s="517" t="s">
        <v>6890</v>
      </c>
      <c r="G6" s="551">
        <v>187552332</v>
      </c>
      <c r="H6" s="428">
        <v>3852662939</v>
      </c>
      <c r="I6" s="333" t="s">
        <v>1710</v>
      </c>
      <c r="J6" t="s">
        <v>4218</v>
      </c>
      <c r="K6" t="s">
        <v>4155</v>
      </c>
      <c r="L6" t="s">
        <v>6891</v>
      </c>
    </row>
    <row r="7" spans="1:20" hidden="1">
      <c r="B7" s="553" t="s">
        <v>6892</v>
      </c>
      <c r="C7" t="s">
        <v>6893</v>
      </c>
      <c r="D7" t="s">
        <v>107</v>
      </c>
      <c r="E7" s="386" t="s">
        <v>6894</v>
      </c>
      <c r="F7" s="386" t="s">
        <v>6895</v>
      </c>
      <c r="G7" s="438">
        <v>194580083</v>
      </c>
      <c r="H7" s="428">
        <v>8017062256</v>
      </c>
      <c r="I7" s="46" t="s">
        <v>516</v>
      </c>
      <c r="J7" t="s">
        <v>4204</v>
      </c>
      <c r="K7" t="s">
        <v>4155</v>
      </c>
      <c r="L7" t="s">
        <v>6896</v>
      </c>
    </row>
    <row r="8" spans="1:20" hidden="1">
      <c r="B8" t="s">
        <v>6897</v>
      </c>
      <c r="C8" t="s">
        <v>6898</v>
      </c>
      <c r="D8" t="s">
        <v>119</v>
      </c>
      <c r="E8" s="386" t="s">
        <v>6899</v>
      </c>
      <c r="F8" s="386" t="s">
        <v>6900</v>
      </c>
      <c r="G8" s="438">
        <v>95608881</v>
      </c>
      <c r="H8" s="428">
        <v>3854970456</v>
      </c>
      <c r="I8" s="46" t="s">
        <v>552</v>
      </c>
      <c r="J8" t="s">
        <v>4218</v>
      </c>
      <c r="K8" t="s">
        <v>4155</v>
      </c>
      <c r="L8" t="s">
        <v>6901</v>
      </c>
    </row>
    <row r="9" spans="1:20" hidden="1">
      <c r="B9" t="s">
        <v>6257</v>
      </c>
      <c r="C9" t="s">
        <v>6902</v>
      </c>
      <c r="D9" t="s">
        <v>119</v>
      </c>
      <c r="E9" s="386" t="s">
        <v>6903</v>
      </c>
      <c r="F9" s="386" t="s">
        <v>6904</v>
      </c>
      <c r="G9" s="552">
        <v>165100050</v>
      </c>
      <c r="H9" s="505">
        <v>8016883860</v>
      </c>
      <c r="I9" s="470" t="s">
        <v>552</v>
      </c>
      <c r="J9" t="s">
        <v>4218</v>
      </c>
      <c r="K9" t="s">
        <v>4155</v>
      </c>
      <c r="L9" t="s">
        <v>6905</v>
      </c>
    </row>
    <row r="10" spans="1:20" hidden="1">
      <c r="B10" s="146" t="s">
        <v>6906</v>
      </c>
      <c r="C10" t="s">
        <v>6907</v>
      </c>
      <c r="D10" t="s">
        <v>113</v>
      </c>
      <c r="E10" s="514" t="s">
        <v>6908</v>
      </c>
      <c r="F10" s="514" t="s">
        <v>6909</v>
      </c>
      <c r="G10" s="438">
        <v>127764331</v>
      </c>
      <c r="H10" s="428">
        <v>3854668323</v>
      </c>
      <c r="I10" s="46" t="s">
        <v>552</v>
      </c>
      <c r="J10" t="s">
        <v>4204</v>
      </c>
      <c r="K10" t="s">
        <v>4172</v>
      </c>
      <c r="L10" t="s">
        <v>6910</v>
      </c>
    </row>
    <row r="11" spans="1:20" hidden="1">
      <c r="B11" t="s">
        <v>6911</v>
      </c>
      <c r="C11" t="s">
        <v>6912</v>
      </c>
      <c r="D11" t="s">
        <v>5509</v>
      </c>
      <c r="E11" s="514" t="s">
        <v>6913</v>
      </c>
      <c r="F11" s="514" t="s">
        <v>6914</v>
      </c>
      <c r="G11" s="438">
        <v>194656750</v>
      </c>
      <c r="H11" s="428" t="s">
        <v>6915</v>
      </c>
      <c r="I11" s="46" t="s">
        <v>1780</v>
      </c>
      <c r="J11" t="s">
        <v>4220</v>
      </c>
      <c r="K11" t="s">
        <v>4172</v>
      </c>
      <c r="L11" t="s">
        <v>6916</v>
      </c>
    </row>
    <row r="12" spans="1:20" hidden="1">
      <c r="B12" t="s">
        <v>6917</v>
      </c>
      <c r="C12" t="s">
        <v>6918</v>
      </c>
      <c r="D12" t="s">
        <v>188</v>
      </c>
      <c r="E12" s="386" t="s">
        <v>6919</v>
      </c>
      <c r="F12" s="386" t="s">
        <v>6920</v>
      </c>
      <c r="G12" s="438">
        <v>193735198</v>
      </c>
      <c r="H12" s="428">
        <v>3854778299</v>
      </c>
      <c r="I12" s="46" t="s">
        <v>6921</v>
      </c>
      <c r="J12" t="s">
        <v>4218</v>
      </c>
      <c r="K12" t="s">
        <v>4172</v>
      </c>
      <c r="L12" t="s">
        <v>6922</v>
      </c>
    </row>
    <row r="13" spans="1:20" hidden="1">
      <c r="B13" t="s">
        <v>6923</v>
      </c>
      <c r="C13" t="s">
        <v>6924</v>
      </c>
      <c r="D13" t="s">
        <v>4355</v>
      </c>
      <c r="E13" s="386" t="s">
        <v>6925</v>
      </c>
      <c r="F13" s="386" t="s">
        <v>6926</v>
      </c>
      <c r="G13" s="438">
        <v>193731643</v>
      </c>
      <c r="H13">
        <v>3854365491</v>
      </c>
      <c r="I13" s="46" t="s">
        <v>528</v>
      </c>
      <c r="J13" t="s">
        <v>4204</v>
      </c>
      <c r="K13" t="s">
        <v>4172</v>
      </c>
      <c r="L13" t="s">
        <v>6927</v>
      </c>
      <c r="R13" s="339"/>
    </row>
    <row r="14" spans="1:20" hidden="1">
      <c r="B14" t="s">
        <v>6928</v>
      </c>
      <c r="C14" t="s">
        <v>6929</v>
      </c>
      <c r="D14" t="s">
        <v>167</v>
      </c>
      <c r="E14" s="386" t="s">
        <v>6930</v>
      </c>
      <c r="F14" s="386" t="s">
        <v>6931</v>
      </c>
      <c r="G14" s="438">
        <v>177696328</v>
      </c>
      <c r="H14" s="428" t="s">
        <v>6932</v>
      </c>
      <c r="I14" s="46" t="s">
        <v>554</v>
      </c>
      <c r="J14" t="s">
        <v>4220</v>
      </c>
      <c r="K14" t="s">
        <v>4172</v>
      </c>
      <c r="L14" t="s">
        <v>6933</v>
      </c>
    </row>
    <row r="15" spans="1:20">
      <c r="B15" t="s">
        <v>6934</v>
      </c>
      <c r="C15" t="s">
        <v>6935</v>
      </c>
      <c r="D15" t="s">
        <v>161</v>
      </c>
      <c r="E15" s="514" t="s">
        <v>6936</v>
      </c>
      <c r="F15" s="514" t="s">
        <v>6937</v>
      </c>
      <c r="G15" s="438">
        <v>141961498</v>
      </c>
      <c r="H15" s="46">
        <v>8013891185</v>
      </c>
      <c r="I15" s="46" t="s">
        <v>554</v>
      </c>
      <c r="J15" t="s">
        <v>4220</v>
      </c>
      <c r="K15" t="s">
        <v>4157</v>
      </c>
      <c r="L15" t="s">
        <v>6938</v>
      </c>
    </row>
    <row r="16" spans="1:20">
      <c r="B16" t="s">
        <v>6939</v>
      </c>
      <c r="C16" t="s">
        <v>6940</v>
      </c>
      <c r="D16" t="s">
        <v>83</v>
      </c>
      <c r="E16" s="386" t="s">
        <v>6941</v>
      </c>
      <c r="F16" s="386" t="s">
        <v>6942</v>
      </c>
      <c r="G16" s="438">
        <v>126855944</v>
      </c>
      <c r="H16" s="46">
        <v>3854903166</v>
      </c>
      <c r="I16" s="46" t="s">
        <v>554</v>
      </c>
      <c r="J16" t="s">
        <v>4218</v>
      </c>
      <c r="K16" t="s">
        <v>4157</v>
      </c>
      <c r="L16" t="s">
        <v>6943</v>
      </c>
      <c r="R16" s="339"/>
    </row>
    <row r="17" spans="1:20">
      <c r="B17" t="s">
        <v>6944</v>
      </c>
      <c r="C17" t="s">
        <v>6945</v>
      </c>
      <c r="D17" t="s">
        <v>101</v>
      </c>
      <c r="E17" s="386" t="s">
        <v>6946</v>
      </c>
      <c r="F17" s="386" t="s">
        <v>6947</v>
      </c>
      <c r="G17" s="438">
        <v>197891932</v>
      </c>
      <c r="H17" s="428">
        <v>7869435760</v>
      </c>
      <c r="I17" s="46" t="s">
        <v>1526</v>
      </c>
      <c r="J17" t="s">
        <v>4220</v>
      </c>
      <c r="K17" t="s">
        <v>4157</v>
      </c>
      <c r="L17" t="s">
        <v>6948</v>
      </c>
    </row>
    <row r="18" spans="1:20">
      <c r="A18" s="512"/>
      <c r="B18" s="512" t="s">
        <v>6863</v>
      </c>
      <c r="C18" s="512" t="s">
        <v>6864</v>
      </c>
      <c r="D18" s="512" t="s">
        <v>101</v>
      </c>
      <c r="E18" s="515" t="s">
        <v>6949</v>
      </c>
      <c r="F18" s="515" t="s">
        <v>6950</v>
      </c>
      <c r="G18" s="513">
        <v>193878103</v>
      </c>
      <c r="H18" s="511">
        <v>7862286535</v>
      </c>
      <c r="I18" s="513" t="s">
        <v>522</v>
      </c>
      <c r="J18" s="512" t="s">
        <v>4220</v>
      </c>
      <c r="K18" s="512" t="s">
        <v>4157</v>
      </c>
      <c r="L18" s="512" t="s">
        <v>6951</v>
      </c>
      <c r="M18" s="512"/>
      <c r="N18" s="512"/>
      <c r="O18" s="512"/>
      <c r="P18" s="512"/>
      <c r="Q18" s="512"/>
      <c r="R18" s="512"/>
      <c r="S18" s="512"/>
      <c r="T18" s="512"/>
    </row>
    <row r="21" spans="1:20">
      <c r="J21" t="s">
        <v>486</v>
      </c>
    </row>
  </sheetData>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FA50-C49B-4E2D-A09D-9E3C129C0ABB}">
  <dimension ref="A1:T36"/>
  <sheetViews>
    <sheetView topLeftCell="B1" workbookViewId="0">
      <selection activeCell="E31" sqref="E31"/>
    </sheetView>
  </sheetViews>
  <sheetFormatPr defaultRowHeight="15"/>
  <cols>
    <col min="1" max="1" width="12" bestFit="1" customWidth="1"/>
    <col min="2" max="2" width="11.28515625" customWidth="1"/>
    <col min="3" max="3" width="18.140625" customWidth="1"/>
    <col min="4" max="4" width="40.7109375" customWidth="1"/>
    <col min="5" max="5" width="25.7109375" customWidth="1"/>
    <col min="6" max="6" width="27" customWidth="1"/>
    <col min="7" max="7" width="16.85546875" customWidth="1"/>
    <col min="8" max="8" width="17.140625" customWidth="1"/>
    <col min="9" max="9" width="28.28515625" customWidth="1"/>
    <col min="10" max="10" width="48.85546875" customWidth="1"/>
    <col min="11" max="11" width="22.42578125" customWidth="1"/>
    <col min="12" max="12" width="12.42578125" customWidth="1"/>
    <col min="13" max="13" width="9.140625" customWidth="1"/>
    <col min="14"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hidden="1">
      <c r="B2" t="s">
        <v>6952</v>
      </c>
      <c r="C2" t="s">
        <v>6953</v>
      </c>
      <c r="D2" t="s">
        <v>113</v>
      </c>
      <c r="E2" s="386" t="s">
        <v>6954</v>
      </c>
      <c r="F2" t="s">
        <v>6955</v>
      </c>
      <c r="G2" s="46">
        <v>193880262</v>
      </c>
      <c r="H2" s="46">
        <v>8019108028</v>
      </c>
      <c r="I2" s="46" t="s">
        <v>6880</v>
      </c>
      <c r="J2" t="s">
        <v>4204</v>
      </c>
      <c r="K2" t="s">
        <v>4172</v>
      </c>
      <c r="L2" t="s">
        <v>6956</v>
      </c>
      <c r="R2" s="339"/>
    </row>
    <row r="3" spans="1:20" hidden="1">
      <c r="B3" t="s">
        <v>6957</v>
      </c>
      <c r="C3" t="s">
        <v>6958</v>
      </c>
      <c r="D3" t="s">
        <v>113</v>
      </c>
      <c r="E3" s="386" t="s">
        <v>6959</v>
      </c>
      <c r="F3" t="s">
        <v>6960</v>
      </c>
      <c r="G3" s="46">
        <v>95699854</v>
      </c>
      <c r="H3" s="46" t="s">
        <v>6961</v>
      </c>
      <c r="I3" s="46" t="s">
        <v>1768</v>
      </c>
      <c r="J3" t="s">
        <v>4204</v>
      </c>
      <c r="K3" t="s">
        <v>4172</v>
      </c>
      <c r="L3" t="s">
        <v>6962</v>
      </c>
      <c r="R3" s="339"/>
    </row>
    <row r="4" spans="1:20" hidden="1">
      <c r="B4" t="s">
        <v>6963</v>
      </c>
      <c r="C4" t="s">
        <v>6964</v>
      </c>
      <c r="D4" t="s">
        <v>113</v>
      </c>
      <c r="E4" s="510" t="s">
        <v>6965</v>
      </c>
      <c r="F4" t="s">
        <v>6966</v>
      </c>
      <c r="G4" s="46">
        <v>187548962</v>
      </c>
      <c r="H4" s="46">
        <v>3852648653</v>
      </c>
      <c r="I4" s="46" t="s">
        <v>1526</v>
      </c>
      <c r="J4" t="s">
        <v>4204</v>
      </c>
      <c r="K4" t="s">
        <v>4172</v>
      </c>
      <c r="L4" t="s">
        <v>6967</v>
      </c>
      <c r="R4" s="339"/>
    </row>
    <row r="5" spans="1:20" hidden="1">
      <c r="B5" t="s">
        <v>6968</v>
      </c>
      <c r="C5" t="s">
        <v>6969</v>
      </c>
      <c r="D5" t="s">
        <v>113</v>
      </c>
      <c r="E5" s="517" t="s">
        <v>6970</v>
      </c>
      <c r="F5" s="44" t="s">
        <v>6971</v>
      </c>
      <c r="G5" s="44">
        <v>193881040</v>
      </c>
      <c r="H5" s="428">
        <v>8013267549</v>
      </c>
      <c r="I5" s="333" t="s">
        <v>1526</v>
      </c>
      <c r="J5" t="s">
        <v>4204</v>
      </c>
      <c r="K5" t="s">
        <v>4172</v>
      </c>
      <c r="L5" t="s">
        <v>6972</v>
      </c>
    </row>
    <row r="6" spans="1:20" hidden="1">
      <c r="B6" t="s">
        <v>6973</v>
      </c>
      <c r="C6" t="s">
        <v>6974</v>
      </c>
      <c r="D6" t="s">
        <v>113</v>
      </c>
      <c r="E6" s="386" t="s">
        <v>6975</v>
      </c>
      <c r="F6" t="s">
        <v>6976</v>
      </c>
      <c r="G6">
        <v>182802088</v>
      </c>
      <c r="H6" s="428">
        <v>8015141418</v>
      </c>
      <c r="I6" s="46" t="s">
        <v>522</v>
      </c>
      <c r="J6" t="s">
        <v>4204</v>
      </c>
      <c r="K6" t="s">
        <v>4172</v>
      </c>
      <c r="L6" t="s">
        <v>6977</v>
      </c>
    </row>
    <row r="7" spans="1:20" hidden="1">
      <c r="B7" t="s">
        <v>6978</v>
      </c>
      <c r="C7" t="s">
        <v>6979</v>
      </c>
      <c r="D7" t="s">
        <v>113</v>
      </c>
      <c r="E7" s="386" t="s">
        <v>6980</v>
      </c>
      <c r="F7" t="s">
        <v>6981</v>
      </c>
      <c r="G7">
        <v>193873215</v>
      </c>
      <c r="H7" s="428">
        <v>4357644153</v>
      </c>
      <c r="I7" s="46" t="s">
        <v>513</v>
      </c>
      <c r="J7" t="s">
        <v>4204</v>
      </c>
      <c r="K7" t="s">
        <v>4172</v>
      </c>
      <c r="L7" t="s">
        <v>6982</v>
      </c>
    </row>
    <row r="8" spans="1:20" hidden="1">
      <c r="B8" t="s">
        <v>6983</v>
      </c>
      <c r="C8" t="s">
        <v>6984</v>
      </c>
      <c r="D8" t="s">
        <v>113</v>
      </c>
      <c r="E8" s="386" t="s">
        <v>6985</v>
      </c>
      <c r="F8" t="s">
        <v>6986</v>
      </c>
      <c r="G8">
        <v>193881187</v>
      </c>
      <c r="H8" s="428">
        <v>3853294841</v>
      </c>
      <c r="I8" s="46" t="s">
        <v>1526</v>
      </c>
      <c r="J8" t="s">
        <v>4204</v>
      </c>
      <c r="K8" t="s">
        <v>4172</v>
      </c>
      <c r="L8" t="s">
        <v>6987</v>
      </c>
    </row>
    <row r="9" spans="1:20" hidden="1">
      <c r="B9" t="s">
        <v>6988</v>
      </c>
      <c r="C9" t="s">
        <v>6989</v>
      </c>
      <c r="D9" t="s">
        <v>113</v>
      </c>
      <c r="E9" s="524" t="s">
        <v>6990</v>
      </c>
      <c r="F9" s="44" t="s">
        <v>6991</v>
      </c>
      <c r="G9" s="44">
        <v>95703564</v>
      </c>
      <c r="H9" s="428" t="s">
        <v>6992</v>
      </c>
      <c r="I9" s="333" t="s">
        <v>1526</v>
      </c>
      <c r="J9" t="s">
        <v>4204</v>
      </c>
      <c r="K9" t="s">
        <v>4172</v>
      </c>
      <c r="L9" t="s">
        <v>6993</v>
      </c>
    </row>
    <row r="10" spans="1:20" hidden="1">
      <c r="B10" s="509" t="s">
        <v>6994</v>
      </c>
      <c r="C10" t="s">
        <v>6995</v>
      </c>
      <c r="D10" t="s">
        <v>95</v>
      </c>
      <c r="E10" s="436" t="s">
        <v>6996</v>
      </c>
      <c r="F10" s="436" t="s">
        <v>6997</v>
      </c>
      <c r="G10">
        <v>169019861</v>
      </c>
      <c r="H10" s="428">
        <v>3853889318</v>
      </c>
      <c r="I10" s="46" t="s">
        <v>528</v>
      </c>
      <c r="J10" t="s">
        <v>4204</v>
      </c>
      <c r="K10" t="s">
        <v>4155</v>
      </c>
      <c r="L10" t="s">
        <v>6998</v>
      </c>
    </row>
    <row r="11" spans="1:20" hidden="1">
      <c r="B11" t="s">
        <v>6999</v>
      </c>
      <c r="C11" t="s">
        <v>7000</v>
      </c>
      <c r="D11" t="s">
        <v>95</v>
      </c>
      <c r="E11" s="436" t="s">
        <v>7001</v>
      </c>
      <c r="F11" s="436" t="s">
        <v>7002</v>
      </c>
      <c r="G11">
        <v>193843059</v>
      </c>
      <c r="H11" s="428" t="s">
        <v>7003</v>
      </c>
      <c r="I11" s="46" t="s">
        <v>554</v>
      </c>
      <c r="J11" t="s">
        <v>4204</v>
      </c>
      <c r="K11" t="s">
        <v>4155</v>
      </c>
      <c r="L11" t="s">
        <v>7004</v>
      </c>
    </row>
    <row r="12" spans="1:20" hidden="1">
      <c r="B12" t="s">
        <v>7005</v>
      </c>
      <c r="C12" t="s">
        <v>7006</v>
      </c>
      <c r="D12" t="s">
        <v>95</v>
      </c>
      <c r="E12" t="s">
        <v>7007</v>
      </c>
      <c r="F12" t="s">
        <v>7008</v>
      </c>
      <c r="G12">
        <v>193879784</v>
      </c>
      <c r="H12" s="428">
        <v>3853671106</v>
      </c>
      <c r="I12" s="46" t="s">
        <v>528</v>
      </c>
      <c r="J12" t="s">
        <v>4204</v>
      </c>
      <c r="K12" t="s">
        <v>4155</v>
      </c>
      <c r="L12" t="s">
        <v>7009</v>
      </c>
    </row>
    <row r="13" spans="1:20" hidden="1">
      <c r="B13" t="s">
        <v>7010</v>
      </c>
      <c r="C13" t="s">
        <v>7011</v>
      </c>
      <c r="D13" t="s">
        <v>95</v>
      </c>
      <c r="E13" t="s">
        <v>7012</v>
      </c>
      <c r="F13" t="s">
        <v>7013</v>
      </c>
      <c r="G13">
        <v>193732899</v>
      </c>
      <c r="H13">
        <v>3853014061</v>
      </c>
      <c r="I13" s="46" t="s">
        <v>1526</v>
      </c>
      <c r="J13" t="s">
        <v>4204</v>
      </c>
      <c r="K13" t="s">
        <v>4155</v>
      </c>
      <c r="L13" t="s">
        <v>7014</v>
      </c>
      <c r="R13" s="339"/>
    </row>
    <row r="14" spans="1:20" hidden="1">
      <c r="B14" t="s">
        <v>7015</v>
      </c>
      <c r="C14" t="s">
        <v>7016</v>
      </c>
      <c r="D14" t="s">
        <v>95</v>
      </c>
      <c r="E14" t="s">
        <v>7017</v>
      </c>
      <c r="F14" t="s">
        <v>7018</v>
      </c>
      <c r="G14">
        <v>110187617</v>
      </c>
      <c r="H14" s="428" t="s">
        <v>7019</v>
      </c>
      <c r="I14" s="46" t="s">
        <v>1526</v>
      </c>
      <c r="J14" t="s">
        <v>4204</v>
      </c>
      <c r="K14" t="s">
        <v>4155</v>
      </c>
      <c r="L14" t="s">
        <v>7020</v>
      </c>
    </row>
    <row r="15" spans="1:20" hidden="1">
      <c r="B15" t="s">
        <v>7021</v>
      </c>
      <c r="C15" t="s">
        <v>7022</v>
      </c>
      <c r="D15" t="s">
        <v>95</v>
      </c>
      <c r="E15" t="s">
        <v>7023</v>
      </c>
      <c r="F15" t="s">
        <v>7024</v>
      </c>
      <c r="G15">
        <v>122406903</v>
      </c>
      <c r="H15" s="428">
        <v>3852767032</v>
      </c>
      <c r="I15" s="46" t="s">
        <v>1526</v>
      </c>
      <c r="J15" t="s">
        <v>4204</v>
      </c>
      <c r="K15" t="s">
        <v>4155</v>
      </c>
      <c r="L15" t="s">
        <v>7025</v>
      </c>
    </row>
    <row r="16" spans="1:20" hidden="1">
      <c r="B16" t="s">
        <v>7026</v>
      </c>
      <c r="C16" t="s">
        <v>7027</v>
      </c>
      <c r="D16" t="s">
        <v>95</v>
      </c>
      <c r="E16" t="s">
        <v>7028</v>
      </c>
      <c r="F16" t="s">
        <v>7029</v>
      </c>
      <c r="G16">
        <v>193879795</v>
      </c>
      <c r="H16" s="428">
        <v>3852522054</v>
      </c>
      <c r="I16" s="46" t="s">
        <v>528</v>
      </c>
      <c r="J16" t="s">
        <v>4204</v>
      </c>
      <c r="K16" t="s">
        <v>4155</v>
      </c>
      <c r="L16" t="s">
        <v>7030</v>
      </c>
    </row>
    <row r="17" spans="2:12" hidden="1">
      <c r="B17" t="s">
        <v>7031</v>
      </c>
      <c r="C17" t="s">
        <v>7032</v>
      </c>
      <c r="D17" t="s">
        <v>95</v>
      </c>
      <c r="E17" s="436" t="s">
        <v>7033</v>
      </c>
      <c r="F17" s="436" t="s">
        <v>7034</v>
      </c>
      <c r="G17">
        <v>129416205</v>
      </c>
      <c r="H17" s="428" t="s">
        <v>7035</v>
      </c>
      <c r="I17" s="46" t="s">
        <v>522</v>
      </c>
      <c r="J17" t="s">
        <v>4204</v>
      </c>
      <c r="K17" t="s">
        <v>4155</v>
      </c>
      <c r="L17" t="s">
        <v>7036</v>
      </c>
    </row>
    <row r="18" spans="2:12" hidden="1">
      <c r="B18" t="s">
        <v>7037</v>
      </c>
      <c r="C18" t="s">
        <v>7038</v>
      </c>
      <c r="D18" t="s">
        <v>95</v>
      </c>
      <c r="E18" t="s">
        <v>7039</v>
      </c>
      <c r="F18" t="s">
        <v>7040</v>
      </c>
      <c r="G18">
        <v>194456114</v>
      </c>
      <c r="H18" s="428">
        <v>8018598338</v>
      </c>
      <c r="I18" s="46" t="s">
        <v>1526</v>
      </c>
      <c r="J18" t="s">
        <v>4204</v>
      </c>
      <c r="K18" t="s">
        <v>4155</v>
      </c>
      <c r="L18" t="s">
        <v>7041</v>
      </c>
    </row>
    <row r="19" spans="2:12" hidden="1">
      <c r="B19" t="s">
        <v>7042</v>
      </c>
      <c r="C19" t="s">
        <v>7043</v>
      </c>
      <c r="D19" t="s">
        <v>95</v>
      </c>
      <c r="E19" s="436" t="s">
        <v>7044</v>
      </c>
      <c r="F19" s="436" t="s">
        <v>7045</v>
      </c>
      <c r="G19">
        <v>95690334</v>
      </c>
      <c r="H19" s="428">
        <v>8016497267</v>
      </c>
      <c r="I19" s="46" t="s">
        <v>1710</v>
      </c>
      <c r="J19" t="s">
        <v>4204</v>
      </c>
      <c r="K19" t="s">
        <v>4155</v>
      </c>
      <c r="L19" t="s">
        <v>7046</v>
      </c>
    </row>
    <row r="20" spans="2:12" hidden="1">
      <c r="B20" t="s">
        <v>7047</v>
      </c>
      <c r="C20" t="s">
        <v>7048</v>
      </c>
      <c r="D20" t="s">
        <v>95</v>
      </c>
      <c r="E20" t="s">
        <v>7049</v>
      </c>
      <c r="F20" t="s">
        <v>7050</v>
      </c>
      <c r="G20">
        <v>185216707</v>
      </c>
      <c r="H20" s="428">
        <v>3852672603</v>
      </c>
      <c r="I20" s="46" t="s">
        <v>522</v>
      </c>
      <c r="J20" t="s">
        <v>4204</v>
      </c>
      <c r="K20" t="s">
        <v>4155</v>
      </c>
      <c r="L20" t="s">
        <v>7051</v>
      </c>
    </row>
    <row r="21" spans="2:12" hidden="1">
      <c r="B21" t="s">
        <v>7052</v>
      </c>
      <c r="C21" t="s">
        <v>7053</v>
      </c>
      <c r="D21" t="s">
        <v>95</v>
      </c>
      <c r="E21" s="385" t="s">
        <v>7054</v>
      </c>
      <c r="F21" s="385" t="s">
        <v>7055</v>
      </c>
      <c r="G21" s="385">
        <v>193818942</v>
      </c>
      <c r="H21" s="505">
        <v>3853883854</v>
      </c>
      <c r="I21" s="470" t="s">
        <v>6793</v>
      </c>
      <c r="J21" t="s">
        <v>4204</v>
      </c>
      <c r="K21" t="s">
        <v>4155</v>
      </c>
      <c r="L21" t="s">
        <v>7056</v>
      </c>
    </row>
    <row r="22" spans="2:12">
      <c r="B22" t="s">
        <v>7057</v>
      </c>
      <c r="C22" t="s">
        <v>7058</v>
      </c>
      <c r="D22" t="s">
        <v>83</v>
      </c>
      <c r="E22" s="436" t="s">
        <v>7059</v>
      </c>
      <c r="F22" s="436" t="s">
        <v>7060</v>
      </c>
      <c r="G22">
        <v>194521233</v>
      </c>
      <c r="H22" s="428">
        <v>2149726010</v>
      </c>
      <c r="I22" s="46" t="s">
        <v>6793</v>
      </c>
      <c r="J22" t="s">
        <v>4218</v>
      </c>
      <c r="K22" t="s">
        <v>4157</v>
      </c>
      <c r="L22" t="s">
        <v>7061</v>
      </c>
    </row>
    <row r="23" spans="2:12">
      <c r="B23" t="s">
        <v>7062</v>
      </c>
      <c r="C23" t="s">
        <v>7063</v>
      </c>
      <c r="D23" t="s">
        <v>83</v>
      </c>
      <c r="E23" t="s">
        <v>7064</v>
      </c>
      <c r="F23" t="s">
        <v>7065</v>
      </c>
      <c r="G23">
        <v>135046612</v>
      </c>
      <c r="H23" s="428">
        <v>3852969127</v>
      </c>
      <c r="I23" s="46" t="s">
        <v>506</v>
      </c>
      <c r="J23" t="s">
        <v>4218</v>
      </c>
      <c r="K23" t="s">
        <v>4157</v>
      </c>
      <c r="L23" t="s">
        <v>7066</v>
      </c>
    </row>
    <row r="24" spans="2:12">
      <c r="B24" t="s">
        <v>7067</v>
      </c>
      <c r="C24" t="s">
        <v>7068</v>
      </c>
      <c r="D24" t="s">
        <v>83</v>
      </c>
      <c r="E24" s="436" t="s">
        <v>7069</v>
      </c>
      <c r="F24" s="436" t="s">
        <v>7070</v>
      </c>
      <c r="G24">
        <v>194497752</v>
      </c>
      <c r="H24" s="428">
        <v>194497752</v>
      </c>
      <c r="I24" s="46" t="s">
        <v>554</v>
      </c>
      <c r="J24" t="s">
        <v>4218</v>
      </c>
      <c r="K24" t="s">
        <v>4157</v>
      </c>
      <c r="L24" t="s">
        <v>7071</v>
      </c>
    </row>
    <row r="25" spans="2:12">
      <c r="B25" t="s">
        <v>7072</v>
      </c>
      <c r="C25" t="s">
        <v>7073</v>
      </c>
      <c r="D25" t="s">
        <v>83</v>
      </c>
      <c r="E25" s="493" t="s">
        <v>7074</v>
      </c>
      <c r="F25" s="516" t="s">
        <v>7075</v>
      </c>
      <c r="G25" s="460">
        <v>194602405</v>
      </c>
      <c r="H25" s="348">
        <v>7023732242</v>
      </c>
      <c r="I25" s="348" t="s">
        <v>1710</v>
      </c>
      <c r="J25" t="s">
        <v>4218</v>
      </c>
      <c r="K25" t="s">
        <v>4157</v>
      </c>
      <c r="L25" t="s">
        <v>7076</v>
      </c>
    </row>
    <row r="26" spans="2:12">
      <c r="B26" t="s">
        <v>7077</v>
      </c>
      <c r="C26" t="s">
        <v>7078</v>
      </c>
      <c r="D26" t="s">
        <v>83</v>
      </c>
      <c r="E26" s="42" t="s">
        <v>330</v>
      </c>
      <c r="F26" s="42" t="s">
        <v>7079</v>
      </c>
      <c r="G26">
        <v>95648757</v>
      </c>
      <c r="H26" s="428" t="s">
        <v>7080</v>
      </c>
      <c r="I26" s="46" t="s">
        <v>6793</v>
      </c>
      <c r="J26" t="s">
        <v>4218</v>
      </c>
      <c r="K26" t="s">
        <v>4157</v>
      </c>
      <c r="L26" t="s">
        <v>7081</v>
      </c>
    </row>
    <row r="36" spans="5:6" ht="15.75">
      <c r="E36" s="212"/>
      <c r="F36" s="212"/>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0D11-1609-4AD7-9980-861EA2E2BF10}">
  <dimension ref="A1:T16"/>
  <sheetViews>
    <sheetView topLeftCell="C1" workbookViewId="0">
      <selection activeCell="F23" sqref="F23"/>
    </sheetView>
  </sheetViews>
  <sheetFormatPr defaultRowHeight="15"/>
  <cols>
    <col min="1" max="1" width="12" style="197" bestFit="1" customWidth="1"/>
    <col min="2" max="2" width="11.28515625" style="197" customWidth="1"/>
    <col min="3" max="3" width="18.140625" style="197" customWidth="1"/>
    <col min="4" max="4" width="40.7109375" style="197" customWidth="1"/>
    <col min="5" max="6" width="23.140625" style="197" customWidth="1"/>
    <col min="7" max="7" width="16.85546875" style="197" customWidth="1"/>
    <col min="8" max="8" width="17.140625" style="197" customWidth="1"/>
    <col min="9" max="9" width="9.140625" style="197" customWidth="1"/>
    <col min="10" max="10" width="48.85546875" style="197" customWidth="1"/>
    <col min="11" max="11" width="35.85546875" style="197" customWidth="1"/>
    <col min="12" max="12" width="12.42578125" style="197" customWidth="1"/>
    <col min="13" max="13" width="9.140625" style="197" customWidth="1"/>
    <col min="14" max="16" width="12.42578125" style="197" bestFit="1" customWidth="1"/>
    <col min="17" max="17" width="17.140625" style="197" bestFit="1" customWidth="1"/>
    <col min="18" max="19" width="12.42578125" style="197" bestFit="1" customWidth="1"/>
    <col min="20" max="16382" width="9.140625" style="197"/>
    <col min="16383" max="16384" width="9.140625" style="197" bestFit="1" customWidth="1"/>
  </cols>
  <sheetData>
    <row r="1" spans="1:20">
      <c r="A1" s="498" t="s">
        <v>6745</v>
      </c>
      <c r="B1" s="497" t="s">
        <v>4139</v>
      </c>
      <c r="C1" s="497" t="s">
        <v>4137</v>
      </c>
      <c r="D1" s="497" t="s">
        <v>4138</v>
      </c>
      <c r="E1" s="497" t="s">
        <v>189</v>
      </c>
      <c r="F1" s="497" t="s">
        <v>5843</v>
      </c>
      <c r="G1" s="497" t="s">
        <v>1192</v>
      </c>
      <c r="H1" s="499" t="s">
        <v>190</v>
      </c>
      <c r="I1" s="497" t="s">
        <v>498</v>
      </c>
      <c r="J1" s="497" t="s">
        <v>4143</v>
      </c>
      <c r="K1" s="497" t="s">
        <v>4144</v>
      </c>
      <c r="L1" s="497" t="s">
        <v>4145</v>
      </c>
      <c r="M1" s="497" t="s">
        <v>450</v>
      </c>
      <c r="N1" s="497" t="s">
        <v>4146</v>
      </c>
      <c r="O1" s="497" t="s">
        <v>4147</v>
      </c>
      <c r="P1" s="497" t="s">
        <v>4148</v>
      </c>
      <c r="Q1" s="497" t="s">
        <v>4149</v>
      </c>
      <c r="R1" s="500" t="s">
        <v>4150</v>
      </c>
      <c r="S1" s="500" t="s">
        <v>4151</v>
      </c>
      <c r="T1" s="497" t="s">
        <v>6047</v>
      </c>
    </row>
    <row r="2" spans="1:20">
      <c r="B2" s="197" t="s">
        <v>7082</v>
      </c>
      <c r="C2" s="197" t="s">
        <v>7083</v>
      </c>
      <c r="D2" s="197" t="s">
        <v>122</v>
      </c>
      <c r="E2" s="502" t="s">
        <v>7084</v>
      </c>
      <c r="F2" s="197">
        <v>146227795</v>
      </c>
      <c r="G2" s="197">
        <v>146227795</v>
      </c>
      <c r="H2" s="197">
        <v>3852899101</v>
      </c>
      <c r="I2" s="197" t="s">
        <v>1526</v>
      </c>
      <c r="J2" s="197" t="s">
        <v>4204</v>
      </c>
      <c r="K2" s="197" t="s">
        <v>4162</v>
      </c>
      <c r="L2" s="197" t="s">
        <v>7085</v>
      </c>
      <c r="R2" s="501"/>
    </row>
    <row r="3" spans="1:20">
      <c r="B3" s="197" t="s">
        <v>6746</v>
      </c>
      <c r="C3" s="197" t="s">
        <v>6747</v>
      </c>
      <c r="D3" s="197" t="s">
        <v>122</v>
      </c>
      <c r="E3" s="504" t="s">
        <v>7086</v>
      </c>
      <c r="G3" s="197">
        <v>95636442</v>
      </c>
      <c r="H3" s="197" t="s">
        <v>7087</v>
      </c>
      <c r="I3" s="197" t="s">
        <v>522</v>
      </c>
      <c r="J3" s="197" t="s">
        <v>4204</v>
      </c>
      <c r="K3" s="197" t="s">
        <v>4162</v>
      </c>
      <c r="L3" s="197" t="s">
        <v>7088</v>
      </c>
      <c r="R3" s="501"/>
    </row>
    <row r="4" spans="1:20">
      <c r="B4" s="197" t="s">
        <v>6750</v>
      </c>
      <c r="C4" s="197" t="s">
        <v>6751</v>
      </c>
      <c r="D4" s="197" t="s">
        <v>80</v>
      </c>
      <c r="E4" s="461" t="s">
        <v>7089</v>
      </c>
      <c r="F4" s="198"/>
      <c r="G4" s="198">
        <v>161339086</v>
      </c>
      <c r="H4" s="197">
        <v>3852673798</v>
      </c>
      <c r="I4" s="198" t="s">
        <v>522</v>
      </c>
      <c r="J4" s="197" t="s">
        <v>4218</v>
      </c>
      <c r="K4" s="197" t="s">
        <v>4162</v>
      </c>
      <c r="L4" s="197" t="s">
        <v>7090</v>
      </c>
    </row>
    <row r="5" spans="1:20">
      <c r="B5" s="197" t="s">
        <v>6060</v>
      </c>
      <c r="C5" s="197" t="s">
        <v>7091</v>
      </c>
      <c r="D5" s="197" t="s">
        <v>86</v>
      </c>
      <c r="E5" s="197" t="s">
        <v>7092</v>
      </c>
      <c r="F5" s="197" t="s">
        <v>7093</v>
      </c>
      <c r="G5" s="197">
        <v>190066275</v>
      </c>
      <c r="H5" s="197">
        <v>3858817857</v>
      </c>
      <c r="I5" s="197" t="s">
        <v>522</v>
      </c>
      <c r="J5" s="197" t="s">
        <v>4204</v>
      </c>
      <c r="K5" s="197" t="s">
        <v>4162</v>
      </c>
      <c r="L5" s="197" t="s">
        <v>7094</v>
      </c>
    </row>
    <row r="6" spans="1:20">
      <c r="B6" s="197" t="s">
        <v>7095</v>
      </c>
      <c r="C6" s="197" t="s">
        <v>7096</v>
      </c>
      <c r="D6" s="197" t="s">
        <v>80</v>
      </c>
      <c r="E6" s="502" t="s">
        <v>7097</v>
      </c>
      <c r="F6" s="197">
        <v>799910206</v>
      </c>
      <c r="G6" s="197">
        <v>193850901</v>
      </c>
      <c r="H6" s="197">
        <v>3855411650</v>
      </c>
      <c r="I6" s="197" t="s">
        <v>6793</v>
      </c>
      <c r="J6" s="197" t="s">
        <v>4218</v>
      </c>
      <c r="K6" s="197" t="s">
        <v>4162</v>
      </c>
      <c r="L6" s="197" t="s">
        <v>7098</v>
      </c>
    </row>
    <row r="7" spans="1:20">
      <c r="B7" s="197" t="s">
        <v>7099</v>
      </c>
      <c r="C7" s="197" t="s">
        <v>7100</v>
      </c>
      <c r="D7" s="197" t="s">
        <v>80</v>
      </c>
      <c r="E7" s="502" t="s">
        <v>7101</v>
      </c>
      <c r="F7" s="197" t="s">
        <v>7102</v>
      </c>
      <c r="G7" s="197">
        <v>191043569</v>
      </c>
      <c r="H7" s="197">
        <v>5623738982</v>
      </c>
      <c r="I7" s="197" t="s">
        <v>522</v>
      </c>
      <c r="J7" s="197" t="s">
        <v>4218</v>
      </c>
      <c r="K7" s="197" t="s">
        <v>4162</v>
      </c>
      <c r="L7" s="197" t="s">
        <v>7103</v>
      </c>
    </row>
    <row r="8" spans="1:20">
      <c r="B8" s="197" t="s">
        <v>7104</v>
      </c>
      <c r="C8" s="197" t="s">
        <v>7105</v>
      </c>
      <c r="D8" s="197" t="s">
        <v>80</v>
      </c>
      <c r="E8" s="503" t="s">
        <v>7106</v>
      </c>
      <c r="F8" s="198" t="s">
        <v>7107</v>
      </c>
      <c r="G8" s="198">
        <v>176116599</v>
      </c>
      <c r="H8" s="197">
        <v>3208007567</v>
      </c>
      <c r="I8" s="198" t="s">
        <v>552</v>
      </c>
      <c r="J8" s="197" t="s">
        <v>4218</v>
      </c>
      <c r="K8" s="197" t="s">
        <v>4162</v>
      </c>
      <c r="L8" s="197" t="s">
        <v>7108</v>
      </c>
    </row>
    <row r="9" spans="1:20">
      <c r="B9" s="197" t="s">
        <v>7109</v>
      </c>
      <c r="C9" s="197" t="s">
        <v>7110</v>
      </c>
      <c r="D9" s="197" t="s">
        <v>92</v>
      </c>
      <c r="E9" s="502" t="s">
        <v>7111</v>
      </c>
      <c r="F9" s="197" t="s">
        <v>7112</v>
      </c>
      <c r="G9" s="197">
        <v>193819446</v>
      </c>
      <c r="H9" s="197">
        <v>3852166860</v>
      </c>
      <c r="I9" s="197" t="s">
        <v>6880</v>
      </c>
      <c r="J9" s="197" t="s">
        <v>4220</v>
      </c>
      <c r="K9" s="197" t="s">
        <v>4162</v>
      </c>
      <c r="L9" s="197" t="s">
        <v>7113</v>
      </c>
    </row>
    <row r="10" spans="1:20">
      <c r="B10" s="197" t="s">
        <v>7114</v>
      </c>
      <c r="C10" s="197" t="s">
        <v>7115</v>
      </c>
      <c r="D10" s="197" t="s">
        <v>86</v>
      </c>
      <c r="E10" s="502" t="s">
        <v>7116</v>
      </c>
      <c r="F10" s="197" t="s">
        <v>7117</v>
      </c>
      <c r="G10" s="197">
        <v>153658690</v>
      </c>
      <c r="H10" s="197">
        <v>8018083395</v>
      </c>
      <c r="I10" s="197" t="s">
        <v>554</v>
      </c>
      <c r="J10" s="197" t="s">
        <v>4204</v>
      </c>
      <c r="K10" s="197" t="s">
        <v>4162</v>
      </c>
      <c r="L10" s="197" t="s">
        <v>7118</v>
      </c>
    </row>
    <row r="11" spans="1:20">
      <c r="B11" s="197" t="s">
        <v>7119</v>
      </c>
      <c r="C11" s="197" t="s">
        <v>7120</v>
      </c>
      <c r="D11" s="197" t="s">
        <v>86</v>
      </c>
      <c r="E11" s="502" t="s">
        <v>7121</v>
      </c>
      <c r="F11" s="197" t="s">
        <v>7122</v>
      </c>
      <c r="G11" s="197">
        <v>193874906</v>
      </c>
      <c r="H11" s="197">
        <v>193874906</v>
      </c>
      <c r="I11" s="197" t="s">
        <v>1526</v>
      </c>
      <c r="J11" s="197" t="s">
        <v>4204</v>
      </c>
      <c r="K11" s="197" t="s">
        <v>4162</v>
      </c>
      <c r="L11" s="197" t="s">
        <v>7123</v>
      </c>
    </row>
    <row r="12" spans="1:20">
      <c r="B12" s="197" t="s">
        <v>6818</v>
      </c>
      <c r="C12" s="197" t="s">
        <v>6819</v>
      </c>
      <c r="D12" s="197" t="s">
        <v>4355</v>
      </c>
      <c r="E12" s="455" t="s">
        <v>7124</v>
      </c>
      <c r="G12" s="197">
        <v>146736965</v>
      </c>
      <c r="H12" s="197">
        <v>3852962699</v>
      </c>
      <c r="I12" s="197" t="s">
        <v>513</v>
      </c>
      <c r="J12" s="197" t="s">
        <v>4204</v>
      </c>
      <c r="K12" s="197" t="s">
        <v>4172</v>
      </c>
      <c r="L12" s="197" t="s">
        <v>7125</v>
      </c>
      <c r="R12" s="501"/>
    </row>
    <row r="13" spans="1:20">
      <c r="B13" s="197" t="s">
        <v>7126</v>
      </c>
      <c r="C13" s="197" t="s">
        <v>7127</v>
      </c>
      <c r="D13" s="197" t="s">
        <v>188</v>
      </c>
      <c r="E13" s="502" t="s">
        <v>7128</v>
      </c>
      <c r="F13" s="197" t="s">
        <v>7129</v>
      </c>
      <c r="G13" s="197">
        <v>190494414</v>
      </c>
      <c r="H13" s="197" t="s">
        <v>7130</v>
      </c>
      <c r="J13" s="197" t="s">
        <v>4218</v>
      </c>
      <c r="K13" s="197" t="s">
        <v>4172</v>
      </c>
      <c r="L13" s="197" t="s">
        <v>7131</v>
      </c>
    </row>
    <row r="14" spans="1:20">
      <c r="B14" s="197" t="s">
        <v>7132</v>
      </c>
      <c r="C14" s="197" t="s">
        <v>7133</v>
      </c>
      <c r="D14" s="197" t="s">
        <v>5509</v>
      </c>
      <c r="E14" s="502" t="s">
        <v>7134</v>
      </c>
      <c r="F14" s="197" t="s">
        <v>7135</v>
      </c>
      <c r="G14" s="197">
        <v>186329268</v>
      </c>
      <c r="H14" s="197">
        <v>3854087995</v>
      </c>
      <c r="I14" s="197" t="s">
        <v>6793</v>
      </c>
      <c r="J14" s="197" t="s">
        <v>4220</v>
      </c>
      <c r="K14" s="197" t="s">
        <v>4172</v>
      </c>
      <c r="L14" s="197" t="s">
        <v>7136</v>
      </c>
    </row>
    <row r="15" spans="1:20" ht="15.75">
      <c r="B15" s="197" t="s">
        <v>7137</v>
      </c>
      <c r="C15" s="197" t="s">
        <v>7138</v>
      </c>
      <c r="D15" s="197" t="s">
        <v>188</v>
      </c>
      <c r="E15" s="502" t="s">
        <v>7139</v>
      </c>
      <c r="F15" s="197" t="s">
        <v>7140</v>
      </c>
      <c r="G15" s="212">
        <v>165092535</v>
      </c>
      <c r="H15" s="197" t="s">
        <v>7141</v>
      </c>
      <c r="I15" s="197" t="s">
        <v>522</v>
      </c>
      <c r="J15" s="197" t="s">
        <v>4218</v>
      </c>
      <c r="K15" s="197" t="s">
        <v>4172</v>
      </c>
      <c r="L15" s="197" t="s">
        <v>7142</v>
      </c>
    </row>
    <row r="16" spans="1:20">
      <c r="B16" s="197" t="s">
        <v>7143</v>
      </c>
      <c r="C16" s="197" t="s">
        <v>7144</v>
      </c>
      <c r="D16" s="197" t="s">
        <v>167</v>
      </c>
      <c r="E16" s="502" t="s">
        <v>7145</v>
      </c>
      <c r="F16" s="197" t="s">
        <v>7146</v>
      </c>
      <c r="G16" s="197">
        <v>121072969</v>
      </c>
      <c r="H16" s="197">
        <v>3852838870</v>
      </c>
      <c r="I16" s="197" t="s">
        <v>6793</v>
      </c>
      <c r="J16" s="197" t="s">
        <v>4220</v>
      </c>
      <c r="K16" s="197" t="s">
        <v>4172</v>
      </c>
      <c r="L16" s="197" t="s">
        <v>7147</v>
      </c>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5F0E-D1FA-4ACA-9E0C-88590154890B}">
  <dimension ref="A1:T16"/>
  <sheetViews>
    <sheetView topLeftCell="B1" workbookViewId="0">
      <selection activeCell="G26" sqref="G26"/>
    </sheetView>
  </sheetViews>
  <sheetFormatPr defaultColWidth="9.140625" defaultRowHeight="15"/>
  <cols>
    <col min="1" max="1" width="12" style="197" bestFit="1" customWidth="1"/>
    <col min="2" max="2" width="11.28515625" style="197" customWidth="1"/>
    <col min="3" max="3" width="18.140625" style="197" customWidth="1"/>
    <col min="4" max="4" width="40.7109375" style="197" customWidth="1"/>
    <col min="5" max="6" width="18.7109375" style="197" customWidth="1"/>
    <col min="7" max="7" width="19.28515625" style="197" customWidth="1"/>
    <col min="8" max="8" width="20.28515625" style="197" customWidth="1"/>
    <col min="9" max="9" width="21.140625" style="197" customWidth="1"/>
    <col min="10" max="10" width="25.42578125" style="197" customWidth="1"/>
    <col min="11" max="11" width="22.42578125" style="197" customWidth="1"/>
    <col min="12" max="12" width="12.42578125" style="197" customWidth="1"/>
    <col min="13" max="13" width="9.140625" style="197" customWidth="1"/>
    <col min="14" max="16" width="12.42578125" style="197" bestFit="1" customWidth="1"/>
    <col min="17" max="17" width="17.140625" style="197" bestFit="1" customWidth="1"/>
    <col min="18" max="19" width="12.42578125" style="197" bestFit="1" customWidth="1"/>
    <col min="20" max="16384" width="9.140625" style="197"/>
  </cols>
  <sheetData>
    <row r="1" spans="1:20">
      <c r="A1" s="498" t="s">
        <v>6745</v>
      </c>
      <c r="B1" s="497" t="s">
        <v>4139</v>
      </c>
      <c r="C1" s="497" t="s">
        <v>4137</v>
      </c>
      <c r="D1" s="497" t="s">
        <v>4138</v>
      </c>
      <c r="E1" s="497" t="s">
        <v>189</v>
      </c>
      <c r="F1" s="497" t="s">
        <v>5843</v>
      </c>
      <c r="G1" s="497" t="s">
        <v>1192</v>
      </c>
      <c r="H1" s="499" t="s">
        <v>190</v>
      </c>
      <c r="I1" s="497" t="s">
        <v>498</v>
      </c>
      <c r="J1" s="497" t="s">
        <v>4143</v>
      </c>
      <c r="K1" s="497" t="s">
        <v>4144</v>
      </c>
      <c r="L1" s="497" t="s">
        <v>4145</v>
      </c>
      <c r="M1" s="497" t="s">
        <v>450</v>
      </c>
      <c r="N1" s="497" t="s">
        <v>4146</v>
      </c>
      <c r="O1" s="497" t="s">
        <v>4147</v>
      </c>
      <c r="P1" s="497" t="s">
        <v>4148</v>
      </c>
      <c r="Q1" s="497" t="s">
        <v>4149</v>
      </c>
      <c r="R1" s="500" t="s">
        <v>4150</v>
      </c>
      <c r="S1" s="500" t="s">
        <v>4151</v>
      </c>
      <c r="T1" s="497" t="s">
        <v>6047</v>
      </c>
    </row>
    <row r="2" spans="1:20" s="519" customFormat="1">
      <c r="A2" s="197"/>
      <c r="B2" s="197" t="s">
        <v>7148</v>
      </c>
      <c r="C2" s="197" t="s">
        <v>7149</v>
      </c>
      <c r="D2" s="197" t="s">
        <v>5068</v>
      </c>
      <c r="E2" s="433" t="s">
        <v>7150</v>
      </c>
      <c r="F2" s="197" t="s">
        <v>7151</v>
      </c>
      <c r="G2" s="197">
        <v>182803516</v>
      </c>
      <c r="H2" s="518" t="s">
        <v>7152</v>
      </c>
      <c r="I2" s="197"/>
      <c r="J2" s="197" t="s">
        <v>4218</v>
      </c>
      <c r="K2" s="197" t="s">
        <v>4157</v>
      </c>
      <c r="L2" s="197" t="s">
        <v>7153</v>
      </c>
      <c r="M2" s="197"/>
      <c r="N2" s="197"/>
      <c r="O2" s="197"/>
      <c r="P2" s="197"/>
      <c r="Q2" s="197"/>
      <c r="R2" s="197"/>
      <c r="S2" s="197"/>
      <c r="T2" s="197"/>
    </row>
    <row r="3" spans="1:20" hidden="1">
      <c r="B3" s="197" t="s">
        <v>7154</v>
      </c>
      <c r="C3" s="197" t="s">
        <v>7155</v>
      </c>
      <c r="D3" s="197" t="s">
        <v>95</v>
      </c>
      <c r="E3" s="523" t="s">
        <v>7156</v>
      </c>
      <c r="F3" s="520" t="s">
        <v>7157</v>
      </c>
      <c r="G3" s="520">
        <v>185112675</v>
      </c>
      <c r="H3" s="520">
        <v>8018337479</v>
      </c>
      <c r="I3" s="520" t="s">
        <v>506</v>
      </c>
      <c r="J3" s="197" t="s">
        <v>4204</v>
      </c>
      <c r="K3" s="197" t="s">
        <v>4155</v>
      </c>
      <c r="L3" s="197" t="s">
        <v>7158</v>
      </c>
      <c r="R3" s="501"/>
    </row>
    <row r="4" spans="1:20" hidden="1">
      <c r="B4" s="197" t="s">
        <v>7159</v>
      </c>
      <c r="C4" s="197" t="s">
        <v>7160</v>
      </c>
      <c r="D4" s="197" t="s">
        <v>4642</v>
      </c>
      <c r="E4" s="458" t="s">
        <v>7161</v>
      </c>
      <c r="F4" s="203" t="s">
        <v>7162</v>
      </c>
      <c r="G4" s="203">
        <v>193843755</v>
      </c>
      <c r="H4" s="232">
        <v>3854803135</v>
      </c>
      <c r="I4" s="452" t="s">
        <v>6880</v>
      </c>
      <c r="J4" s="197" t="s">
        <v>6058</v>
      </c>
      <c r="K4" s="197" t="s">
        <v>4155</v>
      </c>
      <c r="L4" s="197" t="s">
        <v>7163</v>
      </c>
      <c r="R4" s="501"/>
    </row>
    <row r="5" spans="1:20" hidden="1">
      <c r="B5" s="197" t="s">
        <v>7164</v>
      </c>
      <c r="C5" s="197" t="s">
        <v>7165</v>
      </c>
      <c r="D5" s="197" t="s">
        <v>107</v>
      </c>
      <c r="E5" s="433" t="s">
        <v>7166</v>
      </c>
      <c r="F5" s="197" t="s">
        <v>7167</v>
      </c>
      <c r="G5" s="197">
        <v>193858511</v>
      </c>
      <c r="H5" s="197" t="s">
        <v>7168</v>
      </c>
      <c r="I5" s="197" t="s">
        <v>6880</v>
      </c>
      <c r="J5" s="197" t="s">
        <v>4204</v>
      </c>
      <c r="K5" s="197" t="s">
        <v>4155</v>
      </c>
      <c r="L5" s="197" t="s">
        <v>7169</v>
      </c>
    </row>
    <row r="6" spans="1:20" s="521" customFormat="1" hidden="1">
      <c r="A6" s="197"/>
      <c r="B6" s="197" t="s">
        <v>7170</v>
      </c>
      <c r="C6" s="197" t="s">
        <v>7171</v>
      </c>
      <c r="D6" s="197" t="s">
        <v>107</v>
      </c>
      <c r="E6" s="433" t="s">
        <v>7172</v>
      </c>
      <c r="F6" s="197" t="s">
        <v>7173</v>
      </c>
      <c r="G6" s="197">
        <v>193878165</v>
      </c>
      <c r="H6" s="197">
        <v>8014289720</v>
      </c>
      <c r="I6" s="197" t="s">
        <v>554</v>
      </c>
      <c r="J6" s="197" t="s">
        <v>4204</v>
      </c>
      <c r="K6" s="197" t="s">
        <v>4155</v>
      </c>
      <c r="L6" s="197" t="s">
        <v>7174</v>
      </c>
      <c r="M6" s="197"/>
      <c r="N6" s="197"/>
      <c r="O6" s="197"/>
      <c r="P6" s="197"/>
      <c r="Q6" s="197"/>
      <c r="R6" s="197"/>
      <c r="S6" s="197"/>
      <c r="T6" s="197"/>
    </row>
    <row r="7" spans="1:20" hidden="1">
      <c r="B7" s="197" t="s">
        <v>7175</v>
      </c>
      <c r="C7" s="197" t="s">
        <v>7176</v>
      </c>
      <c r="D7" s="197" t="s">
        <v>107</v>
      </c>
      <c r="E7" s="433" t="s">
        <v>7177</v>
      </c>
      <c r="F7" s="197" t="s">
        <v>7178</v>
      </c>
      <c r="G7" s="197">
        <v>194462050</v>
      </c>
      <c r="H7" s="197">
        <v>8016618135</v>
      </c>
      <c r="I7" s="197" t="s">
        <v>528</v>
      </c>
      <c r="J7" s="197" t="s">
        <v>4204</v>
      </c>
      <c r="K7" s="197" t="s">
        <v>4155</v>
      </c>
      <c r="L7" s="197" t="s">
        <v>7179</v>
      </c>
    </row>
    <row r="8" spans="1:20" hidden="1">
      <c r="B8" s="197" t="s">
        <v>7180</v>
      </c>
      <c r="C8" s="197" t="s">
        <v>7181</v>
      </c>
      <c r="D8" s="197" t="s">
        <v>119</v>
      </c>
      <c r="E8" s="298" t="s">
        <v>7182</v>
      </c>
      <c r="F8" s="299" t="s">
        <v>7183</v>
      </c>
      <c r="G8" s="418">
        <v>193870539</v>
      </c>
      <c r="H8" s="418">
        <v>2249668274</v>
      </c>
      <c r="I8" s="462" t="s">
        <v>522</v>
      </c>
      <c r="J8" s="197" t="s">
        <v>4218</v>
      </c>
      <c r="K8" s="197" t="s">
        <v>4155</v>
      </c>
      <c r="L8" s="197" t="s">
        <v>7184</v>
      </c>
      <c r="R8" s="501"/>
    </row>
    <row r="9" spans="1:20" hidden="1">
      <c r="B9" s="197" t="s">
        <v>7185</v>
      </c>
      <c r="C9" s="197" t="s">
        <v>7186</v>
      </c>
      <c r="D9" s="197" t="s">
        <v>119</v>
      </c>
      <c r="E9" s="433" t="s">
        <v>7187</v>
      </c>
      <c r="F9" s="197" t="s">
        <v>7188</v>
      </c>
      <c r="G9" s="197">
        <v>193870541</v>
      </c>
      <c r="H9" s="197">
        <v>2244645668</v>
      </c>
      <c r="I9" s="197" t="s">
        <v>522</v>
      </c>
      <c r="J9" s="197" t="s">
        <v>4218</v>
      </c>
      <c r="K9" s="197" t="s">
        <v>4155</v>
      </c>
      <c r="L9" s="197" t="s">
        <v>7189</v>
      </c>
      <c r="R9" s="501"/>
    </row>
    <row r="10" spans="1:20" hidden="1">
      <c r="B10" s="197" t="s">
        <v>7190</v>
      </c>
      <c r="C10" s="197" t="s">
        <v>7191</v>
      </c>
      <c r="D10" s="197" t="s">
        <v>119</v>
      </c>
      <c r="E10" s="433" t="s">
        <v>4131</v>
      </c>
      <c r="F10" s="197" t="s">
        <v>7192</v>
      </c>
      <c r="G10" s="197">
        <v>177991551</v>
      </c>
      <c r="H10" s="197">
        <v>3857874950</v>
      </c>
      <c r="I10" s="197" t="s">
        <v>6880</v>
      </c>
      <c r="J10" s="197" t="s">
        <v>4218</v>
      </c>
      <c r="K10" s="197" t="s">
        <v>4155</v>
      </c>
      <c r="L10" s="197" t="s">
        <v>7193</v>
      </c>
    </row>
    <row r="11" spans="1:20" hidden="1">
      <c r="B11" s="197" t="s">
        <v>7194</v>
      </c>
      <c r="C11" s="197" t="s">
        <v>7195</v>
      </c>
      <c r="D11" s="197" t="s">
        <v>125</v>
      </c>
      <c r="E11" s="433" t="s">
        <v>7196</v>
      </c>
      <c r="F11" s="197" t="s">
        <v>7197</v>
      </c>
      <c r="G11" s="197">
        <v>193858217</v>
      </c>
      <c r="H11" s="197">
        <v>3855106941</v>
      </c>
      <c r="I11" s="197" t="s">
        <v>6880</v>
      </c>
      <c r="J11" s="197" t="s">
        <v>4220</v>
      </c>
      <c r="K11" s="197" t="s">
        <v>4155</v>
      </c>
      <c r="L11" s="197" t="s">
        <v>7198</v>
      </c>
    </row>
    <row r="12" spans="1:20" hidden="1">
      <c r="B12" s="197" t="s">
        <v>7199</v>
      </c>
      <c r="C12" s="197" t="s">
        <v>7200</v>
      </c>
      <c r="D12" s="197" t="s">
        <v>125</v>
      </c>
      <c r="E12" s="433" t="s">
        <v>7201</v>
      </c>
      <c r="F12" s="197" t="s">
        <v>7202</v>
      </c>
      <c r="G12" s="197">
        <v>124503151</v>
      </c>
      <c r="H12" s="197">
        <v>3852261277</v>
      </c>
      <c r="I12" s="197" t="s">
        <v>506</v>
      </c>
      <c r="J12" s="197" t="s">
        <v>4220</v>
      </c>
      <c r="K12" s="197" t="s">
        <v>4155</v>
      </c>
      <c r="L12" s="197" t="s">
        <v>7203</v>
      </c>
    </row>
    <row r="13" spans="1:20">
      <c r="B13" s="197" t="s">
        <v>7204</v>
      </c>
      <c r="C13" s="197" t="s">
        <v>7205</v>
      </c>
      <c r="D13" s="197" t="s">
        <v>83</v>
      </c>
      <c r="E13" s="433" t="s">
        <v>7206</v>
      </c>
      <c r="F13" s="197" t="s">
        <v>7207</v>
      </c>
      <c r="G13" s="197">
        <v>193809283</v>
      </c>
      <c r="H13" s="197">
        <v>3853011764</v>
      </c>
      <c r="I13" s="197" t="s">
        <v>528</v>
      </c>
      <c r="J13" s="197" t="s">
        <v>4218</v>
      </c>
      <c r="K13" s="197" t="s">
        <v>4157</v>
      </c>
      <c r="L13" s="197" t="s">
        <v>7208</v>
      </c>
    </row>
    <row r="14" spans="1:20">
      <c r="B14" s="197" t="s">
        <v>7209</v>
      </c>
      <c r="C14" s="197" t="s">
        <v>7210</v>
      </c>
      <c r="D14" s="197" t="s">
        <v>4760</v>
      </c>
      <c r="E14" s="458" t="s">
        <v>7211</v>
      </c>
      <c r="F14" s="203" t="s">
        <v>7212</v>
      </c>
      <c r="G14" s="349">
        <v>114176679</v>
      </c>
      <c r="H14" s="522">
        <v>8015146843</v>
      </c>
      <c r="I14" s="452" t="s">
        <v>522</v>
      </c>
      <c r="J14" s="197" t="s">
        <v>4204</v>
      </c>
      <c r="K14" s="197" t="s">
        <v>4157</v>
      </c>
      <c r="L14" s="197" t="s">
        <v>7213</v>
      </c>
      <c r="R14" s="501"/>
    </row>
    <row r="15" spans="1:20">
      <c r="B15" s="197" t="s">
        <v>7214</v>
      </c>
      <c r="C15" s="197" t="s">
        <v>7215</v>
      </c>
      <c r="D15" s="197" t="s">
        <v>4760</v>
      </c>
      <c r="E15" s="433" t="s">
        <v>7216</v>
      </c>
      <c r="F15" s="197" t="s">
        <v>7217</v>
      </c>
      <c r="G15" s="197">
        <v>187799398</v>
      </c>
      <c r="H15" s="197" t="s">
        <v>7218</v>
      </c>
      <c r="I15" s="197" t="s">
        <v>6793</v>
      </c>
      <c r="J15" s="197" t="s">
        <v>4204</v>
      </c>
      <c r="K15" s="197" t="s">
        <v>4157</v>
      </c>
      <c r="L15" s="197" t="s">
        <v>7219</v>
      </c>
    </row>
    <row r="16" spans="1:20" hidden="1">
      <c r="B16" s="197" t="s">
        <v>7220</v>
      </c>
      <c r="C16" s="197" t="s">
        <v>7221</v>
      </c>
      <c r="D16" s="197" t="s">
        <v>170</v>
      </c>
      <c r="E16" s="433" t="s">
        <v>7222</v>
      </c>
      <c r="F16" s="197" t="s">
        <v>7223</v>
      </c>
      <c r="G16" s="197">
        <v>194492460</v>
      </c>
      <c r="H16" s="197" t="s">
        <v>7224</v>
      </c>
      <c r="I16" s="197" t="s">
        <v>1526</v>
      </c>
      <c r="J16" s="197" t="s">
        <v>6332</v>
      </c>
      <c r="K16" s="197" t="s">
        <v>4155</v>
      </c>
      <c r="L16" s="197" t="s">
        <v>7225</v>
      </c>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F544-BC00-4E15-9057-6C6415B82252}">
  <dimension ref="A1:S12"/>
  <sheetViews>
    <sheetView workbookViewId="0">
      <selection activeCell="D4" sqref="D4:E4"/>
    </sheetView>
  </sheetViews>
  <sheetFormatPr defaultRowHeight="15"/>
  <cols>
    <col min="1" max="1" width="12" bestFit="1" customWidth="1"/>
    <col min="2" max="2" width="31.5703125" bestFit="1" customWidth="1"/>
    <col min="3" max="3" width="18.140625" customWidth="1"/>
    <col min="4" max="4" width="40.7109375" customWidth="1"/>
    <col min="5" max="5" width="23.140625" customWidth="1"/>
    <col min="6" max="6" width="16.85546875" customWidth="1"/>
    <col min="7" max="7" width="17.140625" customWidth="1"/>
    <col min="8" max="8" width="11.42578125" customWidth="1"/>
    <col min="9" max="9" width="48.85546875" customWidth="1"/>
    <col min="10" max="10" width="22.42578125" customWidth="1"/>
    <col min="11" max="11" width="12.42578125" customWidth="1"/>
    <col min="12" max="12" width="9.140625" customWidth="1"/>
    <col min="13" max="15" width="12.42578125" bestFit="1" customWidth="1"/>
    <col min="16" max="16" width="17.140625" bestFit="1" customWidth="1"/>
    <col min="17" max="18" width="12.42578125" bestFit="1" customWidth="1"/>
  </cols>
  <sheetData>
    <row r="1" spans="1:19">
      <c r="A1" s="412" t="s">
        <v>6745</v>
      </c>
      <c r="B1" s="355" t="s">
        <v>4139</v>
      </c>
      <c r="C1" s="355" t="s">
        <v>4137</v>
      </c>
      <c r="D1" s="355" t="s">
        <v>4138</v>
      </c>
      <c r="E1" s="355" t="s">
        <v>189</v>
      </c>
      <c r="F1" s="355" t="s">
        <v>1192</v>
      </c>
      <c r="G1" s="356" t="s">
        <v>190</v>
      </c>
      <c r="H1" s="357" t="s">
        <v>498</v>
      </c>
      <c r="I1" s="355" t="s">
        <v>4143</v>
      </c>
      <c r="J1" s="355" t="s">
        <v>4144</v>
      </c>
      <c r="K1" s="355" t="s">
        <v>4145</v>
      </c>
      <c r="L1" s="355" t="s">
        <v>450</v>
      </c>
      <c r="M1" s="355" t="s">
        <v>4146</v>
      </c>
      <c r="N1" s="355" t="s">
        <v>4147</v>
      </c>
      <c r="O1" s="355" t="s">
        <v>4148</v>
      </c>
      <c r="P1" s="355" t="s">
        <v>4149</v>
      </c>
      <c r="Q1" s="358" t="s">
        <v>4150</v>
      </c>
      <c r="R1" s="358" t="s">
        <v>4151</v>
      </c>
      <c r="S1" s="355" t="s">
        <v>6047</v>
      </c>
    </row>
    <row r="2" spans="1:19">
      <c r="B2" t="s">
        <v>7226</v>
      </c>
      <c r="C2" t="s">
        <v>7227</v>
      </c>
      <c r="D2" t="s">
        <v>95</v>
      </c>
      <c r="E2" t="s">
        <v>7228</v>
      </c>
      <c r="F2" s="46">
        <v>191895257</v>
      </c>
      <c r="G2" s="46">
        <v>5134991066</v>
      </c>
      <c r="H2" s="46" t="s">
        <v>552</v>
      </c>
      <c r="I2" t="s">
        <v>4204</v>
      </c>
      <c r="J2" t="s">
        <v>4155</v>
      </c>
      <c r="K2" t="s">
        <v>7229</v>
      </c>
      <c r="Q2" s="339"/>
    </row>
    <row r="3" spans="1:19">
      <c r="B3" t="s">
        <v>7230</v>
      </c>
      <c r="C3" t="s">
        <v>7231</v>
      </c>
      <c r="D3" t="s">
        <v>107</v>
      </c>
      <c r="E3" s="398" t="s">
        <v>7232</v>
      </c>
      <c r="F3" s="206">
        <v>193737351</v>
      </c>
      <c r="G3" s="196">
        <v>3854902661</v>
      </c>
      <c r="H3" s="305" t="s">
        <v>6793</v>
      </c>
      <c r="I3" t="s">
        <v>4204</v>
      </c>
      <c r="J3" t="s">
        <v>4155</v>
      </c>
      <c r="K3" t="s">
        <v>7233</v>
      </c>
      <c r="Q3" s="339"/>
    </row>
    <row r="4" spans="1:19">
      <c r="B4" t="s">
        <v>7234</v>
      </c>
      <c r="C4" t="s">
        <v>7235</v>
      </c>
      <c r="D4" t="s">
        <v>4760</v>
      </c>
      <c r="E4" s="468" t="s">
        <v>4984</v>
      </c>
      <c r="F4" s="469">
        <v>187032504</v>
      </c>
      <c r="G4" s="470" t="s">
        <v>7236</v>
      </c>
      <c r="H4" s="469" t="s">
        <v>6793</v>
      </c>
      <c r="I4" t="s">
        <v>4204</v>
      </c>
      <c r="J4" t="s">
        <v>4157</v>
      </c>
      <c r="K4" t="s">
        <v>7237</v>
      </c>
      <c r="Q4" s="339"/>
    </row>
    <row r="5" spans="1:19">
      <c r="B5" t="s">
        <v>7238</v>
      </c>
      <c r="C5" t="s">
        <v>6935</v>
      </c>
      <c r="D5" t="s">
        <v>161</v>
      </c>
      <c r="E5" s="506" t="s">
        <v>7239</v>
      </c>
      <c r="F5" s="507">
        <v>95689291</v>
      </c>
      <c r="G5" s="507">
        <v>8019151206</v>
      </c>
      <c r="H5" s="508" t="s">
        <v>552</v>
      </c>
      <c r="I5" t="s">
        <v>4220</v>
      </c>
      <c r="J5" t="s">
        <v>4157</v>
      </c>
      <c r="K5" t="s">
        <v>7240</v>
      </c>
      <c r="Q5" s="339"/>
    </row>
    <row r="6" spans="1:19">
      <c r="F6" s="46"/>
      <c r="G6" s="46"/>
      <c r="H6" s="46"/>
      <c r="Q6" s="339"/>
    </row>
    <row r="7" spans="1:19">
      <c r="F7" s="46"/>
      <c r="G7" s="46"/>
      <c r="H7" s="46"/>
      <c r="Q7" s="339"/>
    </row>
    <row r="8" spans="1:19">
      <c r="E8" s="302"/>
      <c r="F8" s="311"/>
      <c r="G8" s="242"/>
      <c r="H8" s="201"/>
      <c r="Q8" s="339"/>
    </row>
    <row r="9" spans="1:19">
      <c r="F9" s="46"/>
      <c r="G9" s="46"/>
      <c r="H9" s="46"/>
      <c r="Q9" s="339"/>
    </row>
    <row r="10" spans="1:19">
      <c r="F10" s="46"/>
      <c r="G10" s="46"/>
      <c r="H10" s="46"/>
      <c r="Q10" s="339"/>
    </row>
    <row r="11" spans="1:19">
      <c r="F11" s="46"/>
      <c r="G11" s="46"/>
      <c r="H11" s="46"/>
      <c r="Q11" s="339"/>
    </row>
    <row r="12" spans="1:19">
      <c r="G12" s="428"/>
      <c r="H12" s="46"/>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BFCB-1C2C-4DB3-8E03-5A52C2DAE5C1}">
  <dimension ref="A1:T12"/>
  <sheetViews>
    <sheetView workbookViewId="0">
      <selection activeCell="D5" sqref="D5:E5"/>
    </sheetView>
  </sheetViews>
  <sheetFormatPr defaultRowHeight="15"/>
  <cols>
    <col min="1" max="1" width="12" bestFit="1" customWidth="1"/>
    <col min="2" max="2" width="17.7109375" customWidth="1"/>
    <col min="3" max="3" width="18.140625" customWidth="1"/>
    <col min="4" max="4" width="40.7109375" customWidth="1"/>
    <col min="5" max="6" width="23.140625" customWidth="1"/>
    <col min="7" max="7" width="16.85546875" customWidth="1"/>
    <col min="8" max="8" width="17.140625" customWidth="1"/>
    <col min="9" max="9" width="11.42578125" customWidth="1"/>
    <col min="10" max="10" width="48.85546875" customWidth="1"/>
    <col min="11" max="11" width="14.140625" customWidth="1"/>
    <col min="12" max="12" width="12.42578125" customWidth="1"/>
    <col min="13" max="13" width="9.140625" customWidth="1"/>
    <col min="14"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c r="B2" t="s">
        <v>7241</v>
      </c>
      <c r="C2" t="s">
        <v>7242</v>
      </c>
      <c r="D2" t="s">
        <v>4834</v>
      </c>
      <c r="E2" t="s">
        <v>7243</v>
      </c>
      <c r="F2" t="s">
        <v>7244</v>
      </c>
      <c r="G2" s="46">
        <v>193890678</v>
      </c>
      <c r="H2" s="46" t="s">
        <v>7245</v>
      </c>
      <c r="I2" s="46" t="s">
        <v>522</v>
      </c>
      <c r="J2" t="s">
        <v>4220</v>
      </c>
      <c r="K2" t="s">
        <v>4155</v>
      </c>
      <c r="L2" t="s">
        <v>7246</v>
      </c>
      <c r="R2" s="339"/>
    </row>
    <row r="3" spans="1:20">
      <c r="B3" t="s">
        <v>7247</v>
      </c>
      <c r="C3" t="s">
        <v>7248</v>
      </c>
      <c r="D3" t="s">
        <v>107</v>
      </c>
      <c r="E3" s="398" t="s">
        <v>7249</v>
      </c>
      <c r="F3" s="203" t="s">
        <v>7250</v>
      </c>
      <c r="G3" s="206" t="s">
        <v>7251</v>
      </c>
      <c r="H3" s="196">
        <v>3855840400</v>
      </c>
      <c r="I3" s="305" t="s">
        <v>516</v>
      </c>
      <c r="J3" t="s">
        <v>4204</v>
      </c>
      <c r="K3" t="s">
        <v>4155</v>
      </c>
      <c r="L3" t="s">
        <v>7252</v>
      </c>
      <c r="R3" s="339"/>
    </row>
    <row r="4" spans="1:20">
      <c r="B4" t="s">
        <v>7253</v>
      </c>
      <c r="C4" t="s">
        <v>7254</v>
      </c>
      <c r="D4" t="s">
        <v>188</v>
      </c>
      <c r="E4" s="44" t="s">
        <v>7255</v>
      </c>
      <c r="F4" s="44" t="s">
        <v>7256</v>
      </c>
      <c r="G4" s="333">
        <v>177884766</v>
      </c>
      <c r="H4" s="46">
        <v>3854238173</v>
      </c>
      <c r="I4" s="333" t="s">
        <v>516</v>
      </c>
      <c r="J4" t="s">
        <v>4218</v>
      </c>
      <c r="K4" t="s">
        <v>4172</v>
      </c>
      <c r="L4" t="s">
        <v>7257</v>
      </c>
      <c r="R4" s="339"/>
    </row>
    <row r="5" spans="1:20">
      <c r="B5" t="s">
        <v>7258</v>
      </c>
      <c r="C5" t="s">
        <v>7259</v>
      </c>
      <c r="D5" t="s">
        <v>98</v>
      </c>
      <c r="E5" s="299" t="s">
        <v>7260</v>
      </c>
      <c r="F5" s="299" t="s">
        <v>7261</v>
      </c>
      <c r="G5" s="456">
        <v>165730317</v>
      </c>
      <c r="H5" s="456" t="s">
        <v>7262</v>
      </c>
      <c r="I5" s="312" t="s">
        <v>522</v>
      </c>
      <c r="J5" t="s">
        <v>4204</v>
      </c>
      <c r="K5" t="s">
        <v>4157</v>
      </c>
      <c r="L5" t="s">
        <v>7263</v>
      </c>
      <c r="R5" s="339"/>
    </row>
    <row r="6" spans="1:20">
      <c r="G6" s="46"/>
      <c r="H6" s="46"/>
      <c r="I6" s="46"/>
      <c r="R6" s="339"/>
    </row>
    <row r="7" spans="1:20">
      <c r="G7" s="46"/>
      <c r="H7" s="46"/>
      <c r="I7" s="46"/>
      <c r="R7" s="339"/>
    </row>
    <row r="8" spans="1:20">
      <c r="E8" s="309"/>
      <c r="F8" s="309"/>
      <c r="G8" s="307"/>
      <c r="H8" s="308"/>
      <c r="I8" s="308"/>
      <c r="R8" s="339"/>
    </row>
    <row r="9" spans="1:20">
      <c r="G9" s="46"/>
      <c r="H9" s="46"/>
      <c r="I9" s="46"/>
      <c r="R9" s="339"/>
    </row>
    <row r="10" spans="1:20">
      <c r="G10" s="46"/>
      <c r="H10" s="46"/>
      <c r="I10" s="46"/>
      <c r="R10" s="339"/>
    </row>
    <row r="11" spans="1:20">
      <c r="G11" s="46"/>
      <c r="H11" s="46"/>
      <c r="I11" s="46"/>
      <c r="R11" s="339"/>
    </row>
    <row r="12" spans="1:20">
      <c r="H12" s="428"/>
      <c r="I12" s="46"/>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9A566-A1E4-46B5-8A8A-C1B0673686B8}">
  <dimension ref="A1:V12"/>
  <sheetViews>
    <sheetView workbookViewId="0">
      <selection activeCell="E21" sqref="E21"/>
    </sheetView>
  </sheetViews>
  <sheetFormatPr defaultRowHeight="15"/>
  <cols>
    <col min="1" max="1" width="12" bestFit="1" customWidth="1"/>
    <col min="2" max="2" width="17.7109375" customWidth="1"/>
    <col min="3" max="3" width="18.140625" customWidth="1"/>
    <col min="4" max="4" width="40.7109375" customWidth="1"/>
    <col min="5" max="7" width="23.140625" customWidth="1"/>
    <col min="8" max="8" width="23.85546875" customWidth="1"/>
    <col min="9" max="9" width="16.85546875" customWidth="1"/>
    <col min="10" max="10" width="17.140625" customWidth="1"/>
    <col min="11" max="11" width="11.42578125" customWidth="1"/>
    <col min="12" max="12" width="48.85546875" customWidth="1"/>
    <col min="13" max="13" width="14.140625" customWidth="1"/>
    <col min="14" max="14" width="12.42578125" customWidth="1"/>
    <col min="15" max="15" width="9.140625" customWidth="1"/>
    <col min="16" max="18" width="12.42578125" bestFit="1" customWidth="1"/>
    <col min="19" max="19" width="17.140625" bestFit="1" customWidth="1"/>
    <col min="20" max="21" width="12.42578125" bestFit="1" customWidth="1"/>
  </cols>
  <sheetData>
    <row r="1" spans="1:22">
      <c r="A1" s="412" t="s">
        <v>6745</v>
      </c>
      <c r="B1" s="355" t="s">
        <v>4139</v>
      </c>
      <c r="C1" s="355" t="s">
        <v>4137</v>
      </c>
      <c r="D1" s="355" t="s">
        <v>4138</v>
      </c>
      <c r="E1" s="355" t="s">
        <v>189</v>
      </c>
      <c r="F1" s="355" t="s">
        <v>5844</v>
      </c>
      <c r="G1" s="355" t="s">
        <v>5843</v>
      </c>
      <c r="H1" s="355" t="s">
        <v>7264</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8" t="s">
        <v>4151</v>
      </c>
      <c r="V1" s="355" t="s">
        <v>6047</v>
      </c>
    </row>
    <row r="2" spans="1:22">
      <c r="B2" t="s">
        <v>7265</v>
      </c>
      <c r="C2" t="s">
        <v>7266</v>
      </c>
      <c r="D2" t="s">
        <v>98</v>
      </c>
      <c r="E2" t="s">
        <v>7267</v>
      </c>
      <c r="F2" t="str">
        <f>_xlfn.TEXTBEFORE(Table7274757879808182[[#This Row],[Employee Name]], " ", 1)</f>
        <v>Yennis</v>
      </c>
      <c r="G2" t="s">
        <v>7268</v>
      </c>
      <c r="H2" t="s">
        <v>7269</v>
      </c>
      <c r="I2" s="46">
        <v>187283797</v>
      </c>
      <c r="J2" s="46">
        <v>3853882690</v>
      </c>
      <c r="K2" s="46" t="s">
        <v>6793</v>
      </c>
      <c r="L2" t="s">
        <v>4204</v>
      </c>
      <c r="M2" t="s">
        <v>4157</v>
      </c>
      <c r="N2" t="s">
        <v>7270</v>
      </c>
      <c r="T2" s="339" t="s">
        <v>4282</v>
      </c>
    </row>
    <row r="3" spans="1:22" hidden="1">
      <c r="B3" t="s">
        <v>7271</v>
      </c>
      <c r="C3" t="s">
        <v>7272</v>
      </c>
      <c r="D3" t="s">
        <v>4642</v>
      </c>
      <c r="E3" s="397" t="s">
        <v>7273</v>
      </c>
      <c r="F3" s="299" t="str">
        <f>_xlfn.TEXTBEFORE(Table7274757879808182[[#This Row],[Employee Name]], " ", 1)</f>
        <v>Fred</v>
      </c>
      <c r="G3" s="299" t="s">
        <v>7274</v>
      </c>
      <c r="H3" s="298" t="s">
        <v>7275</v>
      </c>
      <c r="I3" s="456">
        <v>95713212</v>
      </c>
      <c r="J3" s="456">
        <v>3857017074</v>
      </c>
      <c r="K3" s="312" t="s">
        <v>528</v>
      </c>
      <c r="L3" t="s">
        <v>6058</v>
      </c>
      <c r="M3" t="s">
        <v>4155</v>
      </c>
      <c r="N3" t="s">
        <v>7276</v>
      </c>
      <c r="T3" s="339" t="s">
        <v>4282</v>
      </c>
    </row>
    <row r="4" spans="1:22" hidden="1">
      <c r="B4" t="s">
        <v>7277</v>
      </c>
      <c r="C4" t="s">
        <v>7278</v>
      </c>
      <c r="D4" t="s">
        <v>4834</v>
      </c>
      <c r="E4" s="297" t="s">
        <v>7279</v>
      </c>
      <c r="F4" s="297" t="str">
        <f>_xlfn.TEXTBEFORE(Table7274757879808182[[#This Row],[Employee Name]], " ", 1)</f>
        <v>Keila</v>
      </c>
      <c r="G4" s="297" t="s">
        <v>7280</v>
      </c>
      <c r="H4" s="297" t="s">
        <v>7281</v>
      </c>
      <c r="I4" s="303">
        <v>180349887</v>
      </c>
      <c r="J4" s="196" t="s">
        <v>7282</v>
      </c>
      <c r="K4" s="201" t="s">
        <v>6880</v>
      </c>
      <c r="L4" t="s">
        <v>4220</v>
      </c>
      <c r="M4" t="s">
        <v>4155</v>
      </c>
      <c r="N4" t="s">
        <v>7283</v>
      </c>
      <c r="T4" s="339" t="s">
        <v>4282</v>
      </c>
    </row>
    <row r="5" spans="1:22" hidden="1">
      <c r="B5" t="s">
        <v>7284</v>
      </c>
      <c r="C5" t="s">
        <v>7285</v>
      </c>
      <c r="D5" t="s">
        <v>119</v>
      </c>
      <c r="E5" t="s">
        <v>7286</v>
      </c>
      <c r="F5" t="str">
        <f>_xlfn.TEXTBEFORE(Table7274757879808182[[#This Row],[Employee Name]], " ", 1)</f>
        <v>Laura</v>
      </c>
      <c r="G5" t="s">
        <v>7287</v>
      </c>
      <c r="H5" t="s">
        <v>7288</v>
      </c>
      <c r="I5" s="46">
        <v>182164987</v>
      </c>
      <c r="J5" s="46">
        <v>3857221663</v>
      </c>
      <c r="K5" s="46" t="s">
        <v>516</v>
      </c>
      <c r="L5" t="s">
        <v>4218</v>
      </c>
      <c r="M5" t="s">
        <v>4155</v>
      </c>
      <c r="N5" t="s">
        <v>7289</v>
      </c>
      <c r="T5" s="339" t="s">
        <v>4282</v>
      </c>
    </row>
    <row r="6" spans="1:22" hidden="1">
      <c r="B6" t="s">
        <v>7290</v>
      </c>
      <c r="C6" t="s">
        <v>7291</v>
      </c>
      <c r="D6" t="s">
        <v>4642</v>
      </c>
      <c r="E6" t="s">
        <v>7292</v>
      </c>
      <c r="F6" t="str">
        <f>_xlfn.TEXTBEFORE(Table7274757879808182[[#This Row],[Employee Name]], " ", 1)</f>
        <v>Richar</v>
      </c>
      <c r="G6" t="s">
        <v>6700</v>
      </c>
      <c r="H6" t="s">
        <v>7293</v>
      </c>
      <c r="I6" s="46">
        <v>193825676</v>
      </c>
      <c r="J6" s="46">
        <v>3855736822</v>
      </c>
      <c r="K6" s="46" t="s">
        <v>6880</v>
      </c>
      <c r="L6" t="s">
        <v>6058</v>
      </c>
      <c r="M6" t="s">
        <v>4155</v>
      </c>
      <c r="N6" t="s">
        <v>7294</v>
      </c>
      <c r="T6" s="339" t="s">
        <v>4282</v>
      </c>
    </row>
    <row r="7" spans="1:22">
      <c r="B7" t="s">
        <v>7295</v>
      </c>
      <c r="C7" t="s">
        <v>7296</v>
      </c>
      <c r="D7" t="s">
        <v>185</v>
      </c>
      <c r="E7" t="s">
        <v>7297</v>
      </c>
      <c r="F7" t="str">
        <f>_xlfn.TEXTBEFORE(Table7274757879808182[[#This Row],[Employee Name]], " ", 1)</f>
        <v>Toya</v>
      </c>
      <c r="G7" t="s">
        <v>7298</v>
      </c>
      <c r="H7" t="s">
        <v>7299</v>
      </c>
      <c r="I7" s="46">
        <v>95711143</v>
      </c>
      <c r="J7" s="46" t="s">
        <v>7300</v>
      </c>
      <c r="K7" s="46" t="s">
        <v>513</v>
      </c>
      <c r="L7" t="s">
        <v>4220</v>
      </c>
      <c r="M7" t="s">
        <v>4157</v>
      </c>
      <c r="N7" t="s">
        <v>7301</v>
      </c>
      <c r="T7" s="339" t="s">
        <v>4282</v>
      </c>
    </row>
    <row r="8" spans="1:22" hidden="1">
      <c r="B8" t="s">
        <v>7302</v>
      </c>
      <c r="C8" t="s">
        <v>7303</v>
      </c>
      <c r="D8" t="s">
        <v>125</v>
      </c>
      <c r="E8" s="309" t="s">
        <v>7304</v>
      </c>
      <c r="F8" s="309" t="str">
        <f>_xlfn.TEXTBEFORE(Table7274757879808182[[#This Row],[Employee Name]], " ", 1)</f>
        <v>Mini</v>
      </c>
      <c r="G8" s="309" t="s">
        <v>6632</v>
      </c>
      <c r="H8" s="309" t="s">
        <v>7305</v>
      </c>
      <c r="I8" s="307">
        <v>187552222</v>
      </c>
      <c r="J8" s="308">
        <v>8012595839</v>
      </c>
      <c r="K8" s="308" t="s">
        <v>522</v>
      </c>
      <c r="L8" t="s">
        <v>4220</v>
      </c>
      <c r="M8" t="s">
        <v>4155</v>
      </c>
      <c r="N8" t="s">
        <v>7306</v>
      </c>
      <c r="T8" s="339" t="s">
        <v>4282</v>
      </c>
    </row>
    <row r="9" spans="1:22" hidden="1">
      <c r="B9" t="s">
        <v>7307</v>
      </c>
      <c r="C9" t="s">
        <v>7308</v>
      </c>
      <c r="D9" t="s">
        <v>95</v>
      </c>
      <c r="E9" t="s">
        <v>7309</v>
      </c>
      <c r="F9" t="str">
        <f>_xlfn.TEXTBEFORE(Table7274757879808182[[#This Row],[Employee Name]], " ", 1)</f>
        <v>Arianna</v>
      </c>
      <c r="G9" t="s">
        <v>7310</v>
      </c>
      <c r="H9" t="s">
        <v>7311</v>
      </c>
      <c r="I9" s="46">
        <v>181499357</v>
      </c>
      <c r="J9" s="46">
        <v>3859559525</v>
      </c>
      <c r="K9" s="46" t="s">
        <v>6880</v>
      </c>
      <c r="L9" t="s">
        <v>4204</v>
      </c>
      <c r="M9" t="s">
        <v>4155</v>
      </c>
      <c r="N9" t="s">
        <v>7312</v>
      </c>
      <c r="T9" s="339" t="s">
        <v>4282</v>
      </c>
    </row>
    <row r="10" spans="1:22" hidden="1">
      <c r="B10" t="s">
        <v>6882</v>
      </c>
      <c r="C10" t="s">
        <v>7313</v>
      </c>
      <c r="D10" t="s">
        <v>119</v>
      </c>
      <c r="E10" t="s">
        <v>7314</v>
      </c>
      <c r="F10" t="str">
        <f>_xlfn.TEXTBEFORE(Table7274757879808182[[#This Row],[Employee Name]], " ", 1)</f>
        <v>Rocio</v>
      </c>
      <c r="G10" t="s">
        <v>7315</v>
      </c>
      <c r="H10" t="s">
        <v>7316</v>
      </c>
      <c r="I10" s="46">
        <v>193735894</v>
      </c>
      <c r="J10" s="46">
        <v>8018216733</v>
      </c>
      <c r="K10" s="46" t="s">
        <v>6793</v>
      </c>
      <c r="L10" t="s">
        <v>4218</v>
      </c>
      <c r="M10" t="s">
        <v>4155</v>
      </c>
      <c r="N10" t="s">
        <v>7317</v>
      </c>
      <c r="T10" s="339" t="s">
        <v>4282</v>
      </c>
    </row>
    <row r="11" spans="1:22" hidden="1">
      <c r="B11" t="s">
        <v>7318</v>
      </c>
      <c r="C11" t="s">
        <v>7319</v>
      </c>
      <c r="D11" t="s">
        <v>119</v>
      </c>
      <c r="E11" t="s">
        <v>7320</v>
      </c>
      <c r="F11" t="str">
        <f>_xlfn.TEXTBEFORE(Table7274757879808182[[#This Row],[Employee Name]], " ", 1)</f>
        <v>Yarianys</v>
      </c>
      <c r="G11" t="s">
        <v>7321</v>
      </c>
      <c r="H11" t="s">
        <v>7322</v>
      </c>
      <c r="I11" s="46">
        <v>193823619</v>
      </c>
      <c r="J11" s="46">
        <v>4076275664</v>
      </c>
      <c r="K11" s="46" t="s">
        <v>6880</v>
      </c>
      <c r="L11" t="s">
        <v>4218</v>
      </c>
      <c r="M11" t="s">
        <v>4155</v>
      </c>
      <c r="N11" t="s">
        <v>7323</v>
      </c>
      <c r="O11" t="s">
        <v>4282</v>
      </c>
      <c r="P11" t="s">
        <v>4282</v>
      </c>
      <c r="Q11" t="s">
        <v>4282</v>
      </c>
      <c r="R11" t="s">
        <v>4282</v>
      </c>
      <c r="S11" t="s">
        <v>4282</v>
      </c>
      <c r="T11" s="339" t="s">
        <v>4282</v>
      </c>
    </row>
    <row r="12" spans="1:22" hidden="1">
      <c r="F12" t="e">
        <f>_xlfn.TEXTBEFORE(Table7274757879808182[[#This Row],[Employee Name]], " ", 1)</f>
        <v>#VALUE!</v>
      </c>
      <c r="J12" s="428"/>
      <c r="K12" s="46"/>
    </row>
  </sheetData>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AF37B-CA6F-400A-98E5-84E9CBD91EB3}">
  <dimension ref="A1:T25"/>
  <sheetViews>
    <sheetView workbookViewId="0">
      <selection activeCell="E14" sqref="E14"/>
    </sheetView>
  </sheetViews>
  <sheetFormatPr defaultRowHeight="15"/>
  <cols>
    <col min="1" max="1" width="12" bestFit="1" customWidth="1"/>
    <col min="2" max="2" width="17.7109375" customWidth="1"/>
    <col min="3" max="3" width="18.140625" customWidth="1"/>
    <col min="4" max="4" width="33.28515625" customWidth="1"/>
    <col min="5" max="6" width="23.85546875" customWidth="1"/>
    <col min="7" max="7" width="14.28515625" customWidth="1"/>
    <col min="8" max="8" width="17.140625" customWidth="1"/>
    <col min="9" max="9" width="11.42578125" customWidth="1"/>
    <col min="10" max="10" width="43.42578125" customWidth="1"/>
    <col min="11" max="11" width="32.5703125" customWidth="1"/>
    <col min="12"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7264</v>
      </c>
      <c r="G1" s="357"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c r="B2" t="s">
        <v>7324</v>
      </c>
      <c r="C2" t="s">
        <v>7325</v>
      </c>
      <c r="D2" t="s">
        <v>80</v>
      </c>
      <c r="E2" s="44" t="s">
        <v>7326</v>
      </c>
      <c r="F2" s="44" t="s">
        <v>7327</v>
      </c>
      <c r="G2" s="198">
        <v>119641742</v>
      </c>
      <c r="H2" s="197">
        <v>3754361133</v>
      </c>
      <c r="I2" s="333" t="s">
        <v>522</v>
      </c>
      <c r="J2" t="s">
        <v>4218</v>
      </c>
      <c r="K2" t="s">
        <v>4162</v>
      </c>
      <c r="L2" s="178" t="s">
        <v>7328</v>
      </c>
      <c r="M2" t="s">
        <v>1446</v>
      </c>
      <c r="N2" t="s">
        <v>1446</v>
      </c>
      <c r="O2" t="s">
        <v>1446</v>
      </c>
      <c r="Q2" t="s">
        <v>1446</v>
      </c>
    </row>
    <row r="3" spans="1:20" ht="15" customHeight="1">
      <c r="B3" t="s">
        <v>7329</v>
      </c>
      <c r="C3" t="s">
        <v>7330</v>
      </c>
      <c r="D3" t="s">
        <v>4975</v>
      </c>
      <c r="E3" s="441" t="s">
        <v>7331</v>
      </c>
      <c r="F3" s="403" t="s">
        <v>7332</v>
      </c>
      <c r="G3" s="403">
        <v>190502394</v>
      </c>
      <c r="H3" s="464">
        <v>3853437512</v>
      </c>
      <c r="I3" s="401" t="s">
        <v>513</v>
      </c>
      <c r="J3" t="s">
        <v>4220</v>
      </c>
      <c r="K3" t="s">
        <v>4162</v>
      </c>
      <c r="L3" s="178" t="s">
        <v>7333</v>
      </c>
      <c r="M3" t="s">
        <v>1446</v>
      </c>
      <c r="N3" t="s">
        <v>1446</v>
      </c>
      <c r="O3" t="s">
        <v>1446</v>
      </c>
      <c r="Q3" t="s">
        <v>1446</v>
      </c>
    </row>
    <row r="4" spans="1:20">
      <c r="B4" t="s">
        <v>7334</v>
      </c>
      <c r="C4" t="s">
        <v>7335</v>
      </c>
      <c r="D4" t="s">
        <v>92</v>
      </c>
      <c r="E4" s="397" t="s">
        <v>7336</v>
      </c>
      <c r="F4" s="397" t="s">
        <v>7337</v>
      </c>
      <c r="G4" s="397">
        <v>135050380</v>
      </c>
      <c r="H4" s="462">
        <v>8017026260</v>
      </c>
      <c r="I4" s="312" t="s">
        <v>522</v>
      </c>
      <c r="J4" t="s">
        <v>4220</v>
      </c>
      <c r="K4" t="s">
        <v>4162</v>
      </c>
      <c r="L4" s="178" t="s">
        <v>7338</v>
      </c>
      <c r="M4" t="s">
        <v>1446</v>
      </c>
      <c r="N4" t="s">
        <v>1446</v>
      </c>
      <c r="O4" t="s">
        <v>1446</v>
      </c>
      <c r="Q4" t="s">
        <v>1446</v>
      </c>
    </row>
    <row r="5" spans="1:20">
      <c r="B5" t="s">
        <v>7339</v>
      </c>
      <c r="C5" t="s">
        <v>7340</v>
      </c>
      <c r="D5" t="s">
        <v>7341</v>
      </c>
      <c r="E5" s="299" t="s">
        <v>7342</v>
      </c>
      <c r="F5" s="298" t="s">
        <v>7343</v>
      </c>
      <c r="G5" s="418">
        <v>191893072</v>
      </c>
      <c r="H5" s="418">
        <v>8019107125</v>
      </c>
      <c r="I5" s="312" t="s">
        <v>522</v>
      </c>
      <c r="J5" t="s">
        <v>6058</v>
      </c>
      <c r="K5" t="s">
        <v>4162</v>
      </c>
      <c r="L5" s="178" t="s">
        <v>7344</v>
      </c>
      <c r="M5" t="s">
        <v>1446</v>
      </c>
      <c r="N5" t="s">
        <v>1446</v>
      </c>
      <c r="O5" t="s">
        <v>1446</v>
      </c>
      <c r="Q5" t="s">
        <v>1446</v>
      </c>
    </row>
    <row r="6" spans="1:20">
      <c r="B6" t="s">
        <v>7345</v>
      </c>
      <c r="C6" t="s">
        <v>7346</v>
      </c>
      <c r="D6" t="s">
        <v>122</v>
      </c>
      <c r="E6" t="s">
        <v>7347</v>
      </c>
      <c r="F6" t="s">
        <v>7348</v>
      </c>
      <c r="G6" s="197">
        <v>145664297</v>
      </c>
      <c r="H6" s="197">
        <v>3852469384</v>
      </c>
      <c r="I6" s="46" t="s">
        <v>522</v>
      </c>
      <c r="J6" t="s">
        <v>4204</v>
      </c>
      <c r="K6" t="s">
        <v>4162</v>
      </c>
      <c r="L6" s="178" t="s">
        <v>7349</v>
      </c>
      <c r="M6" t="s">
        <v>1446</v>
      </c>
      <c r="N6" t="s">
        <v>1446</v>
      </c>
      <c r="O6" t="s">
        <v>1446</v>
      </c>
      <c r="Q6" t="s">
        <v>1446</v>
      </c>
    </row>
    <row r="7" spans="1:20">
      <c r="B7" t="s">
        <v>7350</v>
      </c>
      <c r="C7" t="s">
        <v>7351</v>
      </c>
      <c r="D7" t="s">
        <v>86</v>
      </c>
      <c r="E7" s="299" t="s">
        <v>7352</v>
      </c>
      <c r="F7" s="299" t="s">
        <v>7353</v>
      </c>
      <c r="G7" s="299">
        <v>109079292</v>
      </c>
      <c r="H7" s="462">
        <v>3856302410</v>
      </c>
      <c r="I7" s="312" t="s">
        <v>522</v>
      </c>
      <c r="J7" t="s">
        <v>4204</v>
      </c>
      <c r="K7" t="s">
        <v>4162</v>
      </c>
      <c r="L7" s="178" t="s">
        <v>7354</v>
      </c>
      <c r="M7" t="s">
        <v>1446</v>
      </c>
      <c r="N7" t="s">
        <v>1446</v>
      </c>
      <c r="O7" t="s">
        <v>1446</v>
      </c>
      <c r="Q7" t="s">
        <v>1446</v>
      </c>
    </row>
    <row r="8" spans="1:20">
      <c r="B8" t="s">
        <v>7241</v>
      </c>
      <c r="C8" t="s">
        <v>7242</v>
      </c>
      <c r="D8" t="s">
        <v>4834</v>
      </c>
      <c r="E8" s="302" t="s">
        <v>7355</v>
      </c>
      <c r="F8" s="297" t="s">
        <v>7356</v>
      </c>
      <c r="G8" s="297">
        <v>95616458</v>
      </c>
      <c r="H8" s="463" t="s">
        <v>7357</v>
      </c>
      <c r="I8" s="201" t="s">
        <v>528</v>
      </c>
      <c r="J8" t="s">
        <v>4220</v>
      </c>
      <c r="K8" t="s">
        <v>4155</v>
      </c>
      <c r="L8" s="178" t="s">
        <v>7358</v>
      </c>
      <c r="M8" t="s">
        <v>806</v>
      </c>
      <c r="N8" t="s">
        <v>1446</v>
      </c>
      <c r="O8" t="s">
        <v>1446</v>
      </c>
      <c r="Q8" t="s">
        <v>1446</v>
      </c>
    </row>
    <row r="9" spans="1:20" ht="17.25" customHeight="1">
      <c r="B9" t="s">
        <v>7359</v>
      </c>
      <c r="C9" t="s">
        <v>7360</v>
      </c>
      <c r="D9" t="s">
        <v>188</v>
      </c>
      <c r="E9" s="297" t="s">
        <v>7361</v>
      </c>
      <c r="F9" s="297" t="s">
        <v>7362</v>
      </c>
      <c r="G9" s="297">
        <v>108665755</v>
      </c>
      <c r="H9" s="463">
        <v>8019103126</v>
      </c>
      <c r="I9" s="201" t="s">
        <v>513</v>
      </c>
      <c r="J9" t="s">
        <v>4218</v>
      </c>
      <c r="K9" t="s">
        <v>4172</v>
      </c>
      <c r="L9" s="178" t="s">
        <v>7363</v>
      </c>
      <c r="M9" t="s">
        <v>1446</v>
      </c>
      <c r="N9" t="s">
        <v>1446</v>
      </c>
      <c r="O9" t="s">
        <v>1446</v>
      </c>
      <c r="Q9" t="s">
        <v>1446</v>
      </c>
    </row>
    <row r="10" spans="1:20">
      <c r="B10" t="s">
        <v>7364</v>
      </c>
      <c r="C10" t="s">
        <v>7365</v>
      </c>
      <c r="D10" t="s">
        <v>167</v>
      </c>
      <c r="E10" s="332" t="s">
        <v>7366</v>
      </c>
      <c r="G10" s="197">
        <v>177621094</v>
      </c>
      <c r="H10" s="197" t="s">
        <v>7367</v>
      </c>
      <c r="I10" s="46"/>
      <c r="J10" t="s">
        <v>4220</v>
      </c>
      <c r="K10" t="s">
        <v>4172</v>
      </c>
      <c r="L10" s="178" t="s">
        <v>7368</v>
      </c>
    </row>
    <row r="11" spans="1:20">
      <c r="B11" t="s">
        <v>6818</v>
      </c>
      <c r="C11" t="s">
        <v>7369</v>
      </c>
      <c r="D11" t="s">
        <v>4355</v>
      </c>
      <c r="E11" t="s">
        <v>7370</v>
      </c>
      <c r="F11" t="s">
        <v>7371</v>
      </c>
      <c r="G11" s="197">
        <v>113573641</v>
      </c>
      <c r="H11" s="197">
        <v>8016526128</v>
      </c>
      <c r="I11" s="46" t="s">
        <v>513</v>
      </c>
      <c r="J11" t="s">
        <v>4204</v>
      </c>
      <c r="K11" t="s">
        <v>4172</v>
      </c>
      <c r="L11" s="178" t="s">
        <v>7372</v>
      </c>
      <c r="M11" t="s">
        <v>1446</v>
      </c>
      <c r="N11" t="s">
        <v>1446</v>
      </c>
      <c r="O11" t="s">
        <v>1446</v>
      </c>
      <c r="Q11" t="s">
        <v>1446</v>
      </c>
    </row>
    <row r="12" spans="1:20" s="42" customFormat="1">
      <c r="A12"/>
      <c r="B12" t="s">
        <v>7373</v>
      </c>
      <c r="C12" t="s">
        <v>7374</v>
      </c>
      <c r="D12" t="s">
        <v>83</v>
      </c>
      <c r="E12" s="299" t="s">
        <v>7375</v>
      </c>
      <c r="F12" s="299" t="s">
        <v>2931</v>
      </c>
      <c r="G12" s="450">
        <v>191150745</v>
      </c>
      <c r="H12" s="451">
        <v>3344068019</v>
      </c>
      <c r="I12" s="312" t="s">
        <v>513</v>
      </c>
      <c r="J12" t="s">
        <v>4218</v>
      </c>
      <c r="K12" t="s">
        <v>4157</v>
      </c>
      <c r="L12" s="178" t="s">
        <v>7376</v>
      </c>
      <c r="M12" t="s">
        <v>1446</v>
      </c>
      <c r="N12" t="s">
        <v>1446</v>
      </c>
      <c r="O12" t="s">
        <v>1446</v>
      </c>
      <c r="P12"/>
      <c r="Q12" t="s">
        <v>1446</v>
      </c>
      <c r="R12"/>
      <c r="S12"/>
      <c r="T12"/>
    </row>
    <row r="13" spans="1:20">
      <c r="B13" t="s">
        <v>7377</v>
      </c>
      <c r="C13" t="s">
        <v>7378</v>
      </c>
      <c r="D13" t="s">
        <v>83</v>
      </c>
      <c r="E13" s="426" t="s">
        <v>7379</v>
      </c>
      <c r="F13" s="203" t="s">
        <v>7380</v>
      </c>
      <c r="G13" s="203">
        <v>167324047</v>
      </c>
      <c r="H13" s="452">
        <v>3853019166</v>
      </c>
      <c r="I13" s="305" t="s">
        <v>513</v>
      </c>
      <c r="J13" t="s">
        <v>4218</v>
      </c>
      <c r="K13" t="s">
        <v>4157</v>
      </c>
      <c r="L13" s="178" t="s">
        <v>7381</v>
      </c>
      <c r="M13" t="s">
        <v>1446</v>
      </c>
      <c r="N13" t="s">
        <v>1446</v>
      </c>
      <c r="O13" t="s">
        <v>1446</v>
      </c>
      <c r="Q13" t="s">
        <v>1446</v>
      </c>
    </row>
    <row r="14" spans="1:20">
      <c r="B14" t="s">
        <v>7382</v>
      </c>
      <c r="C14" t="s">
        <v>7383</v>
      </c>
      <c r="D14" t="s">
        <v>98</v>
      </c>
      <c r="E14" s="310" t="s">
        <v>7384</v>
      </c>
      <c r="F14" t="s">
        <v>7385</v>
      </c>
      <c r="G14" s="197">
        <v>182954895</v>
      </c>
      <c r="H14" s="197">
        <v>3853011978</v>
      </c>
      <c r="I14" s="46" t="s">
        <v>513</v>
      </c>
      <c r="J14" t="s">
        <v>4204</v>
      </c>
      <c r="K14" t="s">
        <v>4157</v>
      </c>
      <c r="L14" s="178" t="s">
        <v>7386</v>
      </c>
      <c r="M14" t="s">
        <v>1446</v>
      </c>
      <c r="N14" t="s">
        <v>1446</v>
      </c>
      <c r="O14" t="s">
        <v>1446</v>
      </c>
      <c r="Q14" t="s">
        <v>1446</v>
      </c>
    </row>
    <row r="15" spans="1:20">
      <c r="B15" t="s">
        <v>7387</v>
      </c>
      <c r="C15" t="s">
        <v>7388</v>
      </c>
      <c r="D15" t="s">
        <v>98</v>
      </c>
      <c r="E15" s="44" t="s">
        <v>3147</v>
      </c>
      <c r="F15" s="44" t="s">
        <v>7389</v>
      </c>
      <c r="G15" s="198">
        <v>191899305</v>
      </c>
      <c r="H15" s="198">
        <v>6892531648</v>
      </c>
      <c r="I15" s="333" t="s">
        <v>513</v>
      </c>
      <c r="J15" t="s">
        <v>4204</v>
      </c>
      <c r="K15" t="s">
        <v>4157</v>
      </c>
      <c r="L15" s="178" t="s">
        <v>7390</v>
      </c>
      <c r="M15" t="s">
        <v>1446</v>
      </c>
      <c r="N15" t="s">
        <v>1446</v>
      </c>
      <c r="O15" t="s">
        <v>1446</v>
      </c>
      <c r="Q15" t="s">
        <v>1446</v>
      </c>
    </row>
    <row r="16" spans="1:20">
      <c r="H16" s="428"/>
      <c r="I16" s="46"/>
    </row>
    <row r="17" spans="2:12">
      <c r="H17" s="428"/>
      <c r="I17" s="46"/>
    </row>
    <row r="18" spans="2:12">
      <c r="H18" s="428"/>
      <c r="I18" s="46"/>
    </row>
    <row r="19" spans="2:12">
      <c r="H19" s="428"/>
      <c r="I19" s="46"/>
    </row>
    <row r="20" spans="2:12" s="42" customFormat="1">
      <c r="B20" s="42" t="s">
        <v>7253</v>
      </c>
      <c r="C20" s="42" t="s">
        <v>7254</v>
      </c>
      <c r="D20" s="42" t="s">
        <v>188</v>
      </c>
      <c r="E20" s="394" t="s">
        <v>7391</v>
      </c>
      <c r="F20" s="394"/>
      <c r="G20" s="461">
        <v>144112362</v>
      </c>
      <c r="H20" s="455">
        <v>8016347882</v>
      </c>
      <c r="I20" s="465" t="s">
        <v>528</v>
      </c>
      <c r="J20" s="42" t="s">
        <v>4218</v>
      </c>
      <c r="K20" s="42" t="s">
        <v>4172</v>
      </c>
      <c r="L20" s="269" t="s">
        <v>7392</v>
      </c>
    </row>
    <row r="21" spans="2:12">
      <c r="H21" s="428"/>
      <c r="I21" s="46"/>
    </row>
    <row r="25" spans="2:12">
      <c r="G25" s="466"/>
    </row>
  </sheetData>
  <conditionalFormatting sqref="M1:R1048576">
    <cfRule type="containsText" dxfId="303" priority="1" operator="containsText" text="No">
      <formula>NOT(ISERROR(SEARCH("No",M1)))</formula>
    </cfRule>
  </conditionalFormatting>
  <pageMargins left="0.7" right="0.7" top="0.75" bottom="0.75" header="0.3" footer="0.3"/>
  <legacyDrawing r:id="rId1"/>
  <tableParts count="1">
    <tablePart r:id="rId2"/>
  </tablePart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02EA-0755-4D71-A3F7-CFEBFA1AC01C}">
  <dimension ref="A1:V31"/>
  <sheetViews>
    <sheetView workbookViewId="0">
      <selection activeCell="E23" sqref="E23"/>
    </sheetView>
  </sheetViews>
  <sheetFormatPr defaultRowHeight="15"/>
  <cols>
    <col min="1" max="1" width="12" bestFit="1" customWidth="1"/>
    <col min="2" max="2" width="17.7109375" customWidth="1"/>
    <col min="3" max="3" width="18.140625" customWidth="1"/>
    <col min="4" max="4" width="40.7109375" bestFit="1" customWidth="1"/>
    <col min="5" max="7" width="23.85546875" customWidth="1"/>
    <col min="8" max="8" width="16.140625" customWidth="1"/>
    <col min="9" max="9" width="14.28515625" customWidth="1"/>
    <col min="10" max="10" width="17.140625" customWidth="1"/>
    <col min="11" max="11" width="11.42578125" customWidth="1"/>
    <col min="12" max="12" width="48.85546875" customWidth="1"/>
    <col min="13" max="13" width="23.42578125" customWidth="1"/>
    <col min="14" max="18" width="12.42578125" bestFit="1" customWidth="1"/>
    <col min="19" max="19" width="17.140625" bestFit="1" customWidth="1"/>
    <col min="20" max="21" width="12.42578125" bestFit="1" customWidth="1"/>
  </cols>
  <sheetData>
    <row r="1" spans="1:22">
      <c r="A1" s="412" t="s">
        <v>6745</v>
      </c>
      <c r="B1" s="355" t="s">
        <v>4139</v>
      </c>
      <c r="C1" s="355" t="s">
        <v>4137</v>
      </c>
      <c r="D1" s="355" t="s">
        <v>4138</v>
      </c>
      <c r="E1" s="355" t="s">
        <v>189</v>
      </c>
      <c r="F1" s="355" t="s">
        <v>5844</v>
      </c>
      <c r="G1" s="355" t="s">
        <v>5843</v>
      </c>
      <c r="H1" s="355" t="s">
        <v>7393</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8" t="s">
        <v>4151</v>
      </c>
      <c r="V1" s="355" t="s">
        <v>6047</v>
      </c>
    </row>
    <row r="2" spans="1:22">
      <c r="B2" t="s">
        <v>7394</v>
      </c>
      <c r="C2" t="s">
        <v>7395</v>
      </c>
      <c r="D2" t="s">
        <v>80</v>
      </c>
      <c r="E2" s="297" t="s">
        <v>7396</v>
      </c>
      <c r="F2" s="297" t="s">
        <v>7397</v>
      </c>
      <c r="G2" s="297" t="s">
        <v>7398</v>
      </c>
      <c r="H2" s="303" t="s">
        <v>7399</v>
      </c>
      <c r="I2" s="202">
        <v>186520531</v>
      </c>
      <c r="J2" s="305">
        <v>3854183343</v>
      </c>
      <c r="K2" s="201" t="s">
        <v>7400</v>
      </c>
      <c r="L2" t="s">
        <v>4218</v>
      </c>
      <c r="M2" t="s">
        <v>4162</v>
      </c>
      <c r="N2" t="s">
        <v>7401</v>
      </c>
      <c r="O2" t="s">
        <v>1446</v>
      </c>
      <c r="P2" t="s">
        <v>1446</v>
      </c>
      <c r="Q2" t="s">
        <v>1446</v>
      </c>
      <c r="S2" t="s">
        <v>1446</v>
      </c>
    </row>
    <row r="3" spans="1:22" ht="15" customHeight="1">
      <c r="B3" t="s">
        <v>7402</v>
      </c>
      <c r="C3" t="s">
        <v>7403</v>
      </c>
      <c r="D3" t="s">
        <v>80</v>
      </c>
      <c r="E3" s="309" t="s">
        <v>7404</v>
      </c>
      <c r="F3" s="299" t="s">
        <v>7405</v>
      </c>
      <c r="G3" s="299" t="s">
        <v>7406</v>
      </c>
      <c r="H3" s="300" t="s">
        <v>7407</v>
      </c>
      <c r="I3" s="146">
        <v>182934797</v>
      </c>
      <c r="J3" s="435">
        <v>3852999887</v>
      </c>
      <c r="K3" s="308" t="s">
        <v>522</v>
      </c>
      <c r="L3" t="s">
        <v>4218</v>
      </c>
      <c r="M3" s="197" t="s">
        <v>4162</v>
      </c>
      <c r="N3" t="s">
        <v>7408</v>
      </c>
      <c r="O3" t="s">
        <v>1446</v>
      </c>
      <c r="P3" t="s">
        <v>1446</v>
      </c>
      <c r="Q3" t="s">
        <v>1446</v>
      </c>
      <c r="S3" t="s">
        <v>1446</v>
      </c>
    </row>
    <row r="4" spans="1:22">
      <c r="B4" t="s">
        <v>7409</v>
      </c>
      <c r="C4" t="s">
        <v>7410</v>
      </c>
      <c r="D4" t="s">
        <v>5509</v>
      </c>
      <c r="E4" s="398" t="s">
        <v>7411</v>
      </c>
      <c r="F4" s="398" t="s">
        <v>7412</v>
      </c>
      <c r="G4" s="398" t="s">
        <v>7287</v>
      </c>
      <c r="H4" s="445">
        <v>819587222</v>
      </c>
      <c r="I4" s="449">
        <v>186665829</v>
      </c>
      <c r="J4" s="305">
        <v>3854873088</v>
      </c>
      <c r="K4" s="305" t="s">
        <v>7413</v>
      </c>
      <c r="L4" t="s">
        <v>4220</v>
      </c>
      <c r="M4" s="197" t="s">
        <v>4172</v>
      </c>
      <c r="N4" t="s">
        <v>7414</v>
      </c>
      <c r="O4" t="s">
        <v>1446</v>
      </c>
      <c r="P4" t="s">
        <v>1446</v>
      </c>
      <c r="Q4" t="s">
        <v>1446</v>
      </c>
      <c r="S4" t="s">
        <v>1446</v>
      </c>
    </row>
    <row r="5" spans="1:22">
      <c r="B5" t="s">
        <v>7415</v>
      </c>
      <c r="C5" t="s">
        <v>7416</v>
      </c>
      <c r="D5" t="s">
        <v>86</v>
      </c>
      <c r="E5" t="s">
        <v>7417</v>
      </c>
      <c r="F5" t="s">
        <v>6602</v>
      </c>
      <c r="G5" t="s">
        <v>6742</v>
      </c>
      <c r="H5" s="46">
        <v>709472589</v>
      </c>
      <c r="I5">
        <v>138355356</v>
      </c>
      <c r="J5" s="46">
        <v>3853471686</v>
      </c>
      <c r="K5" s="46" t="s">
        <v>554</v>
      </c>
      <c r="L5" t="s">
        <v>4204</v>
      </c>
      <c r="M5" s="197" t="s">
        <v>4162</v>
      </c>
      <c r="N5" t="s">
        <v>7418</v>
      </c>
      <c r="O5" t="s">
        <v>1446</v>
      </c>
      <c r="P5" t="s">
        <v>1446</v>
      </c>
      <c r="Q5" t="s">
        <v>1446</v>
      </c>
      <c r="S5" t="s">
        <v>1446</v>
      </c>
    </row>
    <row r="6" spans="1:22">
      <c r="B6" t="s">
        <v>7419</v>
      </c>
      <c r="C6" t="s">
        <v>7420</v>
      </c>
      <c r="D6" t="s">
        <v>86</v>
      </c>
      <c r="E6" t="s">
        <v>7421</v>
      </c>
      <c r="F6" t="s">
        <v>7422</v>
      </c>
      <c r="G6" t="s">
        <v>7423</v>
      </c>
      <c r="H6" s="46" t="s">
        <v>7424</v>
      </c>
      <c r="I6">
        <v>191044573</v>
      </c>
      <c r="J6" s="46" t="s">
        <v>7425</v>
      </c>
      <c r="K6" s="46" t="s">
        <v>6793</v>
      </c>
      <c r="L6" t="s">
        <v>4204</v>
      </c>
      <c r="M6" s="197" t="s">
        <v>4162</v>
      </c>
      <c r="N6" t="s">
        <v>7426</v>
      </c>
      <c r="O6" t="s">
        <v>1446</v>
      </c>
      <c r="P6" t="s">
        <v>1446</v>
      </c>
      <c r="Q6" t="s">
        <v>1446</v>
      </c>
      <c r="S6" t="s">
        <v>1446</v>
      </c>
    </row>
    <row r="7" spans="1:22">
      <c r="B7" t="s">
        <v>7427</v>
      </c>
      <c r="C7" t="s">
        <v>7428</v>
      </c>
      <c r="D7" t="s">
        <v>83</v>
      </c>
      <c r="E7" t="s">
        <v>7429</v>
      </c>
      <c r="F7" t="s">
        <v>7430</v>
      </c>
      <c r="G7" t="s">
        <v>7431</v>
      </c>
      <c r="H7" s="46" t="s">
        <v>7432</v>
      </c>
      <c r="I7">
        <v>187045360</v>
      </c>
      <c r="J7" s="46">
        <v>8018829290</v>
      </c>
      <c r="K7" s="46" t="s">
        <v>6880</v>
      </c>
      <c r="L7" t="s">
        <v>4218</v>
      </c>
      <c r="M7" s="197" t="s">
        <v>4157</v>
      </c>
      <c r="N7" t="s">
        <v>7433</v>
      </c>
      <c r="O7" t="s">
        <v>1446</v>
      </c>
      <c r="P7" t="s">
        <v>1446</v>
      </c>
      <c r="Q7" t="s">
        <v>1446</v>
      </c>
      <c r="S7" t="s">
        <v>1446</v>
      </c>
    </row>
    <row r="8" spans="1:22">
      <c r="B8" t="s">
        <v>7434</v>
      </c>
      <c r="C8" t="s">
        <v>7435</v>
      </c>
      <c r="D8" t="s">
        <v>83</v>
      </c>
      <c r="E8" s="399" t="s">
        <v>7436</v>
      </c>
      <c r="F8" s="441" t="s">
        <v>7437</v>
      </c>
      <c r="G8" s="441" t="s">
        <v>7438</v>
      </c>
      <c r="H8" s="400" t="s">
        <v>7439</v>
      </c>
      <c r="I8" s="402">
        <v>185900307</v>
      </c>
      <c r="J8" s="401">
        <v>8013006104</v>
      </c>
      <c r="K8" s="401" t="s">
        <v>6793</v>
      </c>
      <c r="L8" t="s">
        <v>4218</v>
      </c>
      <c r="M8" s="197" t="s">
        <v>4157</v>
      </c>
      <c r="N8" t="s">
        <v>7440</v>
      </c>
      <c r="O8" t="s">
        <v>1446</v>
      </c>
      <c r="P8" t="s">
        <v>1446</v>
      </c>
      <c r="Q8" t="s">
        <v>1446</v>
      </c>
      <c r="S8" t="s">
        <v>1446</v>
      </c>
    </row>
    <row r="9" spans="1:22" ht="17.25" customHeight="1">
      <c r="B9" t="s">
        <v>7441</v>
      </c>
      <c r="C9" t="s">
        <v>7442</v>
      </c>
      <c r="D9" t="s">
        <v>98</v>
      </c>
      <c r="E9" s="309" t="s">
        <v>7443</v>
      </c>
      <c r="F9" s="309" t="s">
        <v>7444</v>
      </c>
      <c r="G9" s="309" t="s">
        <v>7445</v>
      </c>
      <c r="H9" s="307" t="s">
        <v>7446</v>
      </c>
      <c r="I9" s="234">
        <v>185900333</v>
      </c>
      <c r="J9" s="308">
        <v>8018644657</v>
      </c>
      <c r="K9" s="308" t="s">
        <v>516</v>
      </c>
      <c r="L9" t="s">
        <v>4204</v>
      </c>
      <c r="M9" s="197" t="s">
        <v>4157</v>
      </c>
      <c r="N9" t="s">
        <v>7447</v>
      </c>
      <c r="O9" t="s">
        <v>1446</v>
      </c>
      <c r="P9" t="s">
        <v>1446</v>
      </c>
      <c r="Q9" t="s">
        <v>1446</v>
      </c>
      <c r="S9" t="s">
        <v>1446</v>
      </c>
    </row>
    <row r="10" spans="1:22">
      <c r="B10" t="s">
        <v>7448</v>
      </c>
      <c r="C10" t="s">
        <v>7449</v>
      </c>
      <c r="D10" t="s">
        <v>98</v>
      </c>
      <c r="E10" t="s">
        <v>7450</v>
      </c>
      <c r="F10" t="s">
        <v>7451</v>
      </c>
      <c r="G10" t="s">
        <v>7452</v>
      </c>
      <c r="H10" s="46" t="s">
        <v>7453</v>
      </c>
      <c r="I10">
        <v>187227919</v>
      </c>
      <c r="J10" s="46">
        <v>8015309149</v>
      </c>
      <c r="K10" s="46" t="s">
        <v>506</v>
      </c>
      <c r="L10" t="s">
        <v>4204</v>
      </c>
      <c r="M10" s="197" t="s">
        <v>4157</v>
      </c>
      <c r="N10" t="s">
        <v>7454</v>
      </c>
      <c r="O10" t="s">
        <v>1446</v>
      </c>
      <c r="P10" t="s">
        <v>1446</v>
      </c>
      <c r="Q10" t="s">
        <v>1446</v>
      </c>
      <c r="S10" t="s">
        <v>1446</v>
      </c>
    </row>
    <row r="11" spans="1:22">
      <c r="E11" s="434"/>
      <c r="F11" s="298"/>
      <c r="G11" s="298"/>
      <c r="H11" s="298"/>
      <c r="I11" s="418"/>
      <c r="J11" s="263"/>
      <c r="K11" s="312"/>
      <c r="M11" s="197"/>
    </row>
    <row r="12" spans="1:22">
      <c r="J12" s="428"/>
      <c r="K12" s="46"/>
    </row>
    <row r="13" spans="1:22">
      <c r="J13" s="428"/>
      <c r="K13" s="46"/>
    </row>
    <row r="14" spans="1:22">
      <c r="J14" s="428"/>
      <c r="K14" s="46"/>
    </row>
    <row r="15" spans="1:22">
      <c r="J15" s="428"/>
      <c r="K15" s="46"/>
    </row>
    <row r="16" spans="1:22">
      <c r="J16" s="428"/>
      <c r="K16" s="46"/>
    </row>
    <row r="17" spans="5:11">
      <c r="E17" s="309"/>
      <c r="F17" s="309"/>
      <c r="G17" s="309"/>
      <c r="H17" s="309"/>
      <c r="I17" s="307"/>
      <c r="J17" s="308"/>
      <c r="K17" s="308"/>
    </row>
    <row r="18" spans="5:11">
      <c r="J18" s="428"/>
      <c r="K18" s="46"/>
    </row>
    <row r="19" spans="5:11">
      <c r="J19" s="428"/>
      <c r="K19" s="46"/>
    </row>
    <row r="20" spans="5:11">
      <c r="J20" s="428"/>
      <c r="K20" s="46"/>
    </row>
    <row r="21" spans="5:11">
      <c r="J21" s="428"/>
      <c r="K21" s="46"/>
    </row>
    <row r="31" spans="5:11">
      <c r="E31" s="466"/>
    </row>
  </sheetData>
  <conditionalFormatting sqref="O1:T1048576">
    <cfRule type="containsText" dxfId="296" priority="1" operator="containsText" text="NO">
      <formula>NOT(ISERROR(SEARCH("NO",O1)))</formula>
    </cfRule>
  </conditionalFormatting>
  <pageMargins left="0.7" right="0.7" top="0.75" bottom="0.75" header="0.3" footer="0.3"/>
  <legacyDrawing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D5B0-0C08-4C52-9E89-789EE45F0BF9}">
  <dimension ref="A1:V39"/>
  <sheetViews>
    <sheetView topLeftCell="D1" workbookViewId="0">
      <selection activeCell="I7" sqref="I7"/>
    </sheetView>
  </sheetViews>
  <sheetFormatPr defaultRowHeight="15"/>
  <cols>
    <col min="1" max="1" width="12" bestFit="1" customWidth="1"/>
    <col min="2" max="2" width="11.7109375" customWidth="1"/>
    <col min="3" max="3" width="12.42578125" customWidth="1"/>
    <col min="4" max="4" width="40.7109375" bestFit="1" customWidth="1"/>
    <col min="5" max="8" width="23.7109375" customWidth="1"/>
    <col min="9" max="9" width="14.28515625" customWidth="1"/>
    <col min="10" max="10" width="17.140625" customWidth="1"/>
    <col min="11" max="11" width="11.42578125" customWidth="1"/>
    <col min="12" max="12" width="9.140625" customWidth="1"/>
    <col min="13" max="13" width="23.140625" customWidth="1"/>
    <col min="14" max="14" width="12.42578125" bestFit="1" customWidth="1"/>
    <col min="15" max="15" width="12.42578125" customWidth="1"/>
    <col min="16" max="19" width="12.42578125" bestFit="1" customWidth="1"/>
    <col min="20" max="20" width="17.140625" bestFit="1" customWidth="1"/>
    <col min="21" max="22" width="12.42578125" bestFit="1" customWidth="1"/>
  </cols>
  <sheetData>
    <row r="1" spans="1:22">
      <c r="A1" s="412" t="s">
        <v>6745</v>
      </c>
      <c r="B1" s="355" t="s">
        <v>4139</v>
      </c>
      <c r="C1" s="355" t="s">
        <v>4137</v>
      </c>
      <c r="D1" s="355" t="s">
        <v>4138</v>
      </c>
      <c r="E1" s="355" t="s">
        <v>189</v>
      </c>
      <c r="F1" s="355" t="s">
        <v>5844</v>
      </c>
      <c r="G1" s="355" t="s">
        <v>5900</v>
      </c>
      <c r="H1" s="355" t="s">
        <v>7264</v>
      </c>
      <c r="I1" s="355" t="s">
        <v>1192</v>
      </c>
      <c r="J1" s="356" t="s">
        <v>190</v>
      </c>
      <c r="K1" s="357" t="s">
        <v>498</v>
      </c>
      <c r="L1" s="355" t="s">
        <v>4143</v>
      </c>
      <c r="M1" s="355" t="s">
        <v>4144</v>
      </c>
      <c r="N1" s="355" t="s">
        <v>4145</v>
      </c>
      <c r="O1" s="355" t="s">
        <v>5843</v>
      </c>
      <c r="P1" s="355" t="s">
        <v>450</v>
      </c>
      <c r="Q1" s="355" t="s">
        <v>4146</v>
      </c>
      <c r="R1" s="355" t="s">
        <v>4147</v>
      </c>
      <c r="S1" s="355" t="s">
        <v>4148</v>
      </c>
      <c r="T1" s="355" t="s">
        <v>4149</v>
      </c>
      <c r="U1" s="358" t="s">
        <v>4150</v>
      </c>
      <c r="V1" s="358" t="s">
        <v>4151</v>
      </c>
    </row>
    <row r="2" spans="1:22" hidden="1">
      <c r="B2" t="s">
        <v>7455</v>
      </c>
      <c r="C2" t="s">
        <v>7456</v>
      </c>
      <c r="D2" t="s">
        <v>80</v>
      </c>
      <c r="E2" t="s">
        <v>7457</v>
      </c>
      <c r="F2" t="str">
        <f>_xlfn.TEXTBEFORE(TRIM(Table7274757879[[#This Row],[Employee Name]]), " ", 1)</f>
        <v>Analys</v>
      </c>
      <c r="G2" t="str">
        <f>_xlfn.TEXTAFTER(TRIM(Table7274757879[[#This Row],[Employee Name]]), " ", -1)</f>
        <v>Delgado</v>
      </c>
      <c r="H2" t="s">
        <v>7458</v>
      </c>
      <c r="I2">
        <v>186929233</v>
      </c>
      <c r="J2" s="428" t="s">
        <v>7459</v>
      </c>
      <c r="K2" s="201" t="s">
        <v>6793</v>
      </c>
      <c r="L2" t="s">
        <v>4218</v>
      </c>
      <c r="M2" t="s">
        <v>4162</v>
      </c>
      <c r="N2" s="443" t="s">
        <v>7460</v>
      </c>
      <c r="P2" t="s">
        <v>509</v>
      </c>
      <c r="Q2" t="s">
        <v>509</v>
      </c>
      <c r="R2" t="s">
        <v>509</v>
      </c>
      <c r="T2" t="s">
        <v>509</v>
      </c>
    </row>
    <row r="3" spans="1:22" ht="15" hidden="1" customHeight="1">
      <c r="B3" t="s">
        <v>7461</v>
      </c>
      <c r="C3" t="s">
        <v>7462</v>
      </c>
      <c r="D3" t="s">
        <v>80</v>
      </c>
      <c r="E3" t="s">
        <v>1166</v>
      </c>
      <c r="F3" t="str">
        <f>_xlfn.TEXTBEFORE(TRIM(Table7274757879[[#This Row],[Employee Name]]), " ", 1)</f>
        <v>Raquel</v>
      </c>
      <c r="G3" t="str">
        <f>_xlfn.TEXTAFTER(TRIM(Table7274757879[[#This Row],[Employee Name]]), " ", -1)</f>
        <v>Flores</v>
      </c>
      <c r="H3" t="s">
        <v>7463</v>
      </c>
      <c r="I3">
        <v>164975070</v>
      </c>
      <c r="J3" s="428">
        <v>3853370291</v>
      </c>
      <c r="K3" s="308" t="s">
        <v>522</v>
      </c>
      <c r="L3" t="s">
        <v>4218</v>
      </c>
      <c r="M3" t="s">
        <v>4162</v>
      </c>
      <c r="N3" s="443" t="s">
        <v>7464</v>
      </c>
      <c r="P3" t="s">
        <v>509</v>
      </c>
      <c r="Q3" t="s">
        <v>509</v>
      </c>
      <c r="R3" t="s">
        <v>509</v>
      </c>
      <c r="T3" t="s">
        <v>509</v>
      </c>
    </row>
    <row r="4" spans="1:22" hidden="1">
      <c r="B4" t="s">
        <v>7465</v>
      </c>
      <c r="C4" t="s">
        <v>7466</v>
      </c>
      <c r="D4" t="s">
        <v>4975</v>
      </c>
      <c r="E4" t="s">
        <v>7467</v>
      </c>
      <c r="F4" t="str">
        <f>_xlfn.TEXTBEFORE(TRIM(Table7274757879[[#This Row],[Employee Name]]), " ", 1)</f>
        <v>Carlos</v>
      </c>
      <c r="G4" t="str">
        <f>_xlfn.TEXTAFTER(TRIM(Table7274757879[[#This Row],[Employee Name]]), " ", -1)</f>
        <v>Martinez</v>
      </c>
      <c r="H4" t="s">
        <v>7468</v>
      </c>
      <c r="I4">
        <v>134606572</v>
      </c>
      <c r="J4" s="428" t="s">
        <v>7469</v>
      </c>
      <c r="K4" s="305" t="s">
        <v>1526</v>
      </c>
      <c r="L4" t="s">
        <v>4220</v>
      </c>
      <c r="M4" t="s">
        <v>4162</v>
      </c>
      <c r="N4" s="443" t="s">
        <v>7470</v>
      </c>
      <c r="P4" t="s">
        <v>509</v>
      </c>
      <c r="Q4" t="s">
        <v>509</v>
      </c>
      <c r="R4" t="s">
        <v>509</v>
      </c>
      <c r="T4" t="s">
        <v>509</v>
      </c>
    </row>
    <row r="5" spans="1:22" hidden="1">
      <c r="B5" t="s">
        <v>7471</v>
      </c>
      <c r="C5" t="s">
        <v>7472</v>
      </c>
      <c r="D5" t="s">
        <v>5509</v>
      </c>
      <c r="E5" t="s">
        <v>7473</v>
      </c>
      <c r="F5" t="str">
        <f>_xlfn.TEXTBEFORE(TRIM(Table7274757879[[#This Row],[Employee Name]]), " ", 1)</f>
        <v>Aracelys</v>
      </c>
      <c r="G5" t="str">
        <f>_xlfn.TEXTAFTER(TRIM(Table7274757879[[#This Row],[Employee Name]]), " ", -1)</f>
        <v>Veraza</v>
      </c>
      <c r="H5" t="s">
        <v>7474</v>
      </c>
      <c r="I5">
        <v>140720810</v>
      </c>
      <c r="J5" s="428">
        <v>8018366592</v>
      </c>
      <c r="K5" s="46" t="s">
        <v>522</v>
      </c>
      <c r="L5" t="s">
        <v>4220</v>
      </c>
      <c r="M5" t="s">
        <v>4172</v>
      </c>
      <c r="N5" s="443" t="s">
        <v>7475</v>
      </c>
      <c r="P5" t="s">
        <v>509</v>
      </c>
      <c r="Q5" t="s">
        <v>509</v>
      </c>
      <c r="R5" t="s">
        <v>509</v>
      </c>
      <c r="T5" t="s">
        <v>509</v>
      </c>
    </row>
    <row r="6" spans="1:22" hidden="1">
      <c r="B6" t="s">
        <v>7476</v>
      </c>
      <c r="C6" t="s">
        <v>7477</v>
      </c>
      <c r="D6" t="s">
        <v>5509</v>
      </c>
      <c r="E6" t="s">
        <v>7478</v>
      </c>
      <c r="F6" t="str">
        <f>_xlfn.TEXTBEFORE(TRIM(Table7274757879[[#This Row],[Employee Name]]), " ", 1)</f>
        <v>Andry</v>
      </c>
      <c r="G6" t="str">
        <f>_xlfn.TEXTAFTER(TRIM(Table7274757879[[#This Row],[Employee Name]]), " ", -1)</f>
        <v>Altuve</v>
      </c>
      <c r="H6" t="s">
        <v>7479</v>
      </c>
      <c r="I6">
        <v>167941414</v>
      </c>
      <c r="J6" s="428">
        <v>3216671715</v>
      </c>
      <c r="K6" s="46" t="s">
        <v>7480</v>
      </c>
      <c r="L6" t="s">
        <v>4220</v>
      </c>
      <c r="M6" t="s">
        <v>4172</v>
      </c>
      <c r="N6" s="443" t="s">
        <v>7481</v>
      </c>
      <c r="P6" t="s">
        <v>509</v>
      </c>
      <c r="Q6" t="s">
        <v>509</v>
      </c>
      <c r="R6" t="s">
        <v>509</v>
      </c>
      <c r="T6" t="s">
        <v>509</v>
      </c>
    </row>
    <row r="7" spans="1:22" hidden="1">
      <c r="B7" t="s">
        <v>7482</v>
      </c>
      <c r="C7" t="s">
        <v>7483</v>
      </c>
      <c r="D7" t="s">
        <v>86</v>
      </c>
      <c r="E7" t="s">
        <v>2214</v>
      </c>
      <c r="F7" t="str">
        <f>_xlfn.TEXTBEFORE(TRIM(Table7274757879[[#This Row],[Employee Name]]), " ", 1)</f>
        <v>Maria</v>
      </c>
      <c r="G7" t="str">
        <f>_xlfn.TEXTAFTER(TRIM(Table7274757879[[#This Row],[Employee Name]]), " ", -1)</f>
        <v>Parra</v>
      </c>
      <c r="H7" t="s">
        <v>7484</v>
      </c>
      <c r="I7">
        <v>153626290</v>
      </c>
      <c r="J7" s="428">
        <v>3854826145</v>
      </c>
      <c r="K7" s="46" t="s">
        <v>513</v>
      </c>
      <c r="L7" t="s">
        <v>4204</v>
      </c>
      <c r="M7" t="s">
        <v>4162</v>
      </c>
      <c r="N7" s="443" t="s">
        <v>7485</v>
      </c>
      <c r="P7" t="s">
        <v>509</v>
      </c>
      <c r="Q7" t="s">
        <v>509</v>
      </c>
      <c r="R7" t="s">
        <v>509</v>
      </c>
      <c r="T7" t="s">
        <v>509</v>
      </c>
    </row>
    <row r="8" spans="1:22" hidden="1">
      <c r="B8" t="s">
        <v>7486</v>
      </c>
      <c r="C8" t="s">
        <v>7487</v>
      </c>
      <c r="D8" t="s">
        <v>86</v>
      </c>
      <c r="E8" t="s">
        <v>7488</v>
      </c>
      <c r="F8" t="str">
        <f>_xlfn.TEXTBEFORE(TRIM(Table7274757879[[#This Row],[Employee Name]]), " ", 1)</f>
        <v>Yeny</v>
      </c>
      <c r="G8" t="str">
        <f>_xlfn.TEXTAFTER(TRIM(Table7274757879[[#This Row],[Employee Name]]), " ", -1)</f>
        <v>Faria</v>
      </c>
      <c r="H8" t="s">
        <v>7489</v>
      </c>
      <c r="I8">
        <v>168468559</v>
      </c>
      <c r="J8" s="428">
        <v>3859558372</v>
      </c>
      <c r="K8" s="401" t="s">
        <v>513</v>
      </c>
      <c r="L8" t="s">
        <v>4204</v>
      </c>
      <c r="M8" t="s">
        <v>4162</v>
      </c>
      <c r="N8" s="443" t="s">
        <v>7490</v>
      </c>
      <c r="P8" t="s">
        <v>509</v>
      </c>
      <c r="Q8" t="s">
        <v>509</v>
      </c>
      <c r="R8" t="s">
        <v>509</v>
      </c>
      <c r="T8" t="s">
        <v>509</v>
      </c>
    </row>
    <row r="9" spans="1:22" ht="17.25" hidden="1" customHeight="1">
      <c r="B9" t="s">
        <v>7491</v>
      </c>
      <c r="C9" t="s">
        <v>7492</v>
      </c>
      <c r="D9" t="s">
        <v>113</v>
      </c>
      <c r="E9" t="s">
        <v>7493</v>
      </c>
      <c r="F9" t="str">
        <f>_xlfn.TEXTBEFORE(TRIM(Table7274757879[[#This Row],[Employee Name]]), " ", 1)</f>
        <v>Luz</v>
      </c>
      <c r="G9" t="str">
        <f>_xlfn.TEXTAFTER(TRIM(Table7274757879[[#This Row],[Employee Name]]), " ", -1)</f>
        <v>Beltran</v>
      </c>
      <c r="H9" t="s">
        <v>7494</v>
      </c>
      <c r="I9">
        <v>122844267</v>
      </c>
      <c r="J9" s="428" t="s">
        <v>7495</v>
      </c>
      <c r="K9" s="308" t="s">
        <v>7400</v>
      </c>
      <c r="L9" t="s">
        <v>4204</v>
      </c>
      <c r="M9" t="s">
        <v>4172</v>
      </c>
      <c r="N9" s="443" t="s">
        <v>7496</v>
      </c>
      <c r="P9" t="s">
        <v>509</v>
      </c>
      <c r="Q9" t="s">
        <v>509</v>
      </c>
      <c r="R9" t="s">
        <v>509</v>
      </c>
      <c r="T9" t="s">
        <v>509</v>
      </c>
    </row>
    <row r="10" spans="1:22" ht="14.25" hidden="1" customHeight="1">
      <c r="B10" t="s">
        <v>7497</v>
      </c>
      <c r="C10" t="s">
        <v>7498</v>
      </c>
      <c r="D10" t="s">
        <v>113</v>
      </c>
      <c r="E10" t="s">
        <v>7499</v>
      </c>
      <c r="F10" t="str">
        <f>_xlfn.TEXTBEFORE(TRIM(Table7274757879[[#This Row],[Employee Name]]), " ", 1)</f>
        <v>Rosaura</v>
      </c>
      <c r="G10" t="str">
        <f>_xlfn.TEXTAFTER(TRIM(Table7274757879[[#This Row],[Employee Name]]), " ", -1)</f>
        <v>Guzman</v>
      </c>
      <c r="H10" t="s">
        <v>7500</v>
      </c>
      <c r="I10">
        <v>140720839</v>
      </c>
      <c r="J10" s="428">
        <v>8016359939</v>
      </c>
      <c r="K10" s="46" t="s">
        <v>522</v>
      </c>
      <c r="L10" t="s">
        <v>4204</v>
      </c>
      <c r="M10" t="s">
        <v>4172</v>
      </c>
      <c r="N10" s="443" t="s">
        <v>7501</v>
      </c>
      <c r="P10" t="s">
        <v>509</v>
      </c>
      <c r="Q10" t="s">
        <v>509</v>
      </c>
      <c r="R10" t="s">
        <v>509</v>
      </c>
      <c r="T10" t="s">
        <v>509</v>
      </c>
    </row>
    <row r="11" spans="1:22">
      <c r="B11" t="s">
        <v>7502</v>
      </c>
      <c r="C11" t="s">
        <v>7503</v>
      </c>
      <c r="D11" t="s">
        <v>5068</v>
      </c>
      <c r="E11" s="436" t="s">
        <v>7504</v>
      </c>
      <c r="F11" s="436" t="str">
        <f>_xlfn.TEXTBEFORE(TRIM(Table7274757879[[#This Row],[Employee Name]]), " ", 1)</f>
        <v>Maria</v>
      </c>
      <c r="G11" s="436" t="str">
        <f>_xlfn.TEXTAFTER(TRIM(Table7274757879[[#This Row],[Employee Name]]), " ", -1)</f>
        <v>Vargas</v>
      </c>
      <c r="H11" s="436" t="s">
        <v>7505</v>
      </c>
      <c r="I11" s="436">
        <v>186314774</v>
      </c>
      <c r="J11" s="428">
        <v>8014106650</v>
      </c>
      <c r="K11" s="312" t="s">
        <v>6793</v>
      </c>
      <c r="L11" t="s">
        <v>4218</v>
      </c>
      <c r="M11" t="s">
        <v>4157</v>
      </c>
      <c r="N11" s="443" t="s">
        <v>7506</v>
      </c>
      <c r="P11" t="s">
        <v>509</v>
      </c>
      <c r="Q11" t="s">
        <v>509</v>
      </c>
      <c r="R11" t="s">
        <v>509</v>
      </c>
      <c r="T11" t="s">
        <v>509</v>
      </c>
    </row>
    <row r="12" spans="1:22">
      <c r="B12" t="s">
        <v>7507</v>
      </c>
      <c r="C12" t="s">
        <v>7508</v>
      </c>
      <c r="D12" t="s">
        <v>5068</v>
      </c>
      <c r="E12" t="s">
        <v>7509</v>
      </c>
      <c r="F12" t="str">
        <f>_xlfn.TEXTBEFORE(TRIM(Table7274757879[[#This Row],[Employee Name]]), " ", 1)</f>
        <v>Kevin</v>
      </c>
      <c r="G12" t="str">
        <f>_xlfn.TEXTAFTER(TRIM(Table7274757879[[#This Row],[Employee Name]]), " ", -1)</f>
        <v>Teti</v>
      </c>
      <c r="H12" t="s">
        <v>7510</v>
      </c>
      <c r="I12">
        <v>186549465</v>
      </c>
      <c r="J12" s="428">
        <v>8016919024</v>
      </c>
      <c r="K12" s="308" t="s">
        <v>6793</v>
      </c>
      <c r="L12" t="s">
        <v>4218</v>
      </c>
      <c r="M12" t="s">
        <v>4157</v>
      </c>
      <c r="N12" s="443" t="s">
        <v>7511</v>
      </c>
      <c r="P12" t="s">
        <v>509</v>
      </c>
      <c r="Q12" t="s">
        <v>509</v>
      </c>
      <c r="R12" t="s">
        <v>509</v>
      </c>
      <c r="T12" t="s">
        <v>509</v>
      </c>
    </row>
    <row r="13" spans="1:22">
      <c r="B13" t="s">
        <v>7512</v>
      </c>
      <c r="C13" t="s">
        <v>7513</v>
      </c>
      <c r="D13" t="s">
        <v>5068</v>
      </c>
      <c r="E13" t="s">
        <v>7514</v>
      </c>
      <c r="F13" t="str">
        <f>_xlfn.TEXTBEFORE(TRIM(Table7274757879[[#This Row],[Employee Name]]), " ", 1)</f>
        <v>Eduardo</v>
      </c>
      <c r="G13" t="str">
        <f>_xlfn.TEXTAFTER(TRIM(Table7274757879[[#This Row],[Employee Name]]), " ", -1)</f>
        <v>Romero</v>
      </c>
      <c r="H13" t="s">
        <v>7515</v>
      </c>
      <c r="I13">
        <v>191148390</v>
      </c>
      <c r="J13" s="428">
        <v>8328972040</v>
      </c>
      <c r="K13" s="46" t="s">
        <v>522</v>
      </c>
      <c r="L13" t="s">
        <v>4218</v>
      </c>
      <c r="M13" t="s">
        <v>4157</v>
      </c>
      <c r="N13" s="443" t="s">
        <v>7516</v>
      </c>
      <c r="P13" t="s">
        <v>509</v>
      </c>
      <c r="Q13" t="s">
        <v>509</v>
      </c>
      <c r="R13" t="s">
        <v>509</v>
      </c>
      <c r="T13" t="s">
        <v>509</v>
      </c>
    </row>
    <row r="14" spans="1:22">
      <c r="B14" t="s">
        <v>7517</v>
      </c>
      <c r="C14" t="s">
        <v>7518</v>
      </c>
      <c r="D14" t="s">
        <v>83</v>
      </c>
      <c r="E14" t="s">
        <v>7519</v>
      </c>
      <c r="F14" t="str">
        <f>_xlfn.TEXTBEFORE(TRIM(Table7274757879[[#This Row],[Employee Name]]), " ", 1)</f>
        <v>Hawa</v>
      </c>
      <c r="G14" t="str">
        <f>_xlfn.TEXTAFTER(TRIM(Table7274757879[[#This Row],[Employee Name]]), " ", -1)</f>
        <v>Bisharo</v>
      </c>
      <c r="H14" t="s">
        <v>7520</v>
      </c>
      <c r="I14">
        <v>121217735</v>
      </c>
      <c r="J14" s="428">
        <v>3855185312</v>
      </c>
      <c r="K14" s="46" t="s">
        <v>552</v>
      </c>
      <c r="L14" t="s">
        <v>4218</v>
      </c>
      <c r="M14" t="s">
        <v>4157</v>
      </c>
      <c r="N14" s="443" t="s">
        <v>7521</v>
      </c>
      <c r="P14" t="s">
        <v>509</v>
      </c>
      <c r="Q14" t="s">
        <v>509</v>
      </c>
      <c r="R14" t="s">
        <v>509</v>
      </c>
      <c r="T14" t="s">
        <v>509</v>
      </c>
    </row>
    <row r="15" spans="1:22">
      <c r="B15" t="s">
        <v>7522</v>
      </c>
      <c r="C15" t="s">
        <v>7523</v>
      </c>
      <c r="D15" t="s">
        <v>83</v>
      </c>
      <c r="E15" t="s">
        <v>7524</v>
      </c>
      <c r="F15" t="str">
        <f>_xlfn.TEXTBEFORE(TRIM(Table7274757879[[#This Row],[Employee Name]]), " ", 1)</f>
        <v>Danny</v>
      </c>
      <c r="G15" t="str">
        <f>_xlfn.TEXTAFTER(TRIM(Table7274757879[[#This Row],[Employee Name]]), " ", -1)</f>
        <v>Barroso</v>
      </c>
      <c r="H15" t="s">
        <v>7525</v>
      </c>
      <c r="I15">
        <v>142417546</v>
      </c>
      <c r="J15" s="428" t="s">
        <v>7526</v>
      </c>
      <c r="K15" s="46" t="s">
        <v>516</v>
      </c>
      <c r="L15" t="s">
        <v>4218</v>
      </c>
      <c r="M15" t="s">
        <v>4157</v>
      </c>
      <c r="N15" s="443" t="s">
        <v>7527</v>
      </c>
      <c r="P15" t="s">
        <v>806</v>
      </c>
      <c r="Q15" t="s">
        <v>509</v>
      </c>
      <c r="R15" t="s">
        <v>509</v>
      </c>
      <c r="T15" t="s">
        <v>509</v>
      </c>
    </row>
    <row r="16" spans="1:22">
      <c r="B16" t="s">
        <v>7528</v>
      </c>
      <c r="C16" t="s">
        <v>7529</v>
      </c>
      <c r="D16" t="s">
        <v>4760</v>
      </c>
      <c r="E16" t="s">
        <v>7530</v>
      </c>
      <c r="F16" t="str">
        <f>_xlfn.TEXTBEFORE(TRIM(Table7274757879[[#This Row],[Employee Name]]), " ", 1)</f>
        <v>Francisca</v>
      </c>
      <c r="G16" t="str">
        <f>_xlfn.TEXTAFTER(TRIM(Table7274757879[[#This Row],[Employee Name]]), " ", -1)</f>
        <v>Sepulveda</v>
      </c>
      <c r="H16" t="s">
        <v>7531</v>
      </c>
      <c r="I16">
        <v>191025945</v>
      </c>
      <c r="J16" s="428">
        <v>8017926995</v>
      </c>
      <c r="K16" s="46" t="s">
        <v>554</v>
      </c>
      <c r="L16" t="s">
        <v>4204</v>
      </c>
      <c r="M16" t="s">
        <v>4157</v>
      </c>
      <c r="N16" s="443" t="s">
        <v>7532</v>
      </c>
      <c r="P16" t="s">
        <v>1446</v>
      </c>
      <c r="Q16" t="s">
        <v>509</v>
      </c>
      <c r="R16" t="s">
        <v>509</v>
      </c>
      <c r="T16" t="s">
        <v>509</v>
      </c>
    </row>
    <row r="17" spans="2:20">
      <c r="B17" t="s">
        <v>7533</v>
      </c>
      <c r="C17" t="s">
        <v>7534</v>
      </c>
      <c r="D17" t="s">
        <v>4760</v>
      </c>
      <c r="E17" t="s">
        <v>7535</v>
      </c>
      <c r="F17" t="str">
        <f>_xlfn.TEXTBEFORE(TRIM(Table7274757879[[#This Row],[Employee Name]]), " ", 1)</f>
        <v>Luz</v>
      </c>
      <c r="G17" t="str">
        <f>_xlfn.TEXTAFTER(TRIM(Table7274757879[[#This Row],[Employee Name]]), " ", -1)</f>
        <v>Gonzalez</v>
      </c>
      <c r="H17" t="s">
        <v>7536</v>
      </c>
      <c r="I17">
        <v>95636006</v>
      </c>
      <c r="J17" s="428" t="s">
        <v>7537</v>
      </c>
      <c r="K17" s="46" t="s">
        <v>506</v>
      </c>
      <c r="L17" t="s">
        <v>4204</v>
      </c>
      <c r="M17" t="s">
        <v>4157</v>
      </c>
      <c r="N17" s="443" t="s">
        <v>7538</v>
      </c>
      <c r="P17" t="s">
        <v>509</v>
      </c>
      <c r="Q17" t="s">
        <v>509</v>
      </c>
      <c r="R17" t="s">
        <v>509</v>
      </c>
      <c r="T17" t="s">
        <v>509</v>
      </c>
    </row>
    <row r="18" spans="2:20" hidden="1">
      <c r="B18" t="s">
        <v>7539</v>
      </c>
      <c r="C18" t="s">
        <v>7540</v>
      </c>
      <c r="D18" t="s">
        <v>95</v>
      </c>
      <c r="E18" t="s">
        <v>7541</v>
      </c>
      <c r="F18" t="str">
        <f>_xlfn.TEXTBEFORE(TRIM(Table7274757879[[#This Row],[Employee Name]]), " ", 1)</f>
        <v>Jaquelyne</v>
      </c>
      <c r="G18" t="str">
        <f>_xlfn.TEXTAFTER(TRIM(Table7274757879[[#This Row],[Employee Name]]), " ", -1)</f>
        <v>Ibarra</v>
      </c>
      <c r="H18" t="s">
        <v>7542</v>
      </c>
      <c r="I18">
        <v>171181658</v>
      </c>
      <c r="J18" s="428">
        <v>3855881355</v>
      </c>
      <c r="K18" s="46" t="s">
        <v>528</v>
      </c>
      <c r="L18" t="s">
        <v>4204</v>
      </c>
      <c r="M18" t="s">
        <v>4155</v>
      </c>
      <c r="N18" s="443" t="s">
        <v>7543</v>
      </c>
      <c r="P18" t="s">
        <v>509</v>
      </c>
      <c r="Q18" t="s">
        <v>509</v>
      </c>
      <c r="R18" t="s">
        <v>509</v>
      </c>
      <c r="T18" t="s">
        <v>509</v>
      </c>
    </row>
    <row r="19" spans="2:20" hidden="1">
      <c r="B19" t="s">
        <v>7544</v>
      </c>
      <c r="C19" t="s">
        <v>7545</v>
      </c>
      <c r="D19" t="s">
        <v>95</v>
      </c>
      <c r="E19" t="s">
        <v>7546</v>
      </c>
      <c r="F19" t="str">
        <f>_xlfn.TEXTBEFORE(TRIM(Table7274757879[[#This Row],[Employee Name]]), " ", 1)</f>
        <v>Claudia</v>
      </c>
      <c r="G19" t="str">
        <f>_xlfn.TEXTAFTER(TRIM(Table7274757879[[#This Row],[Employee Name]]), " ", -1)</f>
        <v>Rodriguez</v>
      </c>
      <c r="H19" t="s">
        <v>7547</v>
      </c>
      <c r="I19">
        <v>183109932</v>
      </c>
      <c r="J19" s="428">
        <v>3855289892</v>
      </c>
      <c r="K19" s="46" t="s">
        <v>506</v>
      </c>
      <c r="L19" t="s">
        <v>4204</v>
      </c>
      <c r="M19" t="s">
        <v>4155</v>
      </c>
      <c r="N19" s="443" t="s">
        <v>7548</v>
      </c>
      <c r="P19" t="s">
        <v>509</v>
      </c>
      <c r="Q19" t="s">
        <v>509</v>
      </c>
      <c r="R19" t="s">
        <v>509</v>
      </c>
      <c r="T19" t="s">
        <v>509</v>
      </c>
    </row>
    <row r="20" spans="2:20" hidden="1">
      <c r="B20" t="s">
        <v>7549</v>
      </c>
      <c r="C20" t="s">
        <v>7550</v>
      </c>
      <c r="D20" t="s">
        <v>95</v>
      </c>
      <c r="E20" t="s">
        <v>7551</v>
      </c>
      <c r="F20" t="str">
        <f>_xlfn.TEXTBEFORE(TRIM(Table7274757879[[#This Row],[Employee Name]]), " ", 1)</f>
        <v>Walter</v>
      </c>
      <c r="G20" t="str">
        <f>_xlfn.TEXTAFTER(TRIM(Table7274757879[[#This Row],[Employee Name]]), " ", -1)</f>
        <v>Ortiz</v>
      </c>
      <c r="H20" t="s">
        <v>7552</v>
      </c>
      <c r="I20">
        <v>190419701</v>
      </c>
      <c r="J20" s="428">
        <v>3853671436</v>
      </c>
      <c r="K20" s="46" t="s">
        <v>522</v>
      </c>
      <c r="L20" t="s">
        <v>4204</v>
      </c>
      <c r="M20" t="s">
        <v>4155</v>
      </c>
      <c r="N20" s="443" t="s">
        <v>7553</v>
      </c>
      <c r="P20" t="s">
        <v>509</v>
      </c>
      <c r="Q20" t="s">
        <v>509</v>
      </c>
      <c r="R20" t="s">
        <v>509</v>
      </c>
      <c r="T20" t="s">
        <v>509</v>
      </c>
    </row>
    <row r="21" spans="2:20" hidden="1">
      <c r="B21" t="s">
        <v>7554</v>
      </c>
      <c r="C21" t="s">
        <v>7555</v>
      </c>
      <c r="D21" t="s">
        <v>95</v>
      </c>
      <c r="E21" t="s">
        <v>7556</v>
      </c>
      <c r="F21" t="str">
        <f>_xlfn.TEXTBEFORE(TRIM(Table7274757879[[#This Row],[Employee Name]]), " ", 1)</f>
        <v>Darwin</v>
      </c>
      <c r="G21" t="str">
        <f>_xlfn.TEXTAFTER(TRIM(Table7274757879[[#This Row],[Employee Name]]), " ", -1)</f>
        <v>Lopez</v>
      </c>
      <c r="H21" t="s">
        <v>7557</v>
      </c>
      <c r="I21">
        <v>189786091</v>
      </c>
      <c r="J21" s="428" t="s">
        <v>7558</v>
      </c>
      <c r="K21" s="46" t="s">
        <v>522</v>
      </c>
      <c r="L21" t="s">
        <v>4204</v>
      </c>
      <c r="M21" t="s">
        <v>4155</v>
      </c>
      <c r="N21" s="443" t="s">
        <v>7559</v>
      </c>
      <c r="P21" t="s">
        <v>509</v>
      </c>
      <c r="Q21" t="s">
        <v>509</v>
      </c>
      <c r="R21" t="s">
        <v>509</v>
      </c>
      <c r="T21" t="s">
        <v>509</v>
      </c>
    </row>
    <row r="22" spans="2:20">
      <c r="B22" t="s">
        <v>7560</v>
      </c>
      <c r="C22" t="s">
        <v>7561</v>
      </c>
      <c r="D22" t="s">
        <v>98</v>
      </c>
      <c r="E22" t="s">
        <v>7562</v>
      </c>
      <c r="F22" t="str">
        <f>_xlfn.TEXTBEFORE(TRIM(Table7274757879[[#This Row],[Employee Name]]), " ", 1)</f>
        <v>Eddiober</v>
      </c>
      <c r="G22" t="str">
        <f>_xlfn.TEXTAFTER(TRIM(Table7274757879[[#This Row],[Employee Name]]), " ", -1)</f>
        <v>Portillo</v>
      </c>
      <c r="H22" t="s">
        <v>7563</v>
      </c>
      <c r="I22">
        <v>176879423</v>
      </c>
      <c r="J22" s="428">
        <v>3852496200</v>
      </c>
      <c r="K22" s="308" t="s">
        <v>1526</v>
      </c>
      <c r="L22" t="s">
        <v>4204</v>
      </c>
      <c r="M22" t="s">
        <v>4157</v>
      </c>
      <c r="N22" s="443" t="s">
        <v>7564</v>
      </c>
      <c r="P22" t="s">
        <v>509</v>
      </c>
      <c r="Q22" t="s">
        <v>509</v>
      </c>
      <c r="R22" t="s">
        <v>509</v>
      </c>
      <c r="T22" t="s">
        <v>509</v>
      </c>
    </row>
    <row r="23" spans="2:20" hidden="1">
      <c r="B23" t="s">
        <v>7565</v>
      </c>
      <c r="C23" t="s">
        <v>7566</v>
      </c>
      <c r="D23" t="s">
        <v>107</v>
      </c>
      <c r="E23" t="s">
        <v>7567</v>
      </c>
      <c r="F23" t="str">
        <f>_xlfn.TEXTBEFORE(TRIM(Table7274757879[[#This Row],[Employee Name]]), " ", 1)</f>
        <v>Lissette</v>
      </c>
      <c r="G23" t="str">
        <f>_xlfn.TEXTAFTER(TRIM(Table7274757879[[#This Row],[Employee Name]]), " ", -1)</f>
        <v>Barroso</v>
      </c>
      <c r="H23" t="s">
        <v>7568</v>
      </c>
      <c r="I23">
        <v>187431787</v>
      </c>
      <c r="J23" s="428">
        <v>3853782190</v>
      </c>
      <c r="K23" s="46" t="s">
        <v>516</v>
      </c>
      <c r="L23" t="s">
        <v>4204</v>
      </c>
      <c r="M23" t="s">
        <v>7569</v>
      </c>
      <c r="N23" s="443" t="s">
        <v>7570</v>
      </c>
      <c r="O23" t="s">
        <v>7571</v>
      </c>
      <c r="P23" t="s">
        <v>806</v>
      </c>
      <c r="Q23" t="s">
        <v>509</v>
      </c>
      <c r="R23" t="s">
        <v>509</v>
      </c>
      <c r="T23" t="s">
        <v>509</v>
      </c>
    </row>
    <row r="24" spans="2:20" hidden="1">
      <c r="B24" t="s">
        <v>7572</v>
      </c>
      <c r="C24" t="s">
        <v>7573</v>
      </c>
      <c r="D24" t="s">
        <v>107</v>
      </c>
      <c r="E24" t="s">
        <v>7574</v>
      </c>
      <c r="F24" t="str">
        <f>_xlfn.TEXTBEFORE(TRIM(Table7274757879[[#This Row],[Employee Name]]), " ", 1)</f>
        <v>Tania</v>
      </c>
      <c r="G24" t="str">
        <f>_xlfn.TEXTAFTER(TRIM(Table7274757879[[#This Row],[Employee Name]]), " ", -1)</f>
        <v>Grass</v>
      </c>
      <c r="H24" t="s">
        <v>7575</v>
      </c>
      <c r="I24">
        <v>191899844</v>
      </c>
      <c r="J24" s="428">
        <v>2025384406</v>
      </c>
      <c r="K24" s="46" t="s">
        <v>6793</v>
      </c>
      <c r="L24" t="s">
        <v>4204</v>
      </c>
      <c r="M24" t="s">
        <v>7569</v>
      </c>
      <c r="N24" s="443" t="s">
        <v>7576</v>
      </c>
      <c r="O24" t="s">
        <v>7577</v>
      </c>
      <c r="P24" t="s">
        <v>1446</v>
      </c>
      <c r="Q24" t="s">
        <v>509</v>
      </c>
      <c r="R24" t="s">
        <v>1446</v>
      </c>
      <c r="T24" t="s">
        <v>509</v>
      </c>
    </row>
    <row r="25" spans="2:20" s="42" customFormat="1">
      <c r="B25" s="42" t="s">
        <v>7258</v>
      </c>
      <c r="C25" s="42" t="s">
        <v>7259</v>
      </c>
      <c r="D25" s="42" t="s">
        <v>98</v>
      </c>
      <c r="E25" s="42" t="s">
        <v>7578</v>
      </c>
      <c r="F25" s="42" t="str">
        <f>_xlfn.TEXTBEFORE(TRIM(Table7274757879[[#This Row],[Employee Name]]), " ", 1)</f>
        <v>Antoine</v>
      </c>
      <c r="G25" s="42" t="str">
        <f>_xlfn.TEXTAFTER(TRIM(Table7274757879[[#This Row],[Employee Name]]), " ", -1)</f>
        <v>Dukuzimana</v>
      </c>
      <c r="H25" s="42" t="s">
        <v>7579</v>
      </c>
      <c r="I25" s="42">
        <v>191150144</v>
      </c>
      <c r="J25" s="432">
        <v>8013306653</v>
      </c>
      <c r="K25" s="406" t="s">
        <v>513</v>
      </c>
      <c r="L25" s="42" t="s">
        <v>4204</v>
      </c>
      <c r="M25" s="42" t="s">
        <v>4157</v>
      </c>
      <c r="N25" s="42" t="s">
        <v>7580</v>
      </c>
      <c r="P25" s="42" t="s">
        <v>509</v>
      </c>
      <c r="Q25" s="42" t="s">
        <v>509</v>
      </c>
      <c r="R25" s="42" t="s">
        <v>509</v>
      </c>
      <c r="T25" s="42" t="s">
        <v>509</v>
      </c>
    </row>
    <row r="26" spans="2:20" s="42" customFormat="1" hidden="1">
      <c r="B26" s="42" t="s">
        <v>7247</v>
      </c>
      <c r="C26" s="42" t="s">
        <v>7248</v>
      </c>
      <c r="D26" s="42" t="s">
        <v>107</v>
      </c>
      <c r="E26" s="42" t="s">
        <v>7581</v>
      </c>
      <c r="F26" s="42" t="str">
        <f>_xlfn.TEXTBEFORE(TRIM(Table7274757879[[#This Row],[Employee Name]]), " ", 1)</f>
        <v>Maylin</v>
      </c>
      <c r="G26" s="42" t="str">
        <f>_xlfn.TEXTAFTER(TRIM(Table7274757879[[#This Row],[Employee Name]]), " ", -1)</f>
        <v>Camacho</v>
      </c>
      <c r="H26" s="42" t="s">
        <v>7582</v>
      </c>
      <c r="I26" s="42">
        <v>187991463</v>
      </c>
      <c r="J26" s="432">
        <v>3857708602</v>
      </c>
      <c r="K26" s="406" t="s">
        <v>513</v>
      </c>
      <c r="L26" s="42" t="s">
        <v>4204</v>
      </c>
      <c r="M26" s="42" t="s">
        <v>7569</v>
      </c>
      <c r="N26" s="42" t="s">
        <v>7583</v>
      </c>
      <c r="O26" s="42" t="s">
        <v>7584</v>
      </c>
      <c r="P26" s="42" t="s">
        <v>1446</v>
      </c>
      <c r="Q26" s="42" t="s">
        <v>509</v>
      </c>
      <c r="R26" s="42" t="s">
        <v>509</v>
      </c>
      <c r="T26" s="42" t="s">
        <v>509</v>
      </c>
    </row>
    <row r="27" spans="2:20" hidden="1">
      <c r="F27" t="e">
        <f>_xlfn.TEXTBEFORE(TRIM(Table7274757879[[#This Row],[Employee Name]]), " ", 1)</f>
        <v>#VALUE!</v>
      </c>
      <c r="G27" t="e">
        <f>_xlfn.TEXTAFTER(TRIM(Table7274757879[[#This Row],[Employee Name]]), " ", -1)</f>
        <v>#VALUE!</v>
      </c>
      <c r="J27" s="428"/>
      <c r="K27" s="46"/>
    </row>
    <row r="28" spans="2:20" hidden="1">
      <c r="F28" t="e">
        <f>_xlfn.TEXTBEFORE(TRIM(Table7274757879[[#This Row],[Employee Name]]), " ", 1)</f>
        <v>#VALUE!</v>
      </c>
      <c r="G28" t="e">
        <f>_xlfn.TEXTAFTER(TRIM(Table7274757879[[#This Row],[Employee Name]]), " ", -1)</f>
        <v>#VALUE!</v>
      </c>
      <c r="J28" s="428"/>
      <c r="K28" s="46"/>
    </row>
    <row r="29" spans="2:20" hidden="1">
      <c r="E29" s="309"/>
      <c r="F29" s="309" t="e">
        <f>_xlfn.TEXTBEFORE(TRIM(Table7274757879[[#This Row],[Employee Name]]), " ", 1)</f>
        <v>#VALUE!</v>
      </c>
      <c r="G29" s="309" t="e">
        <f>_xlfn.TEXTAFTER(TRIM(Table7274757879[[#This Row],[Employee Name]]), " ", -1)</f>
        <v>#VALUE!</v>
      </c>
      <c r="H29" s="309"/>
      <c r="I29" s="307"/>
      <c r="J29" s="308"/>
      <c r="K29" s="308"/>
    </row>
    <row r="30" spans="2:20" hidden="1">
      <c r="F30" t="e">
        <f>_xlfn.TEXTBEFORE(TRIM(Table7274757879[[#This Row],[Employee Name]]), " ", 1)</f>
        <v>#VALUE!</v>
      </c>
      <c r="G30" t="e">
        <f>_xlfn.TEXTAFTER(TRIM(Table7274757879[[#This Row],[Employee Name]]), " ", -1)</f>
        <v>#VALUE!</v>
      </c>
      <c r="J30" s="428"/>
      <c r="K30" s="46"/>
    </row>
    <row r="31" spans="2:20" hidden="1">
      <c r="F31" t="e">
        <f>_xlfn.TEXTBEFORE(TRIM(Table7274757879[[#This Row],[Employee Name]]), " ", 1)</f>
        <v>#VALUE!</v>
      </c>
      <c r="G31" t="e">
        <f>_xlfn.TEXTAFTER(TRIM(Table7274757879[[#This Row],[Employee Name]]), " ", -1)</f>
        <v>#VALUE!</v>
      </c>
      <c r="J31" s="428"/>
      <c r="K31" s="46"/>
    </row>
    <row r="32" spans="2:20" hidden="1">
      <c r="F32" t="e">
        <f>_xlfn.TEXTBEFORE(TRIM(Table7274757879[[#This Row],[Employee Name]]), " ", 1)</f>
        <v>#VALUE!</v>
      </c>
      <c r="G32" t="e">
        <f>_xlfn.TEXTAFTER(TRIM(Table7274757879[[#This Row],[Employee Name]]), " ", -1)</f>
        <v>#VALUE!</v>
      </c>
      <c r="J32" s="428"/>
      <c r="K32" s="46"/>
    </row>
    <row r="33" spans="5:11" hidden="1">
      <c r="F33" t="e">
        <f>_xlfn.TEXTBEFORE(TRIM(Table7274757879[[#This Row],[Employee Name]]), " ", 1)</f>
        <v>#VALUE!</v>
      </c>
      <c r="G33" t="e">
        <f>_xlfn.TEXTAFTER(TRIM(Table7274757879[[#This Row],[Employee Name]]), " ", -1)</f>
        <v>#VALUE!</v>
      </c>
      <c r="J33" s="428"/>
      <c r="K33" s="46"/>
    </row>
    <row r="34" spans="5:11" hidden="1">
      <c r="F34" t="e">
        <f>_xlfn.TEXTBEFORE(TRIM(Table7274757879[[#This Row],[Employee Name]]), " ", 1)</f>
        <v>#VALUE!</v>
      </c>
      <c r="G34" t="e">
        <f>_xlfn.TEXTAFTER(TRIM(Table7274757879[[#This Row],[Employee Name]]), " ", -1)</f>
        <v>#VALUE!</v>
      </c>
      <c r="J34" s="428"/>
      <c r="K34" s="46"/>
    </row>
    <row r="35" spans="5:11" hidden="1">
      <c r="F35" t="e">
        <f>_xlfn.TEXTBEFORE(TRIM(Table7274757879[[#This Row],[Employee Name]]), " ", 1)</f>
        <v>#VALUE!</v>
      </c>
      <c r="G35" t="e">
        <f>_xlfn.TEXTAFTER(TRIM(Table7274757879[[#This Row],[Employee Name]]), " ", -1)</f>
        <v>#VALUE!</v>
      </c>
      <c r="J35" s="428"/>
      <c r="K35" s="46"/>
    </row>
    <row r="36" spans="5:11" hidden="1">
      <c r="F36" t="e">
        <f>_xlfn.TEXTBEFORE(TRIM(Table7274757879[[#This Row],[Employee Name]]), " ", 1)</f>
        <v>#VALUE!</v>
      </c>
      <c r="G36" t="e">
        <f>_xlfn.TEXTAFTER(TRIM(Table7274757879[[#This Row],[Employee Name]]), " ", -1)</f>
        <v>#VALUE!</v>
      </c>
      <c r="J36" s="428"/>
      <c r="K36" s="46"/>
    </row>
    <row r="39" spans="5:11">
      <c r="E39" s="466"/>
    </row>
  </sheetData>
  <conditionalFormatting sqref="P1:U1048576">
    <cfRule type="containsText" dxfId="289" priority="1" operator="containsText" text="No">
      <formula>NOT(ISERROR(SEARCH("No",P1)))</formula>
    </cfRule>
  </conditionalFormatting>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7202-68E8-415E-A9C4-597EC2CC117B}">
  <dimension ref="A1:T41"/>
  <sheetViews>
    <sheetView workbookViewId="0">
      <selection activeCell="A16" sqref="A16"/>
    </sheetView>
  </sheetViews>
  <sheetFormatPr defaultRowHeight="15"/>
  <cols>
    <col min="1" max="1" width="12" bestFit="1" customWidth="1"/>
    <col min="2" max="2" width="17.7109375" customWidth="1"/>
    <col min="3" max="3" width="12.5703125" customWidth="1"/>
    <col min="4" max="4" width="33.5703125" customWidth="1"/>
    <col min="5" max="6" width="26.140625" customWidth="1"/>
    <col min="7" max="7" width="14.28515625" customWidth="1"/>
    <col min="8" max="8" width="17.140625" customWidth="1"/>
    <col min="9" max="9" width="11.42578125" customWidth="1"/>
    <col min="10" max="10" width="54.7109375" customWidth="1"/>
    <col min="11" max="11" width="88.7109375" customWidth="1"/>
    <col min="12" max="12" width="36.5703125" bestFit="1" customWidth="1"/>
    <col min="13"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hidden="1">
      <c r="B2" t="s">
        <v>7585</v>
      </c>
      <c r="C2" t="s">
        <v>7586</v>
      </c>
      <c r="D2" t="s">
        <v>80</v>
      </c>
      <c r="E2" s="437" t="s">
        <v>7587</v>
      </c>
      <c r="F2" s="458" t="s">
        <v>7588</v>
      </c>
      <c r="G2" s="436">
        <v>187283954</v>
      </c>
      <c r="H2" s="428">
        <v>3855569487</v>
      </c>
      <c r="I2" s="305" t="s">
        <v>1768</v>
      </c>
      <c r="J2" t="s">
        <v>4218</v>
      </c>
      <c r="K2" t="s">
        <v>4162</v>
      </c>
      <c r="L2" s="36" t="s">
        <v>7589</v>
      </c>
      <c r="M2" t="s">
        <v>509</v>
      </c>
      <c r="N2" t="s">
        <v>509</v>
      </c>
      <c r="O2" t="s">
        <v>509</v>
      </c>
      <c r="Q2" t="s">
        <v>509</v>
      </c>
    </row>
    <row r="3" spans="1:20" hidden="1">
      <c r="B3" t="s">
        <v>6512</v>
      </c>
      <c r="C3" t="s">
        <v>7590</v>
      </c>
      <c r="D3" t="s">
        <v>80</v>
      </c>
      <c r="E3" t="s">
        <v>7591</v>
      </c>
      <c r="F3" t="s">
        <v>7592</v>
      </c>
      <c r="G3" s="436">
        <v>95627978</v>
      </c>
      <c r="H3" s="428">
        <v>8018311659</v>
      </c>
      <c r="I3" s="46" t="s">
        <v>516</v>
      </c>
      <c r="J3" t="s">
        <v>4218</v>
      </c>
      <c r="K3" t="s">
        <v>4162</v>
      </c>
      <c r="L3" t="s">
        <v>7593</v>
      </c>
      <c r="M3" t="s">
        <v>509</v>
      </c>
      <c r="N3" t="s">
        <v>509</v>
      </c>
      <c r="O3" t="s">
        <v>509</v>
      </c>
      <c r="Q3" t="s">
        <v>509</v>
      </c>
    </row>
    <row r="4" spans="1:20" hidden="1">
      <c r="B4" t="s">
        <v>7594</v>
      </c>
      <c r="C4" t="s">
        <v>7595</v>
      </c>
      <c r="D4" t="s">
        <v>86</v>
      </c>
      <c r="E4" t="s">
        <v>7596</v>
      </c>
      <c r="F4" t="s">
        <v>7597</v>
      </c>
      <c r="G4" s="436">
        <v>186324782</v>
      </c>
      <c r="H4" s="428">
        <v>7203130598</v>
      </c>
      <c r="I4" s="46" t="s">
        <v>6793</v>
      </c>
      <c r="J4" t="s">
        <v>4204</v>
      </c>
      <c r="K4" t="s">
        <v>4162</v>
      </c>
      <c r="L4" t="s">
        <v>7598</v>
      </c>
      <c r="M4" t="s">
        <v>509</v>
      </c>
      <c r="N4" t="s">
        <v>509</v>
      </c>
      <c r="O4" t="s">
        <v>509</v>
      </c>
      <c r="Q4" t="s">
        <v>509</v>
      </c>
    </row>
    <row r="5" spans="1:20" hidden="1">
      <c r="B5" t="s">
        <v>7599</v>
      </c>
      <c r="C5" t="s">
        <v>7600</v>
      </c>
      <c r="D5" t="s">
        <v>86</v>
      </c>
      <c r="E5" s="453" t="s">
        <v>7601</v>
      </c>
      <c r="F5" s="459" t="s">
        <v>7602</v>
      </c>
      <c r="G5" s="436">
        <v>186661257</v>
      </c>
      <c r="H5" s="428">
        <v>3856229583</v>
      </c>
      <c r="I5" s="401" t="s">
        <v>545</v>
      </c>
      <c r="J5" t="s">
        <v>4204</v>
      </c>
      <c r="K5" t="s">
        <v>4162</v>
      </c>
      <c r="L5" s="146" t="s">
        <v>7603</v>
      </c>
      <c r="M5" t="s">
        <v>509</v>
      </c>
      <c r="N5" t="s">
        <v>509</v>
      </c>
      <c r="O5" t="s">
        <v>509</v>
      </c>
      <c r="Q5" t="s">
        <v>509</v>
      </c>
    </row>
    <row r="6" spans="1:20" s="310" customFormat="1" ht="17.25" hidden="1" customHeight="1">
      <c r="A6"/>
      <c r="B6" t="s">
        <v>7604</v>
      </c>
      <c r="C6" t="s">
        <v>7605</v>
      </c>
      <c r="D6" t="s">
        <v>86</v>
      </c>
      <c r="E6" s="309" t="s">
        <v>7606</v>
      </c>
      <c r="F6" s="299" t="s">
        <v>7607</v>
      </c>
      <c r="G6" s="436">
        <v>186657866</v>
      </c>
      <c r="H6" s="428" t="s">
        <v>7608</v>
      </c>
      <c r="I6" s="401" t="s">
        <v>545</v>
      </c>
      <c r="J6" t="s">
        <v>4204</v>
      </c>
      <c r="K6" t="s">
        <v>4162</v>
      </c>
      <c r="L6" t="s">
        <v>7609</v>
      </c>
      <c r="M6" t="s">
        <v>509</v>
      </c>
      <c r="N6" t="s">
        <v>509</v>
      </c>
      <c r="O6" t="s">
        <v>509</v>
      </c>
      <c r="P6"/>
      <c r="Q6" t="s">
        <v>509</v>
      </c>
      <c r="R6"/>
      <c r="S6"/>
      <c r="T6"/>
    </row>
    <row r="7" spans="1:20" hidden="1">
      <c r="B7" t="s">
        <v>7610</v>
      </c>
      <c r="C7" t="s">
        <v>7611</v>
      </c>
      <c r="D7" t="s">
        <v>86</v>
      </c>
      <c r="E7" t="s">
        <v>7612</v>
      </c>
      <c r="F7" t="s">
        <v>7613</v>
      </c>
      <c r="G7" s="436">
        <v>142557650</v>
      </c>
      <c r="H7" s="428">
        <v>3854908332</v>
      </c>
      <c r="I7" s="46" t="s">
        <v>522</v>
      </c>
      <c r="J7" t="s">
        <v>4204</v>
      </c>
      <c r="K7" t="s">
        <v>4162</v>
      </c>
      <c r="L7" t="s">
        <v>7614</v>
      </c>
      <c r="M7" t="s">
        <v>509</v>
      </c>
      <c r="N7" t="s">
        <v>509</v>
      </c>
      <c r="O7" t="s">
        <v>509</v>
      </c>
      <c r="Q7" t="s">
        <v>509</v>
      </c>
    </row>
    <row r="8" spans="1:20" hidden="1">
      <c r="B8" t="s">
        <v>7615</v>
      </c>
      <c r="C8" t="s">
        <v>7616</v>
      </c>
      <c r="D8" t="s">
        <v>92</v>
      </c>
      <c r="E8" s="397" t="s">
        <v>7617</v>
      </c>
      <c r="F8" s="299" t="s">
        <v>7618</v>
      </c>
      <c r="G8" s="436">
        <v>95713140</v>
      </c>
      <c r="H8" s="428" t="s">
        <v>7619</v>
      </c>
      <c r="I8" s="66" t="s">
        <v>513</v>
      </c>
      <c r="J8" t="s">
        <v>4220</v>
      </c>
      <c r="K8" t="s">
        <v>4162</v>
      </c>
      <c r="L8" t="s">
        <v>7620</v>
      </c>
      <c r="M8" t="s">
        <v>509</v>
      </c>
      <c r="N8" t="s">
        <v>509</v>
      </c>
      <c r="O8" t="s">
        <v>509</v>
      </c>
      <c r="Q8" t="s">
        <v>509</v>
      </c>
    </row>
    <row r="9" spans="1:20" hidden="1">
      <c r="B9" t="s">
        <v>7621</v>
      </c>
      <c r="C9" t="s">
        <v>7622</v>
      </c>
      <c r="D9" t="s">
        <v>92</v>
      </c>
      <c r="E9" t="s">
        <v>7623</v>
      </c>
      <c r="F9" t="s">
        <v>7624</v>
      </c>
      <c r="G9" s="436">
        <v>186513260</v>
      </c>
      <c r="H9" s="428">
        <v>9282585512</v>
      </c>
      <c r="I9" s="46" t="s">
        <v>522</v>
      </c>
      <c r="J9" t="s">
        <v>4220</v>
      </c>
      <c r="K9" t="s">
        <v>4162</v>
      </c>
      <c r="L9" t="s">
        <v>7625</v>
      </c>
      <c r="M9" t="s">
        <v>509</v>
      </c>
      <c r="N9" t="s">
        <v>509</v>
      </c>
      <c r="O9" t="s">
        <v>509</v>
      </c>
      <c r="Q9" t="s">
        <v>509</v>
      </c>
    </row>
    <row r="10" spans="1:20" hidden="1">
      <c r="B10" t="s">
        <v>7626</v>
      </c>
      <c r="C10" t="s">
        <v>7627</v>
      </c>
      <c r="D10" t="s">
        <v>113</v>
      </c>
      <c r="E10" t="s">
        <v>7628</v>
      </c>
      <c r="F10" t="s">
        <v>7629</v>
      </c>
      <c r="G10" s="436">
        <v>152175271</v>
      </c>
      <c r="H10" s="428">
        <v>3852145793</v>
      </c>
      <c r="I10" s="46" t="s">
        <v>522</v>
      </c>
      <c r="J10" t="s">
        <v>4204</v>
      </c>
      <c r="K10" t="s">
        <v>4172</v>
      </c>
      <c r="L10" t="s">
        <v>7630</v>
      </c>
      <c r="M10" t="s">
        <v>509</v>
      </c>
      <c r="N10" t="s">
        <v>509</v>
      </c>
      <c r="O10" t="s">
        <v>509</v>
      </c>
      <c r="Q10" t="s">
        <v>509</v>
      </c>
    </row>
    <row r="11" spans="1:20" hidden="1">
      <c r="B11" t="s">
        <v>7631</v>
      </c>
      <c r="C11" t="s">
        <v>7632</v>
      </c>
      <c r="D11" t="s">
        <v>113</v>
      </c>
      <c r="E11" t="s">
        <v>7633</v>
      </c>
      <c r="F11" t="s">
        <v>7634</v>
      </c>
      <c r="G11" s="436">
        <v>122933587</v>
      </c>
      <c r="H11" s="428" t="s">
        <v>7635</v>
      </c>
      <c r="I11" s="46" t="s">
        <v>522</v>
      </c>
      <c r="J11" t="s">
        <v>4204</v>
      </c>
      <c r="K11" t="s">
        <v>4172</v>
      </c>
      <c r="L11" t="s">
        <v>7636</v>
      </c>
      <c r="M11" t="s">
        <v>509</v>
      </c>
      <c r="N11" t="s">
        <v>509</v>
      </c>
      <c r="O11" t="s">
        <v>509</v>
      </c>
      <c r="Q11" t="s">
        <v>509</v>
      </c>
    </row>
    <row r="12" spans="1:20" hidden="1">
      <c r="B12" t="s">
        <v>7637</v>
      </c>
      <c r="C12" t="s">
        <v>7638</v>
      </c>
      <c r="D12" t="s">
        <v>113</v>
      </c>
      <c r="E12" t="s">
        <v>7639</v>
      </c>
      <c r="F12" t="s">
        <v>7640</v>
      </c>
      <c r="G12" s="436">
        <v>152249715</v>
      </c>
      <c r="H12" s="428">
        <v>3855411180</v>
      </c>
      <c r="I12" s="46" t="s">
        <v>528</v>
      </c>
      <c r="J12" t="s">
        <v>4204</v>
      </c>
      <c r="K12" t="s">
        <v>4172</v>
      </c>
      <c r="L12" t="s">
        <v>7641</v>
      </c>
      <c r="M12" t="s">
        <v>509</v>
      </c>
      <c r="N12" t="s">
        <v>509</v>
      </c>
      <c r="O12" t="s">
        <v>509</v>
      </c>
      <c r="Q12" t="s">
        <v>509</v>
      </c>
    </row>
    <row r="13" spans="1:20">
      <c r="B13" t="s">
        <v>7642</v>
      </c>
      <c r="C13" t="s">
        <v>7643</v>
      </c>
      <c r="D13" t="s">
        <v>5068</v>
      </c>
      <c r="E13" t="s">
        <v>7644</v>
      </c>
      <c r="F13" t="s">
        <v>7645</v>
      </c>
      <c r="G13">
        <v>182802932</v>
      </c>
      <c r="H13" s="428">
        <v>3854997317</v>
      </c>
      <c r="I13" s="46" t="s">
        <v>513</v>
      </c>
      <c r="J13" t="s">
        <v>4218</v>
      </c>
      <c r="K13" t="s">
        <v>4157</v>
      </c>
      <c r="L13" t="s">
        <v>7646</v>
      </c>
      <c r="M13" t="s">
        <v>509</v>
      </c>
      <c r="N13" t="s">
        <v>509</v>
      </c>
      <c r="O13" t="s">
        <v>509</v>
      </c>
      <c r="Q13" t="s">
        <v>509</v>
      </c>
    </row>
    <row r="14" spans="1:20">
      <c r="B14" t="s">
        <v>7647</v>
      </c>
      <c r="C14" t="s">
        <v>7648</v>
      </c>
      <c r="D14" t="s">
        <v>5068</v>
      </c>
      <c r="E14" t="s">
        <v>7649</v>
      </c>
      <c r="F14" t="s">
        <v>7650</v>
      </c>
      <c r="G14">
        <v>189705652</v>
      </c>
      <c r="H14" s="428">
        <v>3854631099</v>
      </c>
      <c r="I14" s="46" t="s">
        <v>522</v>
      </c>
      <c r="J14" t="s">
        <v>4218</v>
      </c>
      <c r="K14" t="s">
        <v>4157</v>
      </c>
      <c r="L14" t="s">
        <v>7651</v>
      </c>
      <c r="M14" t="s">
        <v>509</v>
      </c>
      <c r="N14" t="s">
        <v>509</v>
      </c>
      <c r="O14" t="s">
        <v>509</v>
      </c>
      <c r="Q14" t="s">
        <v>509</v>
      </c>
    </row>
    <row r="15" spans="1:20">
      <c r="B15" t="s">
        <v>7652</v>
      </c>
      <c r="C15" t="s">
        <v>7653</v>
      </c>
      <c r="D15" t="s">
        <v>5068</v>
      </c>
      <c r="E15" t="s">
        <v>7654</v>
      </c>
      <c r="F15" t="s">
        <v>7655</v>
      </c>
      <c r="G15">
        <v>185966656</v>
      </c>
      <c r="H15" s="428" t="s">
        <v>7656</v>
      </c>
      <c r="I15" s="46" t="s">
        <v>522</v>
      </c>
      <c r="J15" t="s">
        <v>4218</v>
      </c>
      <c r="K15" t="s">
        <v>4157</v>
      </c>
      <c r="L15" t="s">
        <v>7657</v>
      </c>
      <c r="M15" t="s">
        <v>509</v>
      </c>
      <c r="N15" t="s">
        <v>509</v>
      </c>
      <c r="O15" t="s">
        <v>509</v>
      </c>
      <c r="Q15" t="s">
        <v>509</v>
      </c>
    </row>
    <row r="16" spans="1:20">
      <c r="B16" t="s">
        <v>7658</v>
      </c>
      <c r="C16" t="s">
        <v>7659</v>
      </c>
      <c r="D16" t="s">
        <v>83</v>
      </c>
      <c r="E16" t="s">
        <v>7660</v>
      </c>
      <c r="F16" t="s">
        <v>7661</v>
      </c>
      <c r="G16">
        <v>119639422</v>
      </c>
      <c r="H16" s="428">
        <v>8013267529</v>
      </c>
      <c r="I16" s="46" t="s">
        <v>554</v>
      </c>
      <c r="J16" t="s">
        <v>4218</v>
      </c>
      <c r="K16" t="s">
        <v>4157</v>
      </c>
      <c r="L16" t="s">
        <v>7662</v>
      </c>
      <c r="M16" t="s">
        <v>509</v>
      </c>
      <c r="N16" t="s">
        <v>509</v>
      </c>
      <c r="O16" t="s">
        <v>509</v>
      </c>
      <c r="Q16" t="s">
        <v>509</v>
      </c>
    </row>
    <row r="17" spans="1:20">
      <c r="B17" t="s">
        <v>7663</v>
      </c>
      <c r="C17" t="s">
        <v>7664</v>
      </c>
      <c r="D17" t="s">
        <v>83</v>
      </c>
      <c r="E17" t="s">
        <v>7665</v>
      </c>
      <c r="F17" t="s">
        <v>7666</v>
      </c>
      <c r="G17">
        <v>186552881</v>
      </c>
      <c r="H17" s="428">
        <v>3854634415</v>
      </c>
      <c r="I17" s="46" t="s">
        <v>554</v>
      </c>
      <c r="J17" t="s">
        <v>4218</v>
      </c>
      <c r="K17" t="s">
        <v>4157</v>
      </c>
      <c r="L17" t="s">
        <v>7667</v>
      </c>
      <c r="M17" t="s">
        <v>509</v>
      </c>
      <c r="N17" t="s">
        <v>509</v>
      </c>
      <c r="O17" t="s">
        <v>509</v>
      </c>
      <c r="Q17" t="s">
        <v>509</v>
      </c>
    </row>
    <row r="18" spans="1:20">
      <c r="B18" t="s">
        <v>7668</v>
      </c>
      <c r="C18" t="s">
        <v>7669</v>
      </c>
      <c r="D18" t="s">
        <v>4760</v>
      </c>
      <c r="E18" t="s">
        <v>7670</v>
      </c>
      <c r="F18" t="s">
        <v>7671</v>
      </c>
      <c r="G18">
        <v>186524333</v>
      </c>
      <c r="H18" s="428">
        <v>3853882110</v>
      </c>
      <c r="I18" s="46" t="s">
        <v>7672</v>
      </c>
      <c r="J18" t="s">
        <v>4204</v>
      </c>
      <c r="K18" t="s">
        <v>4157</v>
      </c>
      <c r="L18" t="s">
        <v>7673</v>
      </c>
      <c r="M18" t="s">
        <v>509</v>
      </c>
      <c r="N18" t="s">
        <v>509</v>
      </c>
      <c r="O18" t="s">
        <v>509</v>
      </c>
      <c r="Q18" t="s">
        <v>509</v>
      </c>
    </row>
    <row r="19" spans="1:20">
      <c r="B19" t="s">
        <v>7674</v>
      </c>
      <c r="C19" t="s">
        <v>7675</v>
      </c>
      <c r="D19" t="s">
        <v>4760</v>
      </c>
      <c r="E19" s="309" t="s">
        <v>7676</v>
      </c>
      <c r="F19" s="299" t="s">
        <v>7677</v>
      </c>
      <c r="G19">
        <v>95671594</v>
      </c>
      <c r="H19" s="428">
        <v>8012593490</v>
      </c>
      <c r="I19" s="308" t="s">
        <v>552</v>
      </c>
      <c r="J19" t="s">
        <v>4204</v>
      </c>
      <c r="K19" t="s">
        <v>4157</v>
      </c>
      <c r="L19" t="s">
        <v>7678</v>
      </c>
      <c r="M19" t="s">
        <v>509</v>
      </c>
      <c r="N19" t="s">
        <v>509</v>
      </c>
      <c r="O19" t="s">
        <v>509</v>
      </c>
      <c r="Q19" t="s">
        <v>509</v>
      </c>
    </row>
    <row r="20" spans="1:20" ht="15" customHeight="1">
      <c r="B20" t="s">
        <v>7679</v>
      </c>
      <c r="C20" t="s">
        <v>7680</v>
      </c>
      <c r="D20" t="s">
        <v>4760</v>
      </c>
      <c r="E20" s="36" t="s">
        <v>7681</v>
      </c>
      <c r="F20" s="36" t="s">
        <v>7682</v>
      </c>
      <c r="G20">
        <v>155455601</v>
      </c>
      <c r="H20" s="428">
        <v>3854362529</v>
      </c>
      <c r="I20" s="46" t="s">
        <v>6793</v>
      </c>
      <c r="J20" t="s">
        <v>4204</v>
      </c>
      <c r="K20" t="s">
        <v>4157</v>
      </c>
      <c r="L20" t="s">
        <v>7683</v>
      </c>
      <c r="M20" t="s">
        <v>509</v>
      </c>
      <c r="N20" t="s">
        <v>509</v>
      </c>
      <c r="O20" t="s">
        <v>509</v>
      </c>
      <c r="Q20" t="s">
        <v>509</v>
      </c>
    </row>
    <row r="21" spans="1:20" hidden="1">
      <c r="B21" t="s">
        <v>7684</v>
      </c>
      <c r="C21" t="s">
        <v>7685</v>
      </c>
      <c r="D21" t="s">
        <v>95</v>
      </c>
      <c r="E21" t="s">
        <v>7686</v>
      </c>
      <c r="F21" t="s">
        <v>7687</v>
      </c>
      <c r="G21">
        <v>183231886</v>
      </c>
      <c r="H21" s="428">
        <v>3853064311</v>
      </c>
      <c r="I21" s="46" t="s">
        <v>506</v>
      </c>
      <c r="J21" t="s">
        <v>4204</v>
      </c>
      <c r="K21" t="s">
        <v>4155</v>
      </c>
      <c r="L21" t="s">
        <v>7688</v>
      </c>
      <c r="M21" t="s">
        <v>509</v>
      </c>
      <c r="N21" t="s">
        <v>509</v>
      </c>
      <c r="O21" t="s">
        <v>509</v>
      </c>
      <c r="Q21" t="s">
        <v>509</v>
      </c>
    </row>
    <row r="22" spans="1:20" hidden="1">
      <c r="B22" t="s">
        <v>7689</v>
      </c>
      <c r="C22" t="s">
        <v>7690</v>
      </c>
      <c r="D22" t="s">
        <v>95</v>
      </c>
      <c r="E22" t="s">
        <v>7691</v>
      </c>
      <c r="F22" t="s">
        <v>7692</v>
      </c>
      <c r="G22">
        <v>185231503</v>
      </c>
      <c r="H22" s="428">
        <v>8014304373</v>
      </c>
      <c r="I22" s="46" t="s">
        <v>528</v>
      </c>
      <c r="J22" t="s">
        <v>4204</v>
      </c>
      <c r="K22" t="s">
        <v>4155</v>
      </c>
      <c r="L22" t="s">
        <v>7693</v>
      </c>
      <c r="M22" t="s">
        <v>509</v>
      </c>
      <c r="N22" t="s">
        <v>509</v>
      </c>
      <c r="O22" t="s">
        <v>509</v>
      </c>
      <c r="Q22" t="s">
        <v>509</v>
      </c>
    </row>
    <row r="23" spans="1:20">
      <c r="B23" t="s">
        <v>7694</v>
      </c>
      <c r="C23" t="s">
        <v>7695</v>
      </c>
      <c r="D23" t="s">
        <v>98</v>
      </c>
      <c r="E23" t="s">
        <v>7696</v>
      </c>
      <c r="F23" t="s">
        <v>7697</v>
      </c>
      <c r="G23">
        <v>186523629</v>
      </c>
      <c r="H23" s="428">
        <v>3035872689</v>
      </c>
      <c r="I23" s="46" t="s">
        <v>522</v>
      </c>
      <c r="J23" t="s">
        <v>4204</v>
      </c>
      <c r="K23" t="s">
        <v>4157</v>
      </c>
      <c r="L23" t="s">
        <v>7698</v>
      </c>
      <c r="M23" t="s">
        <v>806</v>
      </c>
      <c r="N23" t="s">
        <v>509</v>
      </c>
      <c r="O23" t="s">
        <v>509</v>
      </c>
      <c r="Q23" t="s">
        <v>509</v>
      </c>
    </row>
    <row r="24" spans="1:20" hidden="1">
      <c r="B24" t="s">
        <v>7699</v>
      </c>
      <c r="C24" t="s">
        <v>7700</v>
      </c>
      <c r="D24" t="s">
        <v>4642</v>
      </c>
      <c r="E24" s="309" t="s">
        <v>7701</v>
      </c>
      <c r="F24" s="299" t="s">
        <v>7702</v>
      </c>
      <c r="G24">
        <v>155277794</v>
      </c>
      <c r="H24" s="428">
        <v>9095870861</v>
      </c>
      <c r="I24" s="308" t="s">
        <v>522</v>
      </c>
      <c r="J24" t="s">
        <v>6058</v>
      </c>
      <c r="K24" t="s">
        <v>4155</v>
      </c>
      <c r="L24" t="s">
        <v>7703</v>
      </c>
      <c r="M24" t="s">
        <v>509</v>
      </c>
      <c r="N24" t="s">
        <v>509</v>
      </c>
      <c r="O24" t="s">
        <v>509</v>
      </c>
      <c r="Q24" t="s">
        <v>509</v>
      </c>
    </row>
    <row r="25" spans="1:20" s="42" customFormat="1" hidden="1">
      <c r="A25"/>
      <c r="B25" t="s">
        <v>7159</v>
      </c>
      <c r="C25" t="s">
        <v>7704</v>
      </c>
      <c r="D25" t="s">
        <v>4642</v>
      </c>
      <c r="E25" s="310" t="s">
        <v>7705</v>
      </c>
      <c r="F25" s="310" t="s">
        <v>7706</v>
      </c>
      <c r="G25">
        <v>186661272</v>
      </c>
      <c r="H25" s="428">
        <v>3855019414</v>
      </c>
      <c r="I25" s="46" t="s">
        <v>6793</v>
      </c>
      <c r="J25" t="s">
        <v>6058</v>
      </c>
      <c r="K25" t="s">
        <v>4155</v>
      </c>
      <c r="L25" t="s">
        <v>7707</v>
      </c>
      <c r="M25" t="s">
        <v>509</v>
      </c>
      <c r="N25" t="s">
        <v>509</v>
      </c>
      <c r="O25" t="s">
        <v>806</v>
      </c>
      <c r="P25"/>
      <c r="Q25" t="s">
        <v>509</v>
      </c>
      <c r="R25"/>
      <c r="S25"/>
      <c r="T25"/>
    </row>
    <row r="26" spans="1:20" hidden="1">
      <c r="B26" t="s">
        <v>7708</v>
      </c>
      <c r="C26" t="s">
        <v>7709</v>
      </c>
      <c r="D26" t="s">
        <v>107</v>
      </c>
      <c r="E26" t="s">
        <v>7710</v>
      </c>
      <c r="F26" t="s">
        <v>7711</v>
      </c>
      <c r="G26" s="436">
        <v>189705622</v>
      </c>
      <c r="H26" s="428">
        <v>3855605483</v>
      </c>
      <c r="I26" s="46" t="s">
        <v>522</v>
      </c>
      <c r="J26" t="s">
        <v>4204</v>
      </c>
      <c r="K26" t="s">
        <v>7712</v>
      </c>
      <c r="L26" t="s">
        <v>7713</v>
      </c>
      <c r="M26" t="s">
        <v>509</v>
      </c>
      <c r="N26" t="s">
        <v>509</v>
      </c>
      <c r="O26" t="s">
        <v>509</v>
      </c>
      <c r="Q26" t="s">
        <v>509</v>
      </c>
    </row>
    <row r="27" spans="1:20" hidden="1">
      <c r="B27" t="s">
        <v>7714</v>
      </c>
      <c r="C27" t="s">
        <v>7715</v>
      </c>
      <c r="D27" t="s">
        <v>107</v>
      </c>
      <c r="E27" t="s">
        <v>7716</v>
      </c>
      <c r="F27" t="s">
        <v>7717</v>
      </c>
      <c r="G27" s="436">
        <v>191039963</v>
      </c>
      <c r="H27" s="428">
        <v>3855606430</v>
      </c>
      <c r="I27" s="46" t="s">
        <v>522</v>
      </c>
      <c r="J27" t="s">
        <v>4204</v>
      </c>
      <c r="K27" t="s">
        <v>7712</v>
      </c>
      <c r="L27" t="s">
        <v>7718</v>
      </c>
      <c r="M27" t="s">
        <v>509</v>
      </c>
      <c r="N27" t="s">
        <v>509</v>
      </c>
      <c r="O27" t="s">
        <v>509</v>
      </c>
      <c r="Q27" t="s">
        <v>509</v>
      </c>
    </row>
    <row r="28" spans="1:20" s="42" customFormat="1" hidden="1">
      <c r="B28" s="42" t="s">
        <v>7549</v>
      </c>
      <c r="C28" s="42" t="s">
        <v>7335</v>
      </c>
      <c r="D28" s="42" t="s">
        <v>92</v>
      </c>
      <c r="E28" s="42" t="s">
        <v>7719</v>
      </c>
      <c r="G28" s="42">
        <v>95659618</v>
      </c>
      <c r="H28" s="432">
        <v>3855893344</v>
      </c>
      <c r="I28" s="406" t="s">
        <v>6793</v>
      </c>
      <c r="J28" s="42" t="s">
        <v>4220</v>
      </c>
      <c r="K28" s="42" t="s">
        <v>4162</v>
      </c>
      <c r="L28" s="42" t="s">
        <v>7720</v>
      </c>
      <c r="M28" s="42" t="s">
        <v>509</v>
      </c>
      <c r="N28" s="42" t="s">
        <v>509</v>
      </c>
      <c r="O28" s="42" t="s">
        <v>509</v>
      </c>
      <c r="Q28" s="42" t="s">
        <v>509</v>
      </c>
    </row>
    <row r="29" spans="1:20" s="42" customFormat="1" hidden="1">
      <c r="H29" s="432"/>
      <c r="I29" s="406"/>
      <c r="L29" s="229"/>
    </row>
    <row r="30" spans="1:20" s="42" customFormat="1" hidden="1">
      <c r="B30" s="42" t="s">
        <v>7324</v>
      </c>
      <c r="C30" s="42" t="s">
        <v>7325</v>
      </c>
      <c r="D30" s="42" t="s">
        <v>80</v>
      </c>
      <c r="E30" s="42" t="s">
        <v>7721</v>
      </c>
      <c r="G30" s="42">
        <v>168520902</v>
      </c>
      <c r="H30" s="432">
        <v>3852549835</v>
      </c>
      <c r="I30" s="448" t="s">
        <v>522</v>
      </c>
      <c r="J30" s="42" t="s">
        <v>4218</v>
      </c>
      <c r="K30" s="42" t="s">
        <v>4162</v>
      </c>
      <c r="L30" s="42" t="s">
        <v>7722</v>
      </c>
      <c r="M30" s="42" t="s">
        <v>509</v>
      </c>
      <c r="N30" s="42" t="s">
        <v>509</v>
      </c>
      <c r="O30" s="42" t="s">
        <v>509</v>
      </c>
      <c r="Q30" s="42" t="s">
        <v>509</v>
      </c>
    </row>
    <row r="31" spans="1:20" s="42" customFormat="1" ht="15" hidden="1" customHeight="1">
      <c r="B31" s="42" t="s">
        <v>7723</v>
      </c>
      <c r="C31" s="42" t="s">
        <v>7724</v>
      </c>
      <c r="D31" s="42" t="s">
        <v>80</v>
      </c>
      <c r="E31" s="442" t="s">
        <v>7725</v>
      </c>
      <c r="F31" s="457"/>
      <c r="G31" s="42">
        <v>135046688</v>
      </c>
      <c r="H31" s="432">
        <v>3852829533</v>
      </c>
      <c r="I31" s="454" t="s">
        <v>7726</v>
      </c>
      <c r="J31" s="42" t="s">
        <v>4218</v>
      </c>
      <c r="K31" s="42" t="s">
        <v>4162</v>
      </c>
      <c r="L31" s="42" t="s">
        <v>7727</v>
      </c>
      <c r="M31" s="42" t="s">
        <v>509</v>
      </c>
      <c r="N31" s="42" t="s">
        <v>509</v>
      </c>
      <c r="O31" s="42" t="s">
        <v>509</v>
      </c>
      <c r="P31" s="42" t="s">
        <v>509</v>
      </c>
      <c r="Q31" s="42" t="s">
        <v>509</v>
      </c>
    </row>
    <row r="32" spans="1:20" s="42" customFormat="1">
      <c r="B32" s="42" t="s">
        <v>7728</v>
      </c>
      <c r="C32" s="42" t="s">
        <v>7729</v>
      </c>
      <c r="D32" s="42" t="s">
        <v>107</v>
      </c>
      <c r="E32" s="42" t="s">
        <v>7239</v>
      </c>
      <c r="F32" s="42" t="s">
        <v>7730</v>
      </c>
      <c r="G32" s="42">
        <v>95689291</v>
      </c>
      <c r="H32" s="432">
        <v>8019151206</v>
      </c>
      <c r="I32" s="406" t="s">
        <v>552</v>
      </c>
      <c r="J32" s="42" t="s">
        <v>4204</v>
      </c>
      <c r="K32" s="42" t="s">
        <v>4157</v>
      </c>
      <c r="L32" s="42" t="s">
        <v>7731</v>
      </c>
      <c r="M32" s="42" t="s">
        <v>509</v>
      </c>
      <c r="N32" s="42" t="s">
        <v>509</v>
      </c>
      <c r="O32" s="42" t="s">
        <v>509</v>
      </c>
      <c r="Q32" s="42" t="s">
        <v>509</v>
      </c>
    </row>
    <row r="33" spans="1:20">
      <c r="A33" s="42"/>
      <c r="B33" s="42" t="s">
        <v>7265</v>
      </c>
      <c r="C33" s="42" t="s">
        <v>7266</v>
      </c>
      <c r="D33" s="42" t="s">
        <v>98</v>
      </c>
      <c r="E33" s="42" t="s">
        <v>7732</v>
      </c>
      <c r="F33" s="42"/>
      <c r="G33" s="42">
        <v>186523628</v>
      </c>
      <c r="H33" s="432">
        <v>7253269935</v>
      </c>
      <c r="I33" s="406" t="s">
        <v>7672</v>
      </c>
      <c r="J33" s="42" t="s">
        <v>4204</v>
      </c>
      <c r="K33" s="42" t="s">
        <v>4157</v>
      </c>
      <c r="L33" s="42" t="s">
        <v>7733</v>
      </c>
      <c r="M33" s="42" t="s">
        <v>509</v>
      </c>
      <c r="N33" s="42" t="s">
        <v>509</v>
      </c>
      <c r="O33" s="42" t="s">
        <v>509</v>
      </c>
      <c r="P33" s="42"/>
      <c r="Q33" s="42" t="s">
        <v>509</v>
      </c>
      <c r="R33" s="42"/>
      <c r="S33" s="42"/>
      <c r="T33" s="42"/>
    </row>
    <row r="34" spans="1:20" s="42" customFormat="1" hidden="1">
      <c r="B34" s="42" t="s">
        <v>7329</v>
      </c>
      <c r="C34" s="42" t="s">
        <v>7330</v>
      </c>
      <c r="D34" s="42" t="s">
        <v>4975</v>
      </c>
      <c r="E34" s="42" t="s">
        <v>7734</v>
      </c>
      <c r="G34" s="42">
        <v>182116507</v>
      </c>
      <c r="H34" s="432" t="s">
        <v>7735</v>
      </c>
      <c r="I34" s="406" t="s">
        <v>522</v>
      </c>
      <c r="J34" s="42" t="s">
        <v>4220</v>
      </c>
      <c r="K34" s="42" t="s">
        <v>4162</v>
      </c>
      <c r="L34" s="229" t="s">
        <v>7736</v>
      </c>
      <c r="M34" s="42" t="s">
        <v>509</v>
      </c>
      <c r="N34" s="42" t="s">
        <v>509</v>
      </c>
      <c r="O34" s="42" t="s">
        <v>509</v>
      </c>
      <c r="Q34" s="42" t="s">
        <v>509</v>
      </c>
    </row>
    <row r="35" spans="1:20" hidden="1">
      <c r="H35" s="428"/>
      <c r="I35" s="46"/>
    </row>
    <row r="36" spans="1:20" hidden="1">
      <c r="H36" s="428"/>
      <c r="I36" s="46"/>
    </row>
    <row r="37" spans="1:20" hidden="1">
      <c r="H37" s="428"/>
      <c r="I37" s="46"/>
    </row>
    <row r="38" spans="1:20" hidden="1">
      <c r="H38" s="428"/>
      <c r="I38" s="46"/>
    </row>
    <row r="41" spans="1:20">
      <c r="F41" s="466"/>
    </row>
  </sheetData>
  <conditionalFormatting sqref="M1:R1048576">
    <cfRule type="containsText" dxfId="282" priority="1" operator="containsText" text="No">
      <formula>NOT(ISERROR(SEARCH("No",M1)))</formula>
    </cfRule>
  </conditionalFormatting>
  <dataValidations count="1">
    <dataValidation type="list" allowBlank="1" showInputMessage="1" showErrorMessage="1" sqref="M1:R9 M10:R1048576" xr:uid="{0135DD05-1AAD-46E0-A75F-CC65AA1E46F0}">
      <formula1>"Yes, No"</formula1>
    </dataValidation>
  </dataValidations>
  <pageMargins left="0.7" right="0.7" top="0.75" bottom="0.75" header="0.3" footer="0.3"/>
  <legacyDrawing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1447-416C-465A-8BC0-24B611AD2A31}">
  <dimension ref="A1:T17"/>
  <sheetViews>
    <sheetView topLeftCell="D1" workbookViewId="0">
      <selection activeCell="K3" sqref="K3"/>
    </sheetView>
  </sheetViews>
  <sheetFormatPr defaultRowHeight="15"/>
  <cols>
    <col min="1" max="1" width="12" bestFit="1" customWidth="1"/>
    <col min="2" max="2" width="17.7109375" customWidth="1"/>
    <col min="3" max="3" width="18.140625" customWidth="1"/>
    <col min="4" max="4" width="25.85546875" bestFit="1" customWidth="1"/>
    <col min="5" max="6" width="23.85546875" customWidth="1"/>
    <col min="7" max="7" width="14.28515625" customWidth="1"/>
    <col min="8" max="8" width="17.140625" customWidth="1"/>
    <col min="9" max="9" width="11.42578125" customWidth="1"/>
    <col min="10" max="10" width="48.85546875" customWidth="1"/>
    <col min="11" max="11" width="32.5703125" customWidth="1"/>
    <col min="12"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4140</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s="42" customFormat="1">
      <c r="B2" s="42" t="s">
        <v>7241</v>
      </c>
      <c r="C2" s="42" t="s">
        <v>7242</v>
      </c>
      <c r="D2" s="42" t="s">
        <v>4834</v>
      </c>
      <c r="E2" s="42" t="s">
        <v>7737</v>
      </c>
      <c r="G2" s="42">
        <v>177667596</v>
      </c>
      <c r="H2" s="432">
        <v>6892806929</v>
      </c>
      <c r="I2" s="406" t="s">
        <v>7672</v>
      </c>
      <c r="J2" s="42" t="s">
        <v>4220</v>
      </c>
      <c r="K2" s="42" t="s">
        <v>4155</v>
      </c>
      <c r="L2" s="42" t="s">
        <v>7738</v>
      </c>
    </row>
    <row r="3" spans="1:20">
      <c r="B3" t="s">
        <v>7739</v>
      </c>
      <c r="C3" t="s">
        <v>7740</v>
      </c>
      <c r="D3" t="s">
        <v>119</v>
      </c>
      <c r="E3" s="297" t="s">
        <v>7741</v>
      </c>
      <c r="F3" s="297" t="s">
        <v>7742</v>
      </c>
      <c r="G3" s="297">
        <v>171239437</v>
      </c>
      <c r="H3" s="1159">
        <v>7867932997</v>
      </c>
      <c r="I3" s="201" t="s">
        <v>7743</v>
      </c>
      <c r="J3" t="s">
        <v>4218</v>
      </c>
      <c r="K3" t="s">
        <v>4155</v>
      </c>
      <c r="L3" t="s">
        <v>7744</v>
      </c>
    </row>
    <row r="4" spans="1:20">
      <c r="B4" t="s">
        <v>7745</v>
      </c>
      <c r="C4" t="s">
        <v>7746</v>
      </c>
      <c r="D4" t="s">
        <v>113</v>
      </c>
      <c r="E4" s="302" t="s">
        <v>7747</v>
      </c>
      <c r="F4" s="297" t="s">
        <v>7748</v>
      </c>
      <c r="G4" s="311">
        <v>185937501</v>
      </c>
      <c r="H4" s="201">
        <v>3854309721</v>
      </c>
      <c r="I4" s="201" t="s">
        <v>528</v>
      </c>
      <c r="J4" t="s">
        <v>4204</v>
      </c>
      <c r="K4" t="s">
        <v>4172</v>
      </c>
      <c r="L4" t="s">
        <v>7749</v>
      </c>
    </row>
    <row r="5" spans="1:20">
      <c r="B5" t="s">
        <v>7750</v>
      </c>
      <c r="C5" t="s">
        <v>7751</v>
      </c>
      <c r="D5" t="s">
        <v>188</v>
      </c>
      <c r="E5" t="s">
        <v>7752</v>
      </c>
      <c r="F5" t="s">
        <v>7753</v>
      </c>
      <c r="G5">
        <v>182854917</v>
      </c>
      <c r="H5" s="428" t="s">
        <v>7754</v>
      </c>
      <c r="I5" s="46" t="s">
        <v>7755</v>
      </c>
      <c r="J5" t="s">
        <v>4218</v>
      </c>
      <c r="K5" t="s">
        <v>4172</v>
      </c>
      <c r="L5" t="s">
        <v>7756</v>
      </c>
    </row>
    <row r="6" spans="1:20">
      <c r="B6" t="s">
        <v>7757</v>
      </c>
      <c r="C6" t="s">
        <v>7758</v>
      </c>
      <c r="D6" t="s">
        <v>110</v>
      </c>
      <c r="E6" t="s">
        <v>7759</v>
      </c>
      <c r="F6" t="s">
        <v>7760</v>
      </c>
      <c r="G6">
        <v>95662865</v>
      </c>
      <c r="H6" s="428" t="s">
        <v>7761</v>
      </c>
      <c r="I6" s="46" t="s">
        <v>552</v>
      </c>
      <c r="J6" t="s">
        <v>6058</v>
      </c>
      <c r="K6" t="s">
        <v>4172</v>
      </c>
      <c r="L6" t="s">
        <v>7762</v>
      </c>
    </row>
    <row r="7" spans="1:20">
      <c r="B7" t="s">
        <v>7763</v>
      </c>
      <c r="C7" t="s">
        <v>7764</v>
      </c>
      <c r="D7" t="s">
        <v>98</v>
      </c>
      <c r="E7" t="s">
        <v>7765</v>
      </c>
      <c r="F7" t="s">
        <v>7766</v>
      </c>
      <c r="G7">
        <v>186665795</v>
      </c>
      <c r="H7" s="428" t="s">
        <v>7767</v>
      </c>
      <c r="I7" s="46" t="s">
        <v>522</v>
      </c>
      <c r="J7" t="s">
        <v>4204</v>
      </c>
      <c r="K7" t="s">
        <v>4157</v>
      </c>
      <c r="L7" t="s">
        <v>7768</v>
      </c>
    </row>
    <row r="8" spans="1:20">
      <c r="B8" t="s">
        <v>7769</v>
      </c>
      <c r="C8" t="s">
        <v>7770</v>
      </c>
      <c r="D8" t="s">
        <v>7771</v>
      </c>
      <c r="E8" t="s">
        <v>7772</v>
      </c>
      <c r="F8" t="s">
        <v>7773</v>
      </c>
      <c r="G8">
        <v>95697953</v>
      </c>
      <c r="H8" s="428" t="s">
        <v>7774</v>
      </c>
      <c r="I8" s="46" t="s">
        <v>7672</v>
      </c>
      <c r="J8" t="s">
        <v>7775</v>
      </c>
      <c r="K8" t="s">
        <v>4172</v>
      </c>
      <c r="L8" t="s">
        <v>7776</v>
      </c>
    </row>
    <row r="9" spans="1:20">
      <c r="B9" t="s">
        <v>6806</v>
      </c>
      <c r="C9" t="s">
        <v>7777</v>
      </c>
      <c r="D9" t="s">
        <v>107</v>
      </c>
      <c r="E9" s="399" t="s">
        <v>7778</v>
      </c>
      <c r="F9" s="441" t="s">
        <v>7779</v>
      </c>
      <c r="G9" s="400">
        <v>95608455</v>
      </c>
      <c r="H9" s="401">
        <v>8016748520</v>
      </c>
      <c r="I9" s="401" t="s">
        <v>516</v>
      </c>
      <c r="J9" t="s">
        <v>4204</v>
      </c>
      <c r="K9" t="s">
        <v>4155</v>
      </c>
      <c r="L9" t="s">
        <v>7780</v>
      </c>
    </row>
    <row r="10" spans="1:20">
      <c r="B10" t="s">
        <v>6068</v>
      </c>
      <c r="C10" t="s">
        <v>7781</v>
      </c>
      <c r="D10" t="s">
        <v>107</v>
      </c>
      <c r="E10" t="s">
        <v>7782</v>
      </c>
      <c r="F10" t="s">
        <v>7783</v>
      </c>
      <c r="G10">
        <v>165789299</v>
      </c>
      <c r="H10" s="428">
        <v>3852522006</v>
      </c>
      <c r="I10" s="46" t="s">
        <v>522</v>
      </c>
      <c r="J10" t="s">
        <v>4204</v>
      </c>
      <c r="K10" t="s">
        <v>4155</v>
      </c>
      <c r="L10" t="s">
        <v>7784</v>
      </c>
    </row>
    <row r="14" spans="1:20">
      <c r="B14" t="s">
        <v>7785</v>
      </c>
      <c r="C14" t="s">
        <v>7786</v>
      </c>
      <c r="D14" t="s">
        <v>7787</v>
      </c>
      <c r="E14" t="s">
        <v>7788</v>
      </c>
    </row>
    <row r="15" spans="1:20">
      <c r="B15" t="s">
        <v>7789</v>
      </c>
      <c r="C15" t="s">
        <v>7790</v>
      </c>
      <c r="D15" t="s">
        <v>7791</v>
      </c>
      <c r="E15" t="s">
        <v>7792</v>
      </c>
    </row>
    <row r="16" spans="1:20">
      <c r="B16" t="s">
        <v>7793</v>
      </c>
      <c r="C16" t="s">
        <v>7794</v>
      </c>
      <c r="D16" t="s">
        <v>7795</v>
      </c>
      <c r="E16" t="s">
        <v>7795</v>
      </c>
    </row>
    <row r="17" spans="2:5">
      <c r="B17" t="s">
        <v>7796</v>
      </c>
      <c r="C17" t="s">
        <v>7797</v>
      </c>
      <c r="D17" t="s">
        <v>7798</v>
      </c>
      <c r="E17" t="s">
        <v>5875</v>
      </c>
    </row>
  </sheetData>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93F3-99CF-4BCE-826D-717DCBD32011}">
  <dimension ref="A1:T5"/>
  <sheetViews>
    <sheetView topLeftCell="E1" workbookViewId="0">
      <selection activeCell="G12" sqref="G12"/>
    </sheetView>
  </sheetViews>
  <sheetFormatPr defaultRowHeight="15"/>
  <cols>
    <col min="1" max="1" width="12" bestFit="1" customWidth="1"/>
    <col min="2" max="2" width="17.7109375" customWidth="1"/>
    <col min="3" max="3" width="18.140625" customWidth="1"/>
    <col min="4" max="4" width="25.85546875" bestFit="1" customWidth="1"/>
    <col min="5" max="6" width="23.85546875" customWidth="1"/>
    <col min="7" max="7" width="14.28515625" customWidth="1"/>
    <col min="8" max="8" width="17.140625" customWidth="1"/>
    <col min="9" max="9" width="11.42578125" customWidth="1"/>
    <col min="10" max="10" width="48.85546875" customWidth="1"/>
    <col min="11" max="11" width="32.5703125" customWidth="1"/>
    <col min="12" max="16" width="12.42578125" bestFit="1" customWidth="1"/>
    <col min="17" max="17" width="17.140625" bestFit="1" customWidth="1"/>
    <col min="18" max="19" width="12.42578125" bestFit="1" customWidth="1"/>
  </cols>
  <sheetData>
    <row r="1" spans="1:20">
      <c r="A1" s="412" t="s">
        <v>6745</v>
      </c>
      <c r="B1" s="355" t="s">
        <v>4139</v>
      </c>
      <c r="C1" s="355" t="s">
        <v>4137</v>
      </c>
      <c r="D1" s="35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8" t="s">
        <v>4151</v>
      </c>
      <c r="T1" s="355" t="s">
        <v>6047</v>
      </c>
    </row>
    <row r="2" spans="1:20">
      <c r="B2" t="s">
        <v>7799</v>
      </c>
      <c r="C2" t="s">
        <v>7800</v>
      </c>
      <c r="D2" t="s">
        <v>170</v>
      </c>
      <c r="E2" t="s">
        <v>7801</v>
      </c>
      <c r="F2" t="s">
        <v>7786</v>
      </c>
      <c r="G2">
        <v>111973593</v>
      </c>
      <c r="H2" s="428">
        <v>3854615925</v>
      </c>
      <c r="I2" s="46" t="s">
        <v>7755</v>
      </c>
      <c r="J2" t="s">
        <v>6332</v>
      </c>
      <c r="K2" t="s">
        <v>4162</v>
      </c>
      <c r="L2" t="s">
        <v>7785</v>
      </c>
      <c r="T2" t="s">
        <v>550</v>
      </c>
    </row>
    <row r="3" spans="1:20">
      <c r="B3" t="s">
        <v>7802</v>
      </c>
      <c r="C3" t="s">
        <v>7803</v>
      </c>
      <c r="D3" t="s">
        <v>110</v>
      </c>
      <c r="E3" s="302" t="s">
        <v>7804</v>
      </c>
      <c r="F3" s="297" t="s">
        <v>7790</v>
      </c>
      <c r="G3" s="427">
        <v>185931744</v>
      </c>
      <c r="H3" s="429">
        <v>9563922257</v>
      </c>
      <c r="I3" s="201" t="s">
        <v>1526</v>
      </c>
      <c r="J3" t="s">
        <v>6058</v>
      </c>
      <c r="K3" t="s">
        <v>4172</v>
      </c>
      <c r="L3" t="s">
        <v>7789</v>
      </c>
    </row>
    <row r="4" spans="1:20">
      <c r="B4" t="s">
        <v>7805</v>
      </c>
      <c r="C4" t="s">
        <v>7806</v>
      </c>
      <c r="D4" t="s">
        <v>80</v>
      </c>
      <c r="E4" t="s">
        <v>1111</v>
      </c>
      <c r="F4" t="s">
        <v>7794</v>
      </c>
      <c r="G4">
        <v>186921931</v>
      </c>
      <c r="H4" s="428">
        <v>3853370801</v>
      </c>
      <c r="I4" s="46" t="s">
        <v>1526</v>
      </c>
      <c r="J4" t="s">
        <v>4218</v>
      </c>
      <c r="K4" t="s">
        <v>4162</v>
      </c>
      <c r="L4" t="s">
        <v>7793</v>
      </c>
    </row>
    <row r="5" spans="1:20">
      <c r="B5" t="s">
        <v>7807</v>
      </c>
      <c r="C5" t="s">
        <v>7808</v>
      </c>
      <c r="D5" t="s">
        <v>125</v>
      </c>
      <c r="E5" t="s">
        <v>7809</v>
      </c>
      <c r="F5" t="s">
        <v>7797</v>
      </c>
      <c r="G5">
        <v>178148482</v>
      </c>
      <c r="H5" s="428">
        <v>3855644059</v>
      </c>
      <c r="I5" s="46" t="s">
        <v>506</v>
      </c>
      <c r="J5" t="s">
        <v>4220</v>
      </c>
      <c r="K5" t="s">
        <v>4155</v>
      </c>
      <c r="L5" t="s">
        <v>7796</v>
      </c>
    </row>
  </sheetData>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691C-2A21-44AE-BB13-51CF66F11891}">
  <dimension ref="A1:T24"/>
  <sheetViews>
    <sheetView topLeftCell="B1" workbookViewId="0">
      <selection activeCell="G11" sqref="G11"/>
    </sheetView>
  </sheetViews>
  <sheetFormatPr defaultRowHeight="15"/>
  <cols>
    <col min="1" max="1" width="12" bestFit="1" customWidth="1"/>
    <col min="2" max="2" width="17.7109375" customWidth="1"/>
    <col min="3" max="3" width="18.140625" customWidth="1"/>
    <col min="4" max="4" width="25.85546875" bestFit="1" customWidth="1"/>
    <col min="5" max="5" width="23.85546875" customWidth="1"/>
    <col min="6" max="6" width="12.42578125" bestFit="1" customWidth="1"/>
    <col min="7" max="7" width="14.28515625" customWidth="1"/>
    <col min="8" max="8" width="17.140625" customWidth="1"/>
    <col min="9" max="9" width="11.42578125" customWidth="1"/>
    <col min="10" max="10" width="48.85546875" hidden="1" customWidth="1"/>
    <col min="11" max="11" width="32.5703125" hidden="1" customWidth="1"/>
    <col min="12" max="16" width="12.42578125" bestFit="1" customWidth="1"/>
    <col min="17" max="17" width="17.140625" bestFit="1" customWidth="1"/>
    <col min="18" max="19" width="12.42578125" bestFit="1" customWidth="1"/>
  </cols>
  <sheetData>
    <row r="1" spans="1:20">
      <c r="A1" s="412" t="s">
        <v>5843</v>
      </c>
      <c r="B1" s="355" t="s">
        <v>5844</v>
      </c>
      <c r="C1" s="355" t="s">
        <v>5900</v>
      </c>
      <c r="D1" s="355" t="s">
        <v>7810</v>
      </c>
      <c r="E1" s="355" t="s">
        <v>7811</v>
      </c>
      <c r="F1" s="355" t="s">
        <v>7812</v>
      </c>
      <c r="G1" s="355" t="s">
        <v>7813</v>
      </c>
      <c r="H1" s="356" t="s">
        <v>7814</v>
      </c>
      <c r="I1" s="357" t="s">
        <v>7815</v>
      </c>
      <c r="J1" s="355" t="s">
        <v>7816</v>
      </c>
      <c r="K1" s="355" t="s">
        <v>7817</v>
      </c>
      <c r="L1" s="355" t="s">
        <v>7818</v>
      </c>
      <c r="M1" s="355" t="s">
        <v>7819</v>
      </c>
      <c r="N1" s="355" t="s">
        <v>7820</v>
      </c>
      <c r="O1" s="355" t="s">
        <v>7821</v>
      </c>
      <c r="P1" s="355" t="s">
        <v>7822</v>
      </c>
      <c r="Q1" s="355" t="s">
        <v>7823</v>
      </c>
      <c r="R1" s="358" t="s">
        <v>7824</v>
      </c>
      <c r="S1" s="358" t="s">
        <v>7825</v>
      </c>
      <c r="T1" s="355" t="s">
        <v>6047</v>
      </c>
    </row>
    <row r="2" spans="1:20" ht="18.75" customHeight="1">
      <c r="A2" s="419" t="s">
        <v>6745</v>
      </c>
      <c r="B2" s="233" t="s">
        <v>4139</v>
      </c>
      <c r="C2" s="233" t="s">
        <v>4137</v>
      </c>
      <c r="D2" s="233" t="s">
        <v>4138</v>
      </c>
      <c r="E2" s="233" t="s">
        <v>189</v>
      </c>
      <c r="F2" s="233"/>
      <c r="G2" s="233" t="s">
        <v>1192</v>
      </c>
      <c r="H2" s="420" t="s">
        <v>190</v>
      </c>
      <c r="I2" s="421" t="s">
        <v>498</v>
      </c>
      <c r="J2" s="233" t="s">
        <v>4143</v>
      </c>
      <c r="K2" s="233" t="s">
        <v>4144</v>
      </c>
      <c r="L2" s="233" t="s">
        <v>4145</v>
      </c>
      <c r="M2" s="233" t="s">
        <v>450</v>
      </c>
      <c r="N2" s="233" t="s">
        <v>4146</v>
      </c>
      <c r="O2" s="233" t="s">
        <v>4147</v>
      </c>
      <c r="P2" s="233" t="s">
        <v>4148</v>
      </c>
      <c r="Q2" s="233" t="s">
        <v>4149</v>
      </c>
      <c r="R2" s="422" t="s">
        <v>4150</v>
      </c>
      <c r="S2" s="422" t="s">
        <v>4151</v>
      </c>
    </row>
    <row r="3" spans="1:20">
      <c r="A3" s="423"/>
      <c r="B3" s="316" t="s">
        <v>7826</v>
      </c>
      <c r="C3" s="316" t="s">
        <v>7827</v>
      </c>
      <c r="D3" s="316" t="s">
        <v>110</v>
      </c>
      <c r="E3" s="234" t="s">
        <v>7828</v>
      </c>
      <c r="F3" s="234" t="s">
        <v>7829</v>
      </c>
      <c r="G3" s="424">
        <v>114485779</v>
      </c>
      <c r="H3" s="350">
        <v>3852261510</v>
      </c>
      <c r="I3" s="350" t="s">
        <v>7830</v>
      </c>
      <c r="J3" s="316" t="s">
        <v>6058</v>
      </c>
      <c r="K3" s="316" t="s">
        <v>4172</v>
      </c>
      <c r="L3" s="316" t="s">
        <v>7831</v>
      </c>
      <c r="M3" s="316"/>
      <c r="N3" s="316"/>
      <c r="O3" s="316"/>
      <c r="P3" s="316"/>
      <c r="Q3" s="316"/>
      <c r="R3" s="316"/>
      <c r="S3" s="425"/>
    </row>
    <row r="4" spans="1:20">
      <c r="A4" s="319"/>
      <c r="B4" s="44" t="s">
        <v>7832</v>
      </c>
      <c r="C4" s="44" t="s">
        <v>7833</v>
      </c>
      <c r="D4" s="44" t="s">
        <v>125</v>
      </c>
      <c r="E4" s="224" t="s">
        <v>7834</v>
      </c>
      <c r="F4" s="224" t="s">
        <v>7835</v>
      </c>
      <c r="G4" s="198">
        <v>183271019</v>
      </c>
      <c r="H4" s="333" t="s">
        <v>7836</v>
      </c>
      <c r="I4" s="333" t="s">
        <v>506</v>
      </c>
      <c r="J4" s="44" t="s">
        <v>4220</v>
      </c>
      <c r="K4" s="44" t="s">
        <v>4155</v>
      </c>
      <c r="L4" s="44" t="s">
        <v>7837</v>
      </c>
      <c r="M4" s="316"/>
      <c r="N4" s="316"/>
      <c r="O4" s="316"/>
      <c r="P4" s="316"/>
      <c r="Q4" s="316"/>
      <c r="R4" s="316"/>
      <c r="S4" s="425"/>
    </row>
    <row r="5" spans="1:20">
      <c r="B5" s="316" t="s">
        <v>7838</v>
      </c>
      <c r="C5" s="316" t="s">
        <v>7839</v>
      </c>
      <c r="D5" s="316" t="s">
        <v>4355</v>
      </c>
      <c r="E5" s="234" t="s">
        <v>7840</v>
      </c>
      <c r="F5" s="234" t="s">
        <v>7841</v>
      </c>
      <c r="G5" s="424">
        <v>125232739</v>
      </c>
      <c r="H5" s="350">
        <v>3855074278</v>
      </c>
      <c r="I5" s="350" t="s">
        <v>7842</v>
      </c>
      <c r="J5" s="316" t="s">
        <v>4204</v>
      </c>
      <c r="K5" s="316" t="s">
        <v>4172</v>
      </c>
      <c r="L5" s="316" t="s">
        <v>7843</v>
      </c>
      <c r="M5" s="316"/>
      <c r="N5" s="316"/>
      <c r="O5" s="316"/>
      <c r="P5" s="316"/>
      <c r="Q5" s="316"/>
      <c r="R5" s="316"/>
      <c r="S5" s="425"/>
    </row>
    <row r="6" spans="1:20">
      <c r="B6" s="44" t="s">
        <v>7844</v>
      </c>
      <c r="C6" s="44" t="s">
        <v>7845</v>
      </c>
      <c r="D6" s="44" t="s">
        <v>4355</v>
      </c>
      <c r="E6" s="224" t="s">
        <v>7846</v>
      </c>
      <c r="F6" s="224" t="s">
        <v>7847</v>
      </c>
      <c r="G6" s="198">
        <v>128034790</v>
      </c>
      <c r="H6" s="333">
        <v>3854202530</v>
      </c>
      <c r="I6" s="333" t="s">
        <v>522</v>
      </c>
      <c r="J6" s="44" t="s">
        <v>4204</v>
      </c>
      <c r="K6" s="44" t="s">
        <v>4172</v>
      </c>
      <c r="L6" s="44" t="s">
        <v>7848</v>
      </c>
      <c r="M6" s="316"/>
      <c r="N6" s="316"/>
      <c r="O6" s="316"/>
      <c r="P6" s="316"/>
      <c r="Q6" s="316"/>
      <c r="R6" s="316"/>
      <c r="S6" s="425"/>
    </row>
    <row r="7" spans="1:20">
      <c r="B7" s="316" t="s">
        <v>7750</v>
      </c>
      <c r="C7" s="316" t="s">
        <v>7849</v>
      </c>
      <c r="D7" s="316" t="s">
        <v>188</v>
      </c>
      <c r="E7" s="234" t="s">
        <v>7850</v>
      </c>
      <c r="F7" s="234" t="s">
        <v>7851</v>
      </c>
      <c r="G7" s="424">
        <v>176852915</v>
      </c>
      <c r="H7" s="350">
        <v>8017503165</v>
      </c>
      <c r="I7" s="350" t="s">
        <v>7842</v>
      </c>
      <c r="J7" s="316" t="s">
        <v>4218</v>
      </c>
      <c r="K7" s="316" t="s">
        <v>4172</v>
      </c>
      <c r="L7" s="316" t="s">
        <v>7852</v>
      </c>
      <c r="M7" s="316"/>
      <c r="N7" s="316"/>
      <c r="O7" s="316"/>
      <c r="P7" s="316"/>
      <c r="Q7" s="316"/>
      <c r="R7" s="316"/>
      <c r="S7" s="425"/>
    </row>
    <row r="8" spans="1:20">
      <c r="B8" s="44" t="s">
        <v>7853</v>
      </c>
      <c r="C8" s="44" t="s">
        <v>7854</v>
      </c>
      <c r="D8" s="44" t="s">
        <v>86</v>
      </c>
      <c r="E8" s="224" t="s">
        <v>7855</v>
      </c>
      <c r="F8" s="224" t="s">
        <v>7856</v>
      </c>
      <c r="G8" s="198">
        <v>182253053</v>
      </c>
      <c r="H8" s="333">
        <v>2098645104</v>
      </c>
      <c r="I8" s="333" t="s">
        <v>513</v>
      </c>
      <c r="J8" s="44" t="s">
        <v>4204</v>
      </c>
      <c r="K8" s="44" t="s">
        <v>4162</v>
      </c>
      <c r="L8" s="44" t="s">
        <v>7857</v>
      </c>
      <c r="M8" s="316"/>
      <c r="N8" s="316"/>
      <c r="O8" s="316"/>
      <c r="P8" s="316"/>
      <c r="Q8" s="316"/>
      <c r="R8" s="316"/>
      <c r="S8" s="425"/>
    </row>
    <row r="9" spans="1:20" ht="15.75">
      <c r="B9" s="316" t="s">
        <v>7858</v>
      </c>
      <c r="C9" s="316" t="s">
        <v>7859</v>
      </c>
      <c r="D9" s="316" t="s">
        <v>188</v>
      </c>
      <c r="E9" s="234" t="s">
        <v>7860</v>
      </c>
      <c r="F9" s="234" t="s">
        <v>7861</v>
      </c>
      <c r="G9" s="156">
        <v>182810716</v>
      </c>
      <c r="H9" s="350">
        <v>3853147397</v>
      </c>
      <c r="I9" s="350" t="s">
        <v>522</v>
      </c>
      <c r="J9" s="316" t="s">
        <v>4218</v>
      </c>
      <c r="K9" s="316" t="s">
        <v>4172</v>
      </c>
      <c r="L9" s="316" t="s">
        <v>7862</v>
      </c>
      <c r="M9" s="316"/>
      <c r="N9" s="316"/>
      <c r="O9" s="316"/>
      <c r="P9" s="316"/>
      <c r="Q9" s="316"/>
      <c r="R9" s="316"/>
      <c r="S9" s="425"/>
    </row>
    <row r="10" spans="1:20">
      <c r="B10" t="s">
        <v>7339</v>
      </c>
      <c r="C10" t="s">
        <v>7863</v>
      </c>
      <c r="D10" t="s">
        <v>80</v>
      </c>
      <c r="E10" t="s">
        <v>7864</v>
      </c>
      <c r="F10" t="s">
        <v>7865</v>
      </c>
      <c r="G10">
        <v>121251926</v>
      </c>
      <c r="H10">
        <v>3854876499</v>
      </c>
      <c r="I10" t="s">
        <v>1526</v>
      </c>
      <c r="J10" t="s">
        <v>4218</v>
      </c>
      <c r="K10" t="s">
        <v>4162</v>
      </c>
      <c r="L10" t="s">
        <v>7866</v>
      </c>
    </row>
    <row r="11" spans="1:20" ht="23.25">
      <c r="B11" t="s">
        <v>6923</v>
      </c>
      <c r="C11" t="s">
        <v>7867</v>
      </c>
      <c r="D11" t="s">
        <v>4355</v>
      </c>
      <c r="E11" s="302" t="s">
        <v>7868</v>
      </c>
      <c r="F11" s="297" t="s">
        <v>7869</v>
      </c>
      <c r="G11" s="311" t="s">
        <v>7870</v>
      </c>
      <c r="H11" s="36" t="s">
        <v>7871</v>
      </c>
      <c r="I11" s="201" t="s">
        <v>1526</v>
      </c>
      <c r="J11" t="s">
        <v>4204</v>
      </c>
      <c r="K11" t="s">
        <v>4172</v>
      </c>
      <c r="L11" t="s">
        <v>7872</v>
      </c>
    </row>
    <row r="12" spans="1:20">
      <c r="B12" t="s">
        <v>7873</v>
      </c>
      <c r="C12" t="s">
        <v>7874</v>
      </c>
      <c r="D12" t="s">
        <v>4355</v>
      </c>
      <c r="E12" s="302" t="s">
        <v>7875</v>
      </c>
      <c r="F12" s="297" t="s">
        <v>7876</v>
      </c>
      <c r="G12" s="314">
        <v>117606128</v>
      </c>
      <c r="H12" s="201">
        <v>3855487105</v>
      </c>
      <c r="I12" s="201" t="s">
        <v>522</v>
      </c>
      <c r="J12" t="s">
        <v>4204</v>
      </c>
      <c r="K12" t="s">
        <v>4172</v>
      </c>
      <c r="L12" t="s">
        <v>7877</v>
      </c>
    </row>
    <row r="13" spans="1:20">
      <c r="B13" t="s">
        <v>7878</v>
      </c>
      <c r="C13" t="s">
        <v>7879</v>
      </c>
      <c r="D13" t="s">
        <v>122</v>
      </c>
      <c r="E13" t="s">
        <v>7880</v>
      </c>
      <c r="F13" t="s">
        <v>7881</v>
      </c>
      <c r="G13">
        <v>168540147</v>
      </c>
      <c r="H13">
        <v>8016884063</v>
      </c>
      <c r="I13" t="s">
        <v>1526</v>
      </c>
      <c r="J13" t="s">
        <v>4204</v>
      </c>
      <c r="K13" t="s">
        <v>4162</v>
      </c>
      <c r="L13" t="s">
        <v>7882</v>
      </c>
    </row>
    <row r="14" spans="1:20">
      <c r="B14" t="s">
        <v>7883</v>
      </c>
      <c r="C14" t="s">
        <v>7884</v>
      </c>
      <c r="D14" t="s">
        <v>122</v>
      </c>
      <c r="E14" t="s">
        <v>7885</v>
      </c>
      <c r="F14" t="s">
        <v>7886</v>
      </c>
      <c r="G14">
        <v>178004409</v>
      </c>
      <c r="H14">
        <v>3854345504</v>
      </c>
      <c r="I14" t="s">
        <v>1526</v>
      </c>
      <c r="J14" t="s">
        <v>4204</v>
      </c>
      <c r="K14" t="s">
        <v>4162</v>
      </c>
      <c r="L14" t="s">
        <v>7877</v>
      </c>
    </row>
    <row r="15" spans="1:20">
      <c r="B15" t="s">
        <v>7887</v>
      </c>
      <c r="C15" t="s">
        <v>7888</v>
      </c>
      <c r="D15" t="s">
        <v>7341</v>
      </c>
      <c r="E15" s="385" t="s">
        <v>7889</v>
      </c>
      <c r="F15" s="385" t="s">
        <v>7890</v>
      </c>
      <c r="G15">
        <v>185551728</v>
      </c>
      <c r="H15">
        <v>5169204884</v>
      </c>
      <c r="I15" t="s">
        <v>1526</v>
      </c>
      <c r="J15" t="s">
        <v>6058</v>
      </c>
      <c r="K15" t="s">
        <v>4162</v>
      </c>
      <c r="L15" t="s">
        <v>7891</v>
      </c>
    </row>
    <row r="16" spans="1:20">
      <c r="B16" t="s">
        <v>7892</v>
      </c>
      <c r="C16" t="s">
        <v>7893</v>
      </c>
      <c r="D16" t="s">
        <v>80</v>
      </c>
      <c r="E16" t="s">
        <v>7894</v>
      </c>
      <c r="F16" t="s">
        <v>7895</v>
      </c>
      <c r="G16">
        <v>134317537</v>
      </c>
      <c r="H16">
        <v>8019492236</v>
      </c>
      <c r="I16" t="s">
        <v>1526</v>
      </c>
      <c r="J16" t="s">
        <v>4218</v>
      </c>
      <c r="K16" t="s">
        <v>4162</v>
      </c>
      <c r="L16" t="s">
        <v>7896</v>
      </c>
    </row>
    <row r="17" spans="2:18">
      <c r="B17" t="s">
        <v>7897</v>
      </c>
      <c r="C17" t="s">
        <v>7898</v>
      </c>
      <c r="D17" t="s">
        <v>7341</v>
      </c>
      <c r="E17" t="s">
        <v>7899</v>
      </c>
      <c r="F17" t="s">
        <v>7900</v>
      </c>
      <c r="G17">
        <v>177983863</v>
      </c>
      <c r="H17" t="s">
        <v>7901</v>
      </c>
      <c r="I17" t="s">
        <v>1526</v>
      </c>
      <c r="J17" t="s">
        <v>6058</v>
      </c>
      <c r="K17" t="s">
        <v>4162</v>
      </c>
      <c r="L17" t="s">
        <v>7902</v>
      </c>
    </row>
    <row r="18" spans="2:18">
      <c r="B18" t="s">
        <v>7903</v>
      </c>
      <c r="C18" t="s">
        <v>7904</v>
      </c>
      <c r="D18" t="s">
        <v>125</v>
      </c>
      <c r="E18" t="s">
        <v>7905</v>
      </c>
      <c r="F18" t="s">
        <v>7906</v>
      </c>
      <c r="G18">
        <v>119964103</v>
      </c>
      <c r="H18">
        <v>3854905780</v>
      </c>
      <c r="I18" t="s">
        <v>1710</v>
      </c>
      <c r="J18" t="s">
        <v>4220</v>
      </c>
      <c r="K18" t="s">
        <v>4155</v>
      </c>
      <c r="L18" t="s">
        <v>7907</v>
      </c>
    </row>
    <row r="19" spans="2:18">
      <c r="B19" t="s">
        <v>7908</v>
      </c>
      <c r="C19" t="s">
        <v>7909</v>
      </c>
      <c r="D19" t="s">
        <v>4642</v>
      </c>
      <c r="E19" t="s">
        <v>7910</v>
      </c>
      <c r="F19" t="s">
        <v>7911</v>
      </c>
      <c r="G19">
        <v>176198042</v>
      </c>
      <c r="H19" t="s">
        <v>7912</v>
      </c>
      <c r="I19" t="s">
        <v>528</v>
      </c>
      <c r="J19" t="s">
        <v>6058</v>
      </c>
      <c r="K19" t="s">
        <v>4155</v>
      </c>
      <c r="L19" t="s">
        <v>7913</v>
      </c>
    </row>
    <row r="20" spans="2:18">
      <c r="B20" t="s">
        <v>6917</v>
      </c>
      <c r="C20" t="s">
        <v>7914</v>
      </c>
      <c r="D20" t="s">
        <v>188</v>
      </c>
      <c r="E20" s="301" t="s">
        <v>7915</v>
      </c>
      <c r="F20" s="306" t="s">
        <v>7916</v>
      </c>
      <c r="G20" s="313">
        <v>160851070</v>
      </c>
      <c r="H20" s="205">
        <v>3855421079</v>
      </c>
      <c r="I20" s="205" t="s">
        <v>1526</v>
      </c>
      <c r="J20" t="s">
        <v>4218</v>
      </c>
      <c r="K20" t="s">
        <v>4172</v>
      </c>
      <c r="L20" t="s">
        <v>7917</v>
      </c>
    </row>
    <row r="21" spans="2:18">
      <c r="B21" t="s">
        <v>7918</v>
      </c>
      <c r="C21" t="s">
        <v>7919</v>
      </c>
      <c r="D21" t="s">
        <v>161</v>
      </c>
      <c r="E21" t="s">
        <v>7920</v>
      </c>
      <c r="F21" t="s">
        <v>7921</v>
      </c>
      <c r="G21">
        <v>182802079</v>
      </c>
      <c r="H21" t="s">
        <v>7922</v>
      </c>
      <c r="I21" t="s">
        <v>522</v>
      </c>
      <c r="J21" t="s">
        <v>4220</v>
      </c>
      <c r="K21" t="s">
        <v>4157</v>
      </c>
      <c r="L21" t="s">
        <v>7923</v>
      </c>
    </row>
    <row r="22" spans="2:18">
      <c r="B22" t="s">
        <v>7924</v>
      </c>
      <c r="C22" t="s">
        <v>7925</v>
      </c>
      <c r="D22" t="s">
        <v>185</v>
      </c>
      <c r="E22" t="s">
        <v>7926</v>
      </c>
      <c r="F22" t="s">
        <v>7927</v>
      </c>
      <c r="G22">
        <v>185015861</v>
      </c>
      <c r="H22">
        <v>3854346007</v>
      </c>
      <c r="I22" t="s">
        <v>554</v>
      </c>
      <c r="J22" t="s">
        <v>4220</v>
      </c>
      <c r="K22" t="s">
        <v>4157</v>
      </c>
      <c r="L22" t="s">
        <v>7928</v>
      </c>
      <c r="M22" s="316" t="s">
        <v>4282</v>
      </c>
      <c r="N22" s="316" t="s">
        <v>4282</v>
      </c>
      <c r="O22" s="316" t="s">
        <v>4282</v>
      </c>
      <c r="P22" s="316"/>
      <c r="Q22" s="316" t="s">
        <v>4282</v>
      </c>
      <c r="R22" s="316"/>
    </row>
    <row r="23" spans="2:18">
      <c r="B23" t="s">
        <v>7929</v>
      </c>
      <c r="C23" t="s">
        <v>7930</v>
      </c>
      <c r="D23" t="s">
        <v>113</v>
      </c>
      <c r="E23" t="s">
        <v>7931</v>
      </c>
      <c r="F23" t="s">
        <v>7932</v>
      </c>
      <c r="G23">
        <v>110594728</v>
      </c>
      <c r="H23">
        <v>3855019537</v>
      </c>
      <c r="I23" t="s">
        <v>7842</v>
      </c>
      <c r="J23" t="s">
        <v>4204</v>
      </c>
      <c r="K23" t="s">
        <v>4172</v>
      </c>
      <c r="L23" t="s">
        <v>7933</v>
      </c>
    </row>
    <row r="24" spans="2:18">
      <c r="B24" t="s">
        <v>7934</v>
      </c>
      <c r="C24" t="s">
        <v>7935</v>
      </c>
      <c r="D24" t="s">
        <v>95</v>
      </c>
      <c r="E24" t="s">
        <v>7936</v>
      </c>
      <c r="F24" t="s">
        <v>7937</v>
      </c>
      <c r="G24">
        <v>185016090</v>
      </c>
      <c r="H24">
        <v>3852813974</v>
      </c>
      <c r="I24" t="s">
        <v>554</v>
      </c>
      <c r="J24" t="s">
        <v>4204</v>
      </c>
      <c r="K24" t="s">
        <v>4155</v>
      </c>
      <c r="L24" t="s">
        <v>7938</v>
      </c>
      <c r="M24" s="316" t="s">
        <v>4282</v>
      </c>
      <c r="N24" s="316" t="s">
        <v>4282</v>
      </c>
      <c r="O24" s="316" t="s">
        <v>4282</v>
      </c>
      <c r="P24" s="316"/>
      <c r="Q24" s="316" t="s">
        <v>4282</v>
      </c>
      <c r="R24" s="316"/>
    </row>
  </sheetData>
  <conditionalFormatting sqref="M3:R9">
    <cfRule type="containsText" dxfId="264" priority="5" operator="containsText" text="x">
      <formula>NOT(ISERROR(SEARCH("x",M3)))</formula>
    </cfRule>
    <cfRule type="containsBlanks" dxfId="263" priority="6">
      <formula>LEN(TRIM(M3))=0</formula>
    </cfRule>
  </conditionalFormatting>
  <conditionalFormatting sqref="M22:R22">
    <cfRule type="containsText" dxfId="262" priority="3" operator="containsText" text="x">
      <formula>NOT(ISERROR(SEARCH("x",M22)))</formula>
    </cfRule>
    <cfRule type="containsBlanks" dxfId="261" priority="4">
      <formula>LEN(TRIM(M22))=0</formula>
    </cfRule>
  </conditionalFormatting>
  <conditionalFormatting sqref="M24:R24">
    <cfRule type="containsText" dxfId="260" priority="1" operator="containsText" text="x">
      <formula>NOT(ISERROR(SEARCH("x",M24)))</formula>
    </cfRule>
    <cfRule type="containsBlanks" dxfId="259" priority="2">
      <formula>LEN(TRIM(M24))=0</formula>
    </cfRule>
  </conditionalFormatting>
  <dataValidations count="1">
    <dataValidation type="list" allowBlank="1" showInputMessage="1" showErrorMessage="1" sqref="M3:R9" xr:uid="{9EC2621C-9B10-4E42-81DD-13BB1CA085FB}">
      <formula1>"X"</formula1>
    </dataValidation>
  </dataValidations>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4B8E-DB4C-4834-A4D2-DE225F1E621C}">
  <dimension ref="A4:R11"/>
  <sheetViews>
    <sheetView topLeftCell="B1" workbookViewId="0">
      <selection activeCell="E7" sqref="E5:E7"/>
    </sheetView>
  </sheetViews>
  <sheetFormatPr defaultRowHeight="15"/>
  <cols>
    <col min="1" max="1" width="11.5703125" hidden="1" customWidth="1"/>
    <col min="2" max="2" width="17.7109375" customWidth="1"/>
    <col min="3" max="3" width="18.140625" customWidth="1"/>
    <col min="4" max="4" width="25.85546875" bestFit="1" customWidth="1"/>
    <col min="5" max="5" width="15.85546875" customWidth="1"/>
    <col min="6" max="6" width="14.28515625" customWidth="1"/>
    <col min="7" max="7" width="17.140625" customWidth="1"/>
    <col min="10" max="10" width="16.42578125" customWidth="1"/>
  </cols>
  <sheetData>
    <row r="4" spans="1:18">
      <c r="A4" s="419" t="s">
        <v>6745</v>
      </c>
      <c r="B4" s="233" t="s">
        <v>4139</v>
      </c>
      <c r="C4" s="233" t="s">
        <v>4137</v>
      </c>
      <c r="D4" s="233" t="s">
        <v>4138</v>
      </c>
      <c r="E4" s="233" t="s">
        <v>189</v>
      </c>
      <c r="F4" s="233" t="s">
        <v>1192</v>
      </c>
      <c r="G4" s="420" t="s">
        <v>190</v>
      </c>
      <c r="H4" s="421" t="s">
        <v>498</v>
      </c>
      <c r="I4" s="233" t="s">
        <v>4143</v>
      </c>
      <c r="J4" s="233" t="s">
        <v>4144</v>
      </c>
      <c r="K4" s="233" t="s">
        <v>4145</v>
      </c>
      <c r="L4" s="233" t="s">
        <v>450</v>
      </c>
      <c r="M4" s="233" t="s">
        <v>4146</v>
      </c>
      <c r="N4" s="233" t="s">
        <v>4147</v>
      </c>
      <c r="O4" s="233" t="s">
        <v>4148</v>
      </c>
      <c r="P4" s="233" t="s">
        <v>4149</v>
      </c>
      <c r="Q4" s="422" t="s">
        <v>4150</v>
      </c>
      <c r="R4" s="422" t="s">
        <v>4151</v>
      </c>
    </row>
    <row r="5" spans="1:18" ht="27.75">
      <c r="A5" s="423"/>
      <c r="B5" s="316" t="s">
        <v>7939</v>
      </c>
      <c r="C5" s="316" t="s">
        <v>7940</v>
      </c>
      <c r="D5" s="316" t="s">
        <v>86</v>
      </c>
      <c r="E5" s="234" t="s">
        <v>7941</v>
      </c>
      <c r="F5" s="424">
        <v>146202693</v>
      </c>
      <c r="G5" s="350">
        <v>3852678008</v>
      </c>
      <c r="H5" s="350" t="s">
        <v>554</v>
      </c>
      <c r="I5" s="316" t="s">
        <v>4204</v>
      </c>
      <c r="J5" s="316" t="s">
        <v>4162</v>
      </c>
      <c r="K5" s="316" t="s">
        <v>7942</v>
      </c>
      <c r="L5" s="316" t="s">
        <v>2016</v>
      </c>
      <c r="M5" s="316" t="s">
        <v>2016</v>
      </c>
      <c r="N5" s="316" t="s">
        <v>2016</v>
      </c>
      <c r="O5" s="316"/>
      <c r="P5" s="316" t="s">
        <v>2016</v>
      </c>
      <c r="Q5" s="316"/>
      <c r="R5" s="425"/>
    </row>
    <row r="6" spans="1:18">
      <c r="A6" s="319"/>
      <c r="B6" s="44" t="s">
        <v>7943</v>
      </c>
      <c r="C6" s="44" t="s">
        <v>7944</v>
      </c>
      <c r="D6" s="44" t="s">
        <v>86</v>
      </c>
      <c r="E6" s="224" t="s">
        <v>7945</v>
      </c>
      <c r="F6" s="198">
        <v>134509161</v>
      </c>
      <c r="G6" s="333">
        <v>8015143010</v>
      </c>
      <c r="H6" s="333" t="s">
        <v>522</v>
      </c>
      <c r="I6" s="44" t="s">
        <v>4204</v>
      </c>
      <c r="J6" s="44" t="s">
        <v>4162</v>
      </c>
      <c r="K6" s="44" t="s">
        <v>7946</v>
      </c>
      <c r="L6" s="316"/>
      <c r="M6" s="316"/>
      <c r="N6" s="316"/>
      <c r="O6" s="316"/>
      <c r="P6" s="316"/>
      <c r="Q6" s="316"/>
      <c r="R6" s="425"/>
    </row>
    <row r="7" spans="1:18">
      <c r="B7" t="s">
        <v>7947</v>
      </c>
      <c r="C7" t="s">
        <v>7948</v>
      </c>
      <c r="D7" t="s">
        <v>4642</v>
      </c>
      <c r="E7" t="s">
        <v>7949</v>
      </c>
      <c r="F7">
        <v>185935479</v>
      </c>
      <c r="G7" s="46">
        <v>7866163143</v>
      </c>
      <c r="H7" s="46" t="s">
        <v>522</v>
      </c>
      <c r="I7" t="s">
        <v>6058</v>
      </c>
      <c r="J7" t="s">
        <v>4155</v>
      </c>
      <c r="K7" t="s">
        <v>7950</v>
      </c>
    </row>
    <row r="10" spans="1:18">
      <c r="E10" s="316"/>
    </row>
    <row r="11" spans="1:18">
      <c r="E11" s="44"/>
    </row>
  </sheetData>
  <conditionalFormatting sqref="L5:Q6">
    <cfRule type="containsText" dxfId="255" priority="1" operator="containsText" text="x">
      <formula>NOT(ISERROR(SEARCH("x",L5)))</formula>
    </cfRule>
    <cfRule type="containsBlanks" dxfId="254" priority="2">
      <formula>LEN(TRIM(L5))=0</formula>
    </cfRule>
  </conditionalFormatting>
  <dataValidations count="1">
    <dataValidation type="list" allowBlank="1" showInputMessage="1" showErrorMessage="1" sqref="L5:Q6" xr:uid="{28325EAE-97E4-4198-BA89-565C7916EC5E}">
      <formula1>"X"</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9D0E-1F86-4CE9-8681-5503F68079A8}">
  <dimension ref="A1:U11"/>
  <sheetViews>
    <sheetView workbookViewId="0">
      <selection activeCell="I2" sqref="I2:I11"/>
    </sheetView>
  </sheetViews>
  <sheetFormatPr defaultRowHeight="15"/>
  <cols>
    <col min="1" max="1" width="14.28515625" bestFit="1" customWidth="1"/>
    <col min="2" max="2" width="11.28515625" customWidth="1"/>
    <col min="4" max="4" width="25.140625" bestFit="1" customWidth="1"/>
    <col min="5" max="5" width="18.5703125" bestFit="1" customWidth="1"/>
    <col min="6" max="8" width="18.5703125" customWidth="1"/>
    <col min="9" max="9" width="10.85546875" bestFit="1" customWidth="1"/>
    <col min="10" max="10" width="14.5703125" bestFit="1" customWidth="1"/>
    <col min="11" max="11" width="11.5703125" bestFit="1" customWidth="1"/>
    <col min="12" max="12" width="41.42578125" bestFit="1" customWidth="1"/>
    <col min="13" max="13" width="36.7109375" customWidth="1"/>
    <col min="14" max="14" width="12.5703125" bestFit="1" customWidth="1"/>
    <col min="17" max="17" width="10.28515625" bestFit="1" customWidth="1"/>
    <col min="18" max="18" width="10.140625" bestFit="1" customWidth="1"/>
    <col min="19" max="19" width="19.42578125" bestFit="1" customWidth="1"/>
    <col min="20" max="20" width="17.28515625" customWidth="1"/>
    <col min="21" max="21" width="9.42578125" bestFit="1" customWidth="1"/>
  </cols>
  <sheetData>
    <row r="1" spans="1:21">
      <c r="A1" s="412" t="s">
        <v>6745</v>
      </c>
      <c r="B1" s="355" t="s">
        <v>4139</v>
      </c>
      <c r="C1" s="355" t="s">
        <v>4137</v>
      </c>
      <c r="D1" s="355" t="s">
        <v>4138</v>
      </c>
      <c r="E1" s="355" t="s">
        <v>189</v>
      </c>
      <c r="F1" s="355" t="s">
        <v>5843</v>
      </c>
      <c r="G1" s="355" t="s">
        <v>7819</v>
      </c>
      <c r="H1" s="355" t="s">
        <v>5844</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5" t="s">
        <v>4151</v>
      </c>
    </row>
    <row r="2" spans="1:21">
      <c r="A2" s="319"/>
      <c r="B2" s="44" t="s">
        <v>7951</v>
      </c>
      <c r="C2" s="44" t="s">
        <v>7952</v>
      </c>
      <c r="D2" s="44" t="s">
        <v>80</v>
      </c>
      <c r="E2" s="224" t="s">
        <v>7953</v>
      </c>
      <c r="F2" s="224" t="str">
        <f>_xlfn.TEXTBEFORE(TRIM(Table64[[#This Row],[Employee Name]]), " ", 1)</f>
        <v>Conner</v>
      </c>
      <c r="G2" s="224" t="str">
        <f>_xlfn.TEXTAFTER(TRIM(Table64[[#This Row],[Employee Name]]), " ", -1)</f>
        <v>Soderberg</v>
      </c>
      <c r="H2" s="224" t="s">
        <v>7954</v>
      </c>
      <c r="I2" s="198">
        <v>177692625</v>
      </c>
      <c r="J2" s="198" t="s">
        <v>7955</v>
      </c>
      <c r="K2" s="333" t="s">
        <v>3429</v>
      </c>
      <c r="L2" s="44" t="s">
        <v>4218</v>
      </c>
      <c r="M2" s="44" t="s">
        <v>4162</v>
      </c>
      <c r="N2" s="44" t="s">
        <v>7956</v>
      </c>
      <c r="O2" s="316" t="s">
        <v>2016</v>
      </c>
      <c r="P2" s="316" t="s">
        <v>2016</v>
      </c>
      <c r="Q2" s="316" t="s">
        <v>2016</v>
      </c>
      <c r="R2" s="316" t="s">
        <v>2016</v>
      </c>
      <c r="S2" s="316" t="s">
        <v>2016</v>
      </c>
      <c r="T2" s="316"/>
      <c r="U2" s="316" t="s">
        <v>550</v>
      </c>
    </row>
    <row r="3" spans="1:21">
      <c r="B3" t="s">
        <v>7957</v>
      </c>
      <c r="C3" t="s">
        <v>7958</v>
      </c>
      <c r="D3" t="s">
        <v>86</v>
      </c>
      <c r="E3" s="105" t="s">
        <v>7959</v>
      </c>
      <c r="F3" s="105" t="str">
        <f>_xlfn.TEXTBEFORE(TRIM(Table64[[#This Row],[Employee Name]]), " ", 1)</f>
        <v>Guadalupe</v>
      </c>
      <c r="G3" s="105" t="str">
        <f>_xlfn.TEXTAFTER(TRIM(Table64[[#This Row],[Employee Name]]), " ", -1)</f>
        <v>Orozco</v>
      </c>
      <c r="H3" s="105" t="s">
        <v>7960</v>
      </c>
      <c r="I3" s="197">
        <v>185853194</v>
      </c>
      <c r="J3" s="197" t="s">
        <v>7961</v>
      </c>
      <c r="K3" s="46" t="s">
        <v>6793</v>
      </c>
      <c r="L3" t="s">
        <v>4204</v>
      </c>
      <c r="M3" t="s">
        <v>4162</v>
      </c>
      <c r="N3" t="s">
        <v>7962</v>
      </c>
      <c r="O3" s="316" t="s">
        <v>2016</v>
      </c>
      <c r="P3" s="316" t="s">
        <v>2016</v>
      </c>
      <c r="Q3" s="316" t="s">
        <v>2016</v>
      </c>
      <c r="R3" s="316" t="s">
        <v>2016</v>
      </c>
      <c r="S3" s="316" t="s">
        <v>2016</v>
      </c>
      <c r="T3" s="316"/>
      <c r="U3" s="316" t="s">
        <v>550</v>
      </c>
    </row>
    <row r="4" spans="1:21">
      <c r="B4" t="s">
        <v>6180</v>
      </c>
      <c r="C4" t="s">
        <v>7963</v>
      </c>
      <c r="D4" t="s">
        <v>95</v>
      </c>
      <c r="E4" s="105" t="s">
        <v>7964</v>
      </c>
      <c r="F4" s="105" t="str">
        <f>_xlfn.TEXTBEFORE(TRIM(Table64[[#This Row],[Employee Name]]), " ", 1)</f>
        <v>Joel</v>
      </c>
      <c r="G4" s="105" t="str">
        <f>_xlfn.TEXTAFTER(TRIM(Table64[[#This Row],[Employee Name]]), " ", -1)</f>
        <v>Quevedo</v>
      </c>
      <c r="H4" s="105" t="s">
        <v>7965</v>
      </c>
      <c r="I4" s="197">
        <v>185906692</v>
      </c>
      <c r="J4" s="197">
        <v>3853439743</v>
      </c>
      <c r="K4" s="46" t="s">
        <v>6921</v>
      </c>
      <c r="L4" t="s">
        <v>4204</v>
      </c>
      <c r="M4" t="s">
        <v>4155</v>
      </c>
      <c r="N4" t="s">
        <v>7966</v>
      </c>
      <c r="O4" s="316" t="s">
        <v>2016</v>
      </c>
      <c r="P4" s="316" t="s">
        <v>2016</v>
      </c>
      <c r="Q4" s="316" t="s">
        <v>2016</v>
      </c>
      <c r="R4" s="316" t="s">
        <v>2016</v>
      </c>
      <c r="S4" s="316" t="s">
        <v>2016</v>
      </c>
      <c r="T4" s="316"/>
      <c r="U4" s="316"/>
    </row>
    <row r="5" spans="1:21">
      <c r="B5" t="s">
        <v>7967</v>
      </c>
      <c r="C5" t="s">
        <v>7968</v>
      </c>
      <c r="D5" t="s">
        <v>98</v>
      </c>
      <c r="E5" s="105" t="s">
        <v>7969</v>
      </c>
      <c r="F5" s="105" t="str">
        <f>_xlfn.TEXTBEFORE(TRIM(Table64[[#This Row],[Employee Name]]), " ", 1)</f>
        <v>Fencelina</v>
      </c>
      <c r="G5" s="105" t="str">
        <f>_xlfn.TEXTAFTER(TRIM(Table64[[#This Row],[Employee Name]]), " ", -1)</f>
        <v>Salle</v>
      </c>
      <c r="H5" s="105" t="s">
        <v>7970</v>
      </c>
      <c r="I5" s="197">
        <v>95653317</v>
      </c>
      <c r="J5" s="197" t="s">
        <v>7971</v>
      </c>
      <c r="K5" s="46" t="s">
        <v>1526</v>
      </c>
      <c r="L5" t="s">
        <v>4204</v>
      </c>
      <c r="M5" t="s">
        <v>4157</v>
      </c>
      <c r="N5" s="393" t="s">
        <v>7972</v>
      </c>
      <c r="O5" s="316" t="s">
        <v>2016</v>
      </c>
      <c r="P5" s="316" t="s">
        <v>2016</v>
      </c>
      <c r="Q5" s="316" t="s">
        <v>2016</v>
      </c>
      <c r="R5" s="316" t="s">
        <v>2016</v>
      </c>
      <c r="S5" s="316" t="s">
        <v>2016</v>
      </c>
      <c r="T5" s="316"/>
      <c r="U5" s="316" t="s">
        <v>550</v>
      </c>
    </row>
    <row r="6" spans="1:21">
      <c r="B6" t="s">
        <v>7826</v>
      </c>
      <c r="C6" t="s">
        <v>7827</v>
      </c>
      <c r="D6" t="s">
        <v>110</v>
      </c>
      <c r="E6" s="105" t="s">
        <v>7973</v>
      </c>
      <c r="F6" s="105" t="str">
        <f>_xlfn.TEXTBEFORE(TRIM(Table64[[#This Row],[Employee Name]]), " ", 1)</f>
        <v>Jesus</v>
      </c>
      <c r="G6" s="105" t="str">
        <f>_xlfn.TEXTAFTER(TRIM(Table64[[#This Row],[Employee Name]]), " ", -1)</f>
        <v>Rios</v>
      </c>
      <c r="H6" s="105" t="s">
        <v>7974</v>
      </c>
      <c r="I6" s="197">
        <v>185557675</v>
      </c>
      <c r="J6" s="197">
        <v>7542765545</v>
      </c>
      <c r="K6" s="46" t="s">
        <v>528</v>
      </c>
      <c r="L6" t="s">
        <v>6058</v>
      </c>
      <c r="M6" t="s">
        <v>4172</v>
      </c>
      <c r="N6" t="s">
        <v>7975</v>
      </c>
      <c r="O6" s="316" t="s">
        <v>2016</v>
      </c>
      <c r="P6" s="316" t="s">
        <v>2016</v>
      </c>
      <c r="Q6" s="316" t="s">
        <v>2016</v>
      </c>
      <c r="R6" s="316" t="s">
        <v>2016</v>
      </c>
      <c r="S6" s="316" t="s">
        <v>2016</v>
      </c>
      <c r="T6" s="316"/>
      <c r="U6" s="316"/>
    </row>
    <row r="7" spans="1:21">
      <c r="A7" s="373"/>
      <c r="B7" s="373" t="s">
        <v>7976</v>
      </c>
      <c r="C7" s="373" t="s">
        <v>7977</v>
      </c>
      <c r="D7" s="373" t="s">
        <v>119</v>
      </c>
      <c r="E7" s="105" t="s">
        <v>7978</v>
      </c>
      <c r="F7" s="105" t="str">
        <f>_xlfn.TEXTBEFORE(TRIM(Table64[[#This Row],[Employee Name]]), " ", 1)</f>
        <v>Juan</v>
      </c>
      <c r="G7" s="105" t="str">
        <f>_xlfn.TEXTAFTER(TRIM(Table64[[#This Row],[Employee Name]]), " ", -1)</f>
        <v>Lagares</v>
      </c>
      <c r="H7" s="105" t="s">
        <v>7979</v>
      </c>
      <c r="I7" s="416">
        <v>182797888</v>
      </c>
      <c r="J7" s="417">
        <v>3852539191</v>
      </c>
      <c r="K7" s="413" t="s">
        <v>513</v>
      </c>
      <c r="L7" s="373" t="s">
        <v>4218</v>
      </c>
      <c r="M7" s="373" t="s">
        <v>4155</v>
      </c>
      <c r="N7" s="373" t="s">
        <v>7980</v>
      </c>
      <c r="O7" s="316" t="s">
        <v>2016</v>
      </c>
      <c r="P7" s="316" t="s">
        <v>2016</v>
      </c>
      <c r="Q7" s="316" t="s">
        <v>2016</v>
      </c>
      <c r="R7" s="316" t="s">
        <v>2016</v>
      </c>
      <c r="S7" s="316" t="s">
        <v>2016</v>
      </c>
      <c r="T7" s="316"/>
      <c r="U7" s="316"/>
    </row>
    <row r="8" spans="1:21">
      <c r="B8" t="s">
        <v>7981</v>
      </c>
      <c r="C8" t="s">
        <v>7982</v>
      </c>
      <c r="D8" t="s">
        <v>125</v>
      </c>
      <c r="E8" s="105" t="s">
        <v>7983</v>
      </c>
      <c r="F8" s="105" t="str">
        <f>_xlfn.TEXTBEFORE(TRIM(Table64[[#This Row],[Employee Name]]), " ", 1)</f>
        <v>Julio</v>
      </c>
      <c r="G8" s="105" t="str">
        <f>_xlfn.TEXTAFTER(TRIM(Table64[[#This Row],[Employee Name]]), " ", -1)</f>
        <v>Vargas</v>
      </c>
      <c r="H8" s="105" t="s">
        <v>7984</v>
      </c>
      <c r="I8" s="197">
        <v>185906693</v>
      </c>
      <c r="J8" s="197">
        <v>3853437733</v>
      </c>
      <c r="K8" s="46" t="s">
        <v>7985</v>
      </c>
      <c r="L8" t="s">
        <v>4220</v>
      </c>
      <c r="M8" t="s">
        <v>4155</v>
      </c>
      <c r="N8" t="s">
        <v>7986</v>
      </c>
      <c r="O8" s="316" t="s">
        <v>2016</v>
      </c>
      <c r="P8" s="316" t="s">
        <v>2016</v>
      </c>
      <c r="Q8" s="316" t="s">
        <v>2016</v>
      </c>
      <c r="R8" s="316" t="s">
        <v>2016</v>
      </c>
      <c r="S8" s="316" t="s">
        <v>2016</v>
      </c>
      <c r="T8" s="316"/>
      <c r="U8" s="316"/>
    </row>
    <row r="9" spans="1:21">
      <c r="B9" t="s">
        <v>7987</v>
      </c>
      <c r="C9" t="s">
        <v>7988</v>
      </c>
      <c r="D9" t="s">
        <v>4355</v>
      </c>
      <c r="E9" s="105" t="s">
        <v>7989</v>
      </c>
      <c r="F9" s="105" t="str">
        <f>_xlfn.TEXTBEFORE(TRIM(Table64[[#This Row],[Employee Name]]), " ", 1)</f>
        <v>Josefina</v>
      </c>
      <c r="G9" s="105" t="str">
        <f>_xlfn.TEXTAFTER(TRIM(Table64[[#This Row],[Employee Name]]), " ", -1)</f>
        <v>Perozo</v>
      </c>
      <c r="H9" s="105" t="s">
        <v>7990</v>
      </c>
      <c r="I9" s="197">
        <v>182105337</v>
      </c>
      <c r="J9" s="197">
        <v>8015134547</v>
      </c>
      <c r="K9" s="46" t="s">
        <v>522</v>
      </c>
      <c r="L9" t="s">
        <v>4204</v>
      </c>
      <c r="M9" t="s">
        <v>4172</v>
      </c>
      <c r="N9" t="s">
        <v>7991</v>
      </c>
      <c r="O9" s="316" t="s">
        <v>2016</v>
      </c>
      <c r="P9" s="316" t="s">
        <v>2016</v>
      </c>
      <c r="Q9" s="316" t="s">
        <v>2016</v>
      </c>
      <c r="R9" s="316" t="s">
        <v>2016</v>
      </c>
      <c r="S9" s="316" t="s">
        <v>2016</v>
      </c>
      <c r="T9" s="316"/>
      <c r="U9" s="316"/>
    </row>
    <row r="10" spans="1:21">
      <c r="B10" t="s">
        <v>7992</v>
      </c>
      <c r="C10" t="s">
        <v>7993</v>
      </c>
      <c r="D10" t="s">
        <v>4355</v>
      </c>
      <c r="E10" s="105" t="s">
        <v>7994</v>
      </c>
      <c r="F10" s="105" t="str">
        <f>_xlfn.TEXTBEFORE(TRIM(Table64[[#This Row],[Employee Name]]), " ", 1)</f>
        <v>Lady</v>
      </c>
      <c r="G10" s="105" t="str">
        <f>_xlfn.TEXTAFTER(TRIM(Table64[[#This Row],[Employee Name]]), " ", -1)</f>
        <v>Molina</v>
      </c>
      <c r="H10" s="105" t="s">
        <v>7995</v>
      </c>
      <c r="I10" s="197">
        <v>181386861</v>
      </c>
      <c r="J10" s="197">
        <v>8015025528</v>
      </c>
      <c r="K10" s="46" t="s">
        <v>506</v>
      </c>
      <c r="L10" t="s">
        <v>4204</v>
      </c>
      <c r="M10" t="s">
        <v>4172</v>
      </c>
      <c r="N10" t="s">
        <v>7996</v>
      </c>
      <c r="O10" s="316" t="s">
        <v>2016</v>
      </c>
      <c r="P10" s="316" t="s">
        <v>2016</v>
      </c>
      <c r="Q10" s="316" t="s">
        <v>2016</v>
      </c>
      <c r="R10" s="316" t="s">
        <v>2016</v>
      </c>
      <c r="S10" s="316" t="s">
        <v>2016</v>
      </c>
      <c r="T10" s="316"/>
      <c r="U10" s="316"/>
    </row>
    <row r="11" spans="1:21">
      <c r="B11" t="s">
        <v>7997</v>
      </c>
      <c r="C11" t="s">
        <v>7998</v>
      </c>
      <c r="D11" t="s">
        <v>161</v>
      </c>
      <c r="E11" s="105" t="s">
        <v>7999</v>
      </c>
      <c r="F11" s="105" t="str">
        <f>_xlfn.TEXTBEFORE(TRIM(Table64[[#This Row],[Employee Name]]), " ", 1)</f>
        <v>Brad</v>
      </c>
      <c r="G11" s="105" t="str">
        <f>_xlfn.TEXTAFTER(TRIM(Table64[[#This Row],[Employee Name]]), " ", -1)</f>
        <v>Salle</v>
      </c>
      <c r="H11" s="105" t="s">
        <v>8000</v>
      </c>
      <c r="I11" s="197">
        <v>186275470</v>
      </c>
      <c r="J11" s="197">
        <v>8018336264</v>
      </c>
      <c r="K11" s="46" t="s">
        <v>522</v>
      </c>
      <c r="L11" t="s">
        <v>4220</v>
      </c>
      <c r="M11" t="s">
        <v>4157</v>
      </c>
      <c r="N11" t="s">
        <v>8001</v>
      </c>
      <c r="O11" s="316" t="s">
        <v>2016</v>
      </c>
      <c r="P11" s="316"/>
      <c r="Q11" s="316"/>
      <c r="R11" s="316" t="s">
        <v>2016</v>
      </c>
      <c r="S11" s="316" t="s">
        <v>2016</v>
      </c>
      <c r="T11" s="316"/>
      <c r="U11" s="316" t="s">
        <v>550</v>
      </c>
    </row>
  </sheetData>
  <conditionalFormatting sqref="O2:T11">
    <cfRule type="containsText" dxfId="253" priority="1" operator="containsText" text="x">
      <formula>NOT(ISERROR(SEARCH("x",O2)))</formula>
    </cfRule>
    <cfRule type="containsBlanks" dxfId="252" priority="2">
      <formula>LEN(TRIM(O2))=0</formula>
    </cfRule>
  </conditionalFormatting>
  <dataValidations count="1">
    <dataValidation type="list" allowBlank="1" showInputMessage="1" showErrorMessage="1" sqref="O2:T11" xr:uid="{4317AAC2-07F0-4963-93B7-84B7A0368F5F}">
      <formula1>"X"</formula1>
    </dataValidation>
  </dataValidations>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682D-4113-4FF5-B422-3ADEE5C849BB}">
  <dimension ref="A1:S15"/>
  <sheetViews>
    <sheetView workbookViewId="0">
      <selection activeCell="E16" sqref="E16"/>
    </sheetView>
  </sheetViews>
  <sheetFormatPr defaultRowHeight="15" customHeight="1"/>
  <cols>
    <col min="1" max="1" width="14" bestFit="1" customWidth="1"/>
    <col min="2" max="2" width="10.5703125" bestFit="1" customWidth="1"/>
    <col min="3" max="3" width="9.140625" bestFit="1" customWidth="1"/>
    <col min="4" max="4" width="30" bestFit="1" customWidth="1"/>
    <col min="5" max="6" width="22.85546875" customWidth="1"/>
    <col min="7" max="7" width="10.85546875" bestFit="1" customWidth="1"/>
    <col min="8" max="8" width="15.28515625" bestFit="1" customWidth="1"/>
    <col min="9" max="9" width="11.28515625" bestFit="1" customWidth="1"/>
    <col min="10" max="10" width="41.85546875" customWidth="1"/>
    <col min="11" max="11" width="16.7109375" customWidth="1"/>
    <col min="12" max="12" width="12.28515625" bestFit="1" customWidth="1"/>
    <col min="13" max="14" width="9.140625" bestFit="1" customWidth="1"/>
    <col min="15" max="15" width="10.140625" bestFit="1" customWidth="1"/>
    <col min="16" max="16" width="9.85546875" bestFit="1" customWidth="1"/>
    <col min="17" max="17" width="19" bestFit="1" customWidth="1"/>
    <col min="18" max="18" width="13.5703125" bestFit="1" customWidth="1"/>
    <col min="19" max="19" width="52.7109375" customWidth="1"/>
  </cols>
  <sheetData>
    <row r="1" spans="1:19">
      <c r="A1" s="355" t="s">
        <v>6745</v>
      </c>
      <c r="B1" s="375" t="s">
        <v>4139</v>
      </c>
      <c r="C1" s="375" t="s">
        <v>4137</v>
      </c>
      <c r="D1" s="37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5" t="s">
        <v>4151</v>
      </c>
    </row>
    <row r="2" spans="1:19">
      <c r="A2" s="44"/>
      <c r="B2" t="s">
        <v>8002</v>
      </c>
      <c r="C2" t="s">
        <v>8003</v>
      </c>
      <c r="D2" t="s">
        <v>7341</v>
      </c>
      <c r="E2" t="s">
        <v>8004</v>
      </c>
      <c r="F2" t="s">
        <v>8005</v>
      </c>
      <c r="G2" s="411">
        <v>185125975</v>
      </c>
      <c r="H2" s="196">
        <v>3854613906</v>
      </c>
      <c r="I2" s="46" t="s">
        <v>522</v>
      </c>
      <c r="J2" t="s">
        <v>6058</v>
      </c>
      <c r="K2" t="s">
        <v>4162</v>
      </c>
      <c r="L2" t="s">
        <v>8006</v>
      </c>
      <c r="P2" t="s">
        <v>2016</v>
      </c>
      <c r="S2" t="s">
        <v>8007</v>
      </c>
    </row>
    <row r="3" spans="1:19">
      <c r="A3" s="44"/>
      <c r="B3" t="s">
        <v>8008</v>
      </c>
      <c r="C3" t="s">
        <v>8009</v>
      </c>
      <c r="D3" t="s">
        <v>125</v>
      </c>
      <c r="E3" t="s">
        <v>8010</v>
      </c>
      <c r="F3" t="s">
        <v>8011</v>
      </c>
      <c r="G3" s="410">
        <v>152253313</v>
      </c>
      <c r="H3" s="196">
        <v>3855475227</v>
      </c>
      <c r="I3" s="46" t="s">
        <v>545</v>
      </c>
      <c r="J3" t="s">
        <v>4220</v>
      </c>
      <c r="K3" t="s">
        <v>4155</v>
      </c>
      <c r="L3" t="s">
        <v>2408</v>
      </c>
      <c r="P3" t="s">
        <v>2016</v>
      </c>
    </row>
    <row r="4" spans="1:19">
      <c r="A4" s="44"/>
      <c r="B4" t="s">
        <v>8012</v>
      </c>
      <c r="C4" t="s">
        <v>8013</v>
      </c>
      <c r="D4" t="s">
        <v>95</v>
      </c>
      <c r="E4" t="s">
        <v>8014</v>
      </c>
      <c r="F4" t="s">
        <v>8015</v>
      </c>
      <c r="G4" s="410">
        <v>182116864</v>
      </c>
      <c r="H4" s="196">
        <v>3854399528</v>
      </c>
      <c r="I4" s="46" t="s">
        <v>522</v>
      </c>
      <c r="J4" t="s">
        <v>4204</v>
      </c>
      <c r="K4" t="s">
        <v>4155</v>
      </c>
      <c r="L4" t="s">
        <v>8016</v>
      </c>
      <c r="P4" t="s">
        <v>2016</v>
      </c>
    </row>
    <row r="5" spans="1:19">
      <c r="A5" s="44"/>
      <c r="B5" t="s">
        <v>8017</v>
      </c>
      <c r="C5" t="s">
        <v>8018</v>
      </c>
      <c r="D5" t="s">
        <v>5509</v>
      </c>
      <c r="E5" t="s">
        <v>8019</v>
      </c>
      <c r="F5" t="s">
        <v>8020</v>
      </c>
      <c r="G5" s="410">
        <v>185123954</v>
      </c>
      <c r="H5" s="196">
        <v>3853897315</v>
      </c>
      <c r="I5" s="46" t="s">
        <v>528</v>
      </c>
      <c r="J5" t="s">
        <v>4220</v>
      </c>
      <c r="K5" t="s">
        <v>4172</v>
      </c>
      <c r="L5" t="s">
        <v>8021</v>
      </c>
      <c r="M5" t="s">
        <v>2016</v>
      </c>
      <c r="N5" t="s">
        <v>2016</v>
      </c>
      <c r="O5" t="s">
        <v>2016</v>
      </c>
      <c r="P5" t="s">
        <v>2016</v>
      </c>
      <c r="Q5" t="s">
        <v>2016</v>
      </c>
    </row>
    <row r="6" spans="1:19">
      <c r="A6" s="44"/>
      <c r="B6" t="s">
        <v>8022</v>
      </c>
      <c r="C6" t="s">
        <v>8023</v>
      </c>
      <c r="D6" t="s">
        <v>167</v>
      </c>
      <c r="E6" t="s">
        <v>8024</v>
      </c>
      <c r="F6" t="s">
        <v>8025</v>
      </c>
      <c r="G6" s="410">
        <v>182933076</v>
      </c>
      <c r="H6" s="196">
        <v>3854808491</v>
      </c>
      <c r="I6" s="46" t="s">
        <v>545</v>
      </c>
      <c r="J6" t="s">
        <v>4220</v>
      </c>
      <c r="K6" t="s">
        <v>4172</v>
      </c>
      <c r="L6" t="s">
        <v>8026</v>
      </c>
      <c r="P6" t="s">
        <v>2016</v>
      </c>
    </row>
    <row r="7" spans="1:19">
      <c r="A7" s="44"/>
      <c r="B7" t="s">
        <v>8027</v>
      </c>
      <c r="C7" t="s">
        <v>8028</v>
      </c>
      <c r="D7" t="s">
        <v>110</v>
      </c>
      <c r="E7" t="s">
        <v>8029</v>
      </c>
      <c r="F7" t="s">
        <v>8030</v>
      </c>
      <c r="G7" s="410">
        <v>95703287</v>
      </c>
      <c r="H7" s="196" t="s">
        <v>8031</v>
      </c>
      <c r="I7" s="46" t="s">
        <v>522</v>
      </c>
      <c r="J7" t="s">
        <v>6058</v>
      </c>
      <c r="K7" t="s">
        <v>4172</v>
      </c>
      <c r="L7" t="s">
        <v>8032</v>
      </c>
      <c r="P7" t="s">
        <v>2016</v>
      </c>
    </row>
    <row r="8" spans="1:19">
      <c r="A8" s="44"/>
      <c r="B8" t="s">
        <v>8033</v>
      </c>
      <c r="C8" t="s">
        <v>8034</v>
      </c>
      <c r="D8" t="s">
        <v>110</v>
      </c>
      <c r="E8" t="s">
        <v>8035</v>
      </c>
      <c r="F8" t="s">
        <v>8036</v>
      </c>
      <c r="G8" s="410">
        <v>185557998</v>
      </c>
      <c r="H8" s="196">
        <v>8017354126</v>
      </c>
      <c r="I8" s="46" t="s">
        <v>554</v>
      </c>
      <c r="J8" t="s">
        <v>6058</v>
      </c>
      <c r="K8" t="s">
        <v>4172</v>
      </c>
      <c r="L8" t="s">
        <v>8037</v>
      </c>
      <c r="M8" t="s">
        <v>2016</v>
      </c>
      <c r="N8" t="s">
        <v>2016</v>
      </c>
      <c r="O8" t="s">
        <v>2016</v>
      </c>
      <c r="P8" t="s">
        <v>2016</v>
      </c>
      <c r="Q8" t="s">
        <v>2016</v>
      </c>
    </row>
    <row r="9" spans="1:19">
      <c r="A9" s="44"/>
      <c r="B9" t="s">
        <v>8038</v>
      </c>
      <c r="C9" t="s">
        <v>8039</v>
      </c>
      <c r="D9" t="s">
        <v>188</v>
      </c>
      <c r="E9" t="s">
        <v>8040</v>
      </c>
      <c r="F9" t="s">
        <v>8041</v>
      </c>
      <c r="G9" s="410">
        <v>126789861</v>
      </c>
      <c r="H9" s="196">
        <v>3857220629</v>
      </c>
      <c r="I9" s="46" t="s">
        <v>522</v>
      </c>
      <c r="J9" t="s">
        <v>4218</v>
      </c>
      <c r="K9" t="s">
        <v>4172</v>
      </c>
      <c r="L9" t="s">
        <v>8042</v>
      </c>
      <c r="P9" t="s">
        <v>2016</v>
      </c>
    </row>
    <row r="10" spans="1:19">
      <c r="A10" s="44"/>
      <c r="B10" t="s">
        <v>7359</v>
      </c>
      <c r="C10" t="s">
        <v>8043</v>
      </c>
      <c r="D10" t="s">
        <v>188</v>
      </c>
      <c r="E10" t="s">
        <v>8044</v>
      </c>
      <c r="F10" t="s">
        <v>8045</v>
      </c>
      <c r="G10" s="410">
        <v>182116843</v>
      </c>
      <c r="H10" s="196">
        <v>6025962992</v>
      </c>
      <c r="I10" s="46" t="s">
        <v>522</v>
      </c>
      <c r="J10" t="s">
        <v>4218</v>
      </c>
      <c r="K10" t="s">
        <v>4172</v>
      </c>
      <c r="L10" t="s">
        <v>8046</v>
      </c>
      <c r="P10" t="s">
        <v>2016</v>
      </c>
    </row>
    <row r="11" spans="1:19">
      <c r="A11" s="44"/>
      <c r="B11" t="s">
        <v>8047</v>
      </c>
      <c r="C11" t="s">
        <v>8048</v>
      </c>
      <c r="D11" t="s">
        <v>188</v>
      </c>
      <c r="E11" t="s">
        <v>8049</v>
      </c>
      <c r="F11" t="s">
        <v>8050</v>
      </c>
      <c r="G11" s="410">
        <v>119423183</v>
      </c>
      <c r="H11" s="196" t="s">
        <v>8051</v>
      </c>
      <c r="I11" s="46" t="s">
        <v>522</v>
      </c>
      <c r="J11" t="s">
        <v>4218</v>
      </c>
      <c r="K11" t="s">
        <v>4172</v>
      </c>
      <c r="L11" t="s">
        <v>8052</v>
      </c>
      <c r="P11" t="s">
        <v>2016</v>
      </c>
    </row>
    <row r="12" spans="1:19">
      <c r="A12" s="44"/>
      <c r="B12" t="s">
        <v>8053</v>
      </c>
      <c r="C12" t="s">
        <v>8054</v>
      </c>
      <c r="D12" t="s">
        <v>5068</v>
      </c>
      <c r="E12" t="s">
        <v>8055</v>
      </c>
      <c r="F12" t="s">
        <v>8056</v>
      </c>
      <c r="G12" s="410">
        <v>180371869</v>
      </c>
      <c r="H12" s="196" t="s">
        <v>8057</v>
      </c>
      <c r="I12" s="46" t="s">
        <v>554</v>
      </c>
      <c r="J12" t="s">
        <v>4218</v>
      </c>
      <c r="K12" t="s">
        <v>4157</v>
      </c>
      <c r="L12" t="s">
        <v>8058</v>
      </c>
      <c r="M12" t="s">
        <v>2016</v>
      </c>
      <c r="N12" t="s">
        <v>2016</v>
      </c>
      <c r="O12" t="s">
        <v>2016</v>
      </c>
      <c r="P12" t="s">
        <v>2016</v>
      </c>
      <c r="Q12" t="s">
        <v>2016</v>
      </c>
    </row>
    <row r="13" spans="1:19">
      <c r="A13" s="336"/>
      <c r="B13" t="s">
        <v>7209</v>
      </c>
      <c r="C13" t="s">
        <v>8059</v>
      </c>
      <c r="D13" t="s">
        <v>4760</v>
      </c>
      <c r="E13" s="405" t="s">
        <v>8060</v>
      </c>
      <c r="F13" s="405" t="s">
        <v>8061</v>
      </c>
      <c r="G13" s="410">
        <v>124896880</v>
      </c>
      <c r="H13" s="196">
        <v>8015581284</v>
      </c>
      <c r="I13" s="46" t="s">
        <v>522</v>
      </c>
      <c r="J13" t="s">
        <v>4204</v>
      </c>
      <c r="K13" t="s">
        <v>4157</v>
      </c>
      <c r="L13" t="s">
        <v>8062</v>
      </c>
      <c r="P13" t="s">
        <v>2016</v>
      </c>
    </row>
    <row r="14" spans="1:19" ht="19.5">
      <c r="A14" s="44"/>
      <c r="E14" s="404"/>
      <c r="F14" s="404"/>
      <c r="H14" s="196"/>
      <c r="I14" s="46"/>
    </row>
    <row r="15" spans="1:19" ht="19.5">
      <c r="A15" s="44"/>
      <c r="E15" s="404"/>
      <c r="F15" s="404"/>
      <c r="H15" s="196"/>
      <c r="I15" s="46"/>
    </row>
  </sheetData>
  <conditionalFormatting sqref="M2:R15">
    <cfRule type="containsText" dxfId="233" priority="1" operator="containsText" text="x">
      <formula>NOT(ISERROR(SEARCH("x",M2)))</formula>
    </cfRule>
    <cfRule type="containsBlanks" dxfId="232" priority="2">
      <formula>LEN(TRIM(M2))=0</formula>
    </cfRule>
  </conditionalFormatting>
  <dataValidations count="1">
    <dataValidation type="list" allowBlank="1" showInputMessage="1" showErrorMessage="1" sqref="M2:R15" xr:uid="{6B8A841F-F29C-4CA0-B5AF-77E3C2E871C9}">
      <formula1>"X"</formula1>
    </dataValidation>
  </dataValidations>
  <pageMargins left="0.7" right="0.7" top="0.75" bottom="0.75" header="0.3" footer="0.3"/>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E00A-B514-4CAC-A14C-3B04A95114BD}">
  <dimension ref="A1:S13"/>
  <sheetViews>
    <sheetView workbookViewId="0">
      <selection activeCell="G2" sqref="G2"/>
    </sheetView>
  </sheetViews>
  <sheetFormatPr defaultRowHeight="15" customHeight="1"/>
  <cols>
    <col min="1" max="1" width="14" bestFit="1" customWidth="1"/>
    <col min="2" max="2" width="10.5703125" bestFit="1" customWidth="1"/>
    <col min="4" max="4" width="30" bestFit="1" customWidth="1"/>
    <col min="5" max="5" width="20" customWidth="1"/>
    <col min="6" max="6" width="14" customWidth="1"/>
    <col min="7" max="7" width="15.28515625" customWidth="1"/>
    <col min="8" max="8" width="15.7109375" bestFit="1" customWidth="1"/>
    <col min="9" max="9" width="9.140625" customWidth="1"/>
    <col min="10" max="10" width="30.7109375" bestFit="1" customWidth="1"/>
    <col min="11" max="11" width="12.28515625" bestFit="1" customWidth="1"/>
    <col min="14" max="14" width="10.140625" bestFit="1" customWidth="1"/>
    <col min="15" max="15" width="9.85546875" bestFit="1" customWidth="1"/>
    <col min="16" max="16" width="19" bestFit="1" customWidth="1"/>
    <col min="17" max="17" width="13.5703125" bestFit="1" customWidth="1"/>
    <col min="18" max="18" width="52.7109375" customWidth="1"/>
    <col min="16383" max="16384" width="9.140625" bestFit="1" customWidth="1"/>
  </cols>
  <sheetData>
    <row r="1" spans="1:19">
      <c r="A1" s="355" t="s">
        <v>6745</v>
      </c>
      <c r="B1" s="375" t="s">
        <v>4139</v>
      </c>
      <c r="C1" s="375" t="s">
        <v>4137</v>
      </c>
      <c r="D1" s="375" t="s">
        <v>4138</v>
      </c>
      <c r="E1" s="355" t="s">
        <v>189</v>
      </c>
      <c r="F1" s="355" t="s">
        <v>5843</v>
      </c>
      <c r="G1" s="355" t="s">
        <v>1192</v>
      </c>
      <c r="H1" s="356" t="s">
        <v>190</v>
      </c>
      <c r="I1" s="357" t="s">
        <v>498</v>
      </c>
      <c r="J1" s="355" t="s">
        <v>4143</v>
      </c>
      <c r="K1" s="355" t="s">
        <v>4144</v>
      </c>
      <c r="L1" s="355" t="s">
        <v>4145</v>
      </c>
      <c r="M1" s="355" t="s">
        <v>450</v>
      </c>
      <c r="N1" s="355" t="s">
        <v>4146</v>
      </c>
      <c r="O1" s="355" t="s">
        <v>4147</v>
      </c>
      <c r="P1" s="355" t="s">
        <v>4148</v>
      </c>
      <c r="Q1" s="355" t="s">
        <v>4149</v>
      </c>
      <c r="R1" s="358" t="s">
        <v>4150</v>
      </c>
      <c r="S1" s="355" t="s">
        <v>4151</v>
      </c>
    </row>
    <row r="2" spans="1:19" s="42" customFormat="1">
      <c r="A2" s="44"/>
      <c r="B2" t="s">
        <v>8063</v>
      </c>
      <c r="C2" s="389" t="s">
        <v>8064</v>
      </c>
      <c r="D2" t="s">
        <v>86</v>
      </c>
      <c r="E2" s="44" t="s">
        <v>8065</v>
      </c>
      <c r="F2" s="44" t="s">
        <v>8066</v>
      </c>
      <c r="G2" s="408">
        <v>153657313</v>
      </c>
      <c r="H2" s="195">
        <v>3852496729</v>
      </c>
      <c r="I2" s="333" t="s">
        <v>522</v>
      </c>
      <c r="J2" s="44" t="s">
        <v>4204</v>
      </c>
      <c r="K2" s="330" t="s">
        <v>4162</v>
      </c>
      <c r="L2" s="393" t="s">
        <v>8067</v>
      </c>
      <c r="M2" s="44" t="s">
        <v>2016</v>
      </c>
      <c r="N2" s="44" t="s">
        <v>2016</v>
      </c>
      <c r="O2" s="44" t="s">
        <v>2016</v>
      </c>
      <c r="P2" s="44" t="s">
        <v>2016</v>
      </c>
      <c r="Q2" s="44" t="s">
        <v>2016</v>
      </c>
      <c r="R2" s="44"/>
      <c r="S2" s="44"/>
    </row>
    <row r="3" spans="1:19">
      <c r="A3" s="44"/>
      <c r="B3" t="s">
        <v>8068</v>
      </c>
      <c r="C3" s="39" t="s">
        <v>8069</v>
      </c>
      <c r="D3" s="105" t="s">
        <v>4834</v>
      </c>
      <c r="E3" t="s">
        <v>8070</v>
      </c>
      <c r="F3" t="s">
        <v>8071</v>
      </c>
      <c r="G3" s="409">
        <v>170008272</v>
      </c>
      <c r="H3" s="196">
        <v>3852367319</v>
      </c>
      <c r="I3" s="46" t="s">
        <v>8072</v>
      </c>
      <c r="J3" s="44" t="s">
        <v>4220</v>
      </c>
      <c r="K3" s="330" t="s">
        <v>4155</v>
      </c>
      <c r="L3" s="393" t="s">
        <v>8073</v>
      </c>
      <c r="M3" s="44" t="s">
        <v>2016</v>
      </c>
      <c r="N3" s="44" t="s">
        <v>2016</v>
      </c>
      <c r="O3" s="44" t="s">
        <v>2016</v>
      </c>
      <c r="P3" s="44" t="s">
        <v>2016</v>
      </c>
      <c r="Q3" s="44" t="s">
        <v>2016</v>
      </c>
      <c r="R3" s="44"/>
      <c r="S3" s="44"/>
    </row>
    <row r="4" spans="1:19">
      <c r="A4" s="44"/>
      <c r="B4" t="s">
        <v>8074</v>
      </c>
      <c r="C4" t="s">
        <v>8075</v>
      </c>
      <c r="D4" t="s">
        <v>107</v>
      </c>
      <c r="E4" s="44" t="s">
        <v>3430</v>
      </c>
      <c r="F4" s="44" t="s">
        <v>8076</v>
      </c>
      <c r="G4" s="408">
        <v>111624631</v>
      </c>
      <c r="H4" s="333">
        <v>7867932181</v>
      </c>
      <c r="I4" s="333" t="s">
        <v>516</v>
      </c>
      <c r="J4" s="44" t="s">
        <v>4204</v>
      </c>
      <c r="K4" s="44" t="s">
        <v>4155</v>
      </c>
      <c r="L4" s="1160" t="s">
        <v>8077</v>
      </c>
      <c r="M4" s="44" t="s">
        <v>2016</v>
      </c>
      <c r="N4" s="44" t="s">
        <v>2016</v>
      </c>
      <c r="O4" s="44" t="s">
        <v>2016</v>
      </c>
      <c r="P4" s="44" t="s">
        <v>2016</v>
      </c>
      <c r="Q4" s="44" t="s">
        <v>2016</v>
      </c>
      <c r="R4" s="44"/>
      <c r="S4" s="44"/>
    </row>
    <row r="5" spans="1:19">
      <c r="A5" s="44"/>
      <c r="B5" t="s">
        <v>7271</v>
      </c>
      <c r="C5" t="s">
        <v>8078</v>
      </c>
      <c r="D5" t="s">
        <v>4642</v>
      </c>
      <c r="E5" s="44" t="s">
        <v>8079</v>
      </c>
      <c r="F5" s="44" t="s">
        <v>8080</v>
      </c>
      <c r="G5" s="408">
        <v>185222226</v>
      </c>
      <c r="H5" s="333">
        <v>3853370007</v>
      </c>
      <c r="I5" s="333" t="s">
        <v>7842</v>
      </c>
      <c r="J5" s="44" t="s">
        <v>6058</v>
      </c>
      <c r="K5" s="44" t="s">
        <v>4155</v>
      </c>
      <c r="L5" s="1160" t="s">
        <v>8081</v>
      </c>
      <c r="M5" s="44" t="s">
        <v>2016</v>
      </c>
      <c r="N5" s="44" t="s">
        <v>2016</v>
      </c>
      <c r="O5" s="44" t="s">
        <v>2016</v>
      </c>
      <c r="P5" s="44" t="s">
        <v>2016</v>
      </c>
      <c r="Q5" s="44" t="s">
        <v>2016</v>
      </c>
      <c r="R5" s="44"/>
      <c r="S5" s="44"/>
    </row>
    <row r="6" spans="1:19">
      <c r="A6" s="44"/>
      <c r="B6" t="s">
        <v>8082</v>
      </c>
      <c r="C6" t="s">
        <v>8083</v>
      </c>
      <c r="D6" t="s">
        <v>119</v>
      </c>
      <c r="E6" s="44" t="s">
        <v>8084</v>
      </c>
      <c r="F6" s="44" t="s">
        <v>8085</v>
      </c>
      <c r="G6" s="408">
        <v>182116000</v>
      </c>
      <c r="H6" s="333" t="s">
        <v>8086</v>
      </c>
      <c r="I6" s="333" t="s">
        <v>522</v>
      </c>
      <c r="J6" s="44" t="s">
        <v>4218</v>
      </c>
      <c r="K6" s="44" t="s">
        <v>4155</v>
      </c>
      <c r="L6" s="1160" t="s">
        <v>8087</v>
      </c>
      <c r="M6" s="44" t="s">
        <v>2016</v>
      </c>
      <c r="N6" s="44" t="s">
        <v>2016</v>
      </c>
      <c r="O6" s="44" t="s">
        <v>2016</v>
      </c>
      <c r="P6" s="44" t="s">
        <v>2016</v>
      </c>
      <c r="Q6" s="44" t="s">
        <v>2016</v>
      </c>
      <c r="R6" s="44"/>
      <c r="S6" s="44"/>
    </row>
    <row r="7" spans="1:19">
      <c r="A7" s="44"/>
      <c r="B7" t="s">
        <v>8088</v>
      </c>
      <c r="C7" t="s">
        <v>8089</v>
      </c>
      <c r="D7" t="s">
        <v>4834</v>
      </c>
      <c r="E7" s="44" t="s">
        <v>8090</v>
      </c>
      <c r="F7" s="44" t="s">
        <v>8091</v>
      </c>
      <c r="G7" s="408">
        <v>155337869</v>
      </c>
      <c r="H7" s="333" t="s">
        <v>8092</v>
      </c>
      <c r="I7" s="333" t="s">
        <v>506</v>
      </c>
      <c r="J7" s="44" t="s">
        <v>4220</v>
      </c>
      <c r="K7" s="44" t="s">
        <v>4155</v>
      </c>
      <c r="L7" s="1160" t="s">
        <v>8093</v>
      </c>
      <c r="M7" s="44" t="s">
        <v>2016</v>
      </c>
      <c r="N7" s="44" t="s">
        <v>2016</v>
      </c>
      <c r="O7" s="44" t="s">
        <v>2016</v>
      </c>
      <c r="P7" s="44" t="s">
        <v>2016</v>
      </c>
      <c r="Q7" s="44" t="s">
        <v>2016</v>
      </c>
      <c r="R7" s="44"/>
      <c r="S7" s="44"/>
    </row>
    <row r="8" spans="1:19">
      <c r="A8" s="394"/>
      <c r="B8" s="42" t="s">
        <v>8017</v>
      </c>
      <c r="C8" s="395" t="s">
        <v>8018</v>
      </c>
      <c r="D8" s="227" t="s">
        <v>5509</v>
      </c>
      <c r="E8" s="42" t="s">
        <v>8094</v>
      </c>
      <c r="F8" s="42"/>
      <c r="G8" s="406">
        <v>95672539</v>
      </c>
      <c r="H8" s="407">
        <v>8019465719</v>
      </c>
      <c r="I8" s="406" t="s">
        <v>522</v>
      </c>
      <c r="J8" s="42" t="s">
        <v>4220</v>
      </c>
      <c r="K8" s="228" t="s">
        <v>4172</v>
      </c>
      <c r="L8" s="396" t="s">
        <v>8095</v>
      </c>
      <c r="M8" s="42" t="s">
        <v>2016</v>
      </c>
      <c r="N8" s="42" t="s">
        <v>2016</v>
      </c>
      <c r="O8" s="42" t="s">
        <v>2016</v>
      </c>
      <c r="P8" s="42" t="s">
        <v>2016</v>
      </c>
      <c r="Q8" s="42" t="s">
        <v>2016</v>
      </c>
      <c r="R8" s="42"/>
      <c r="S8" s="42" t="s">
        <v>8096</v>
      </c>
    </row>
    <row r="9" spans="1:19">
      <c r="A9" s="44"/>
      <c r="B9" t="s">
        <v>8097</v>
      </c>
      <c r="C9" s="39" t="s">
        <v>8098</v>
      </c>
      <c r="D9" s="105" t="s">
        <v>188</v>
      </c>
      <c r="E9" s="426" t="s">
        <v>8099</v>
      </c>
      <c r="F9" s="203" t="s">
        <v>8100</v>
      </c>
      <c r="G9" s="415">
        <v>183122504</v>
      </c>
      <c r="H9" s="46">
        <v>8016614915</v>
      </c>
      <c r="I9" s="206" t="s">
        <v>6921</v>
      </c>
      <c r="J9" t="s">
        <v>4218</v>
      </c>
      <c r="K9" s="35" t="s">
        <v>4172</v>
      </c>
      <c r="L9" s="393" t="s">
        <v>8101</v>
      </c>
      <c r="M9" t="s">
        <v>2016</v>
      </c>
      <c r="N9" t="s">
        <v>2016</v>
      </c>
      <c r="O9" t="s">
        <v>2016</v>
      </c>
      <c r="P9" t="s">
        <v>2016</v>
      </c>
      <c r="Q9" t="s">
        <v>2016</v>
      </c>
    </row>
    <row r="10" spans="1:19">
      <c r="A10" s="44"/>
      <c r="B10" t="s">
        <v>8102</v>
      </c>
      <c r="C10" s="39" t="s">
        <v>8103</v>
      </c>
      <c r="D10" s="105" t="s">
        <v>98</v>
      </c>
      <c r="E10" t="s">
        <v>8104</v>
      </c>
      <c r="F10" t="s">
        <v>8105</v>
      </c>
      <c r="G10" s="409">
        <v>160924357</v>
      </c>
      <c r="H10" s="196">
        <v>3854929096</v>
      </c>
      <c r="I10" s="46" t="s">
        <v>8072</v>
      </c>
      <c r="J10" t="s">
        <v>4204</v>
      </c>
      <c r="K10" s="35" t="s">
        <v>4157</v>
      </c>
      <c r="L10" s="393" t="s">
        <v>8106</v>
      </c>
      <c r="M10" t="s">
        <v>2016</v>
      </c>
      <c r="N10" t="s">
        <v>2016</v>
      </c>
      <c r="O10" t="s">
        <v>2016</v>
      </c>
      <c r="P10" t="s">
        <v>2016</v>
      </c>
      <c r="Q10" t="s">
        <v>2016</v>
      </c>
    </row>
    <row r="11" spans="1:19">
      <c r="A11" s="44"/>
      <c r="B11" t="s">
        <v>8107</v>
      </c>
      <c r="C11" s="39" t="s">
        <v>8108</v>
      </c>
      <c r="D11" s="105" t="s">
        <v>98</v>
      </c>
      <c r="E11" t="s">
        <v>8109</v>
      </c>
      <c r="F11" t="s">
        <v>8110</v>
      </c>
      <c r="G11" s="409">
        <v>133847398</v>
      </c>
      <c r="H11" s="196">
        <v>3855567050</v>
      </c>
      <c r="I11" s="46" t="s">
        <v>554</v>
      </c>
      <c r="J11" t="s">
        <v>4204</v>
      </c>
      <c r="K11" s="35" t="s">
        <v>4157</v>
      </c>
      <c r="L11" s="393" t="s">
        <v>8111</v>
      </c>
      <c r="M11" t="s">
        <v>2016</v>
      </c>
      <c r="N11" t="s">
        <v>2016</v>
      </c>
      <c r="O11" t="s">
        <v>2016</v>
      </c>
      <c r="P11" t="s">
        <v>2016</v>
      </c>
      <c r="Q11" t="s">
        <v>2016</v>
      </c>
    </row>
    <row r="12" spans="1:19">
      <c r="A12" s="44"/>
      <c r="B12" t="s">
        <v>8112</v>
      </c>
      <c r="C12" t="s">
        <v>8113</v>
      </c>
      <c r="D12" t="s">
        <v>83</v>
      </c>
      <c r="E12" t="s">
        <v>8114</v>
      </c>
      <c r="F12" t="s">
        <v>8115</v>
      </c>
      <c r="G12" s="409">
        <v>182835767</v>
      </c>
      <c r="H12" s="46" t="s">
        <v>8116</v>
      </c>
      <c r="I12" s="46" t="s">
        <v>522</v>
      </c>
      <c r="J12" t="s">
        <v>4218</v>
      </c>
      <c r="K12" t="s">
        <v>4157</v>
      </c>
      <c r="L12" s="1160" t="s">
        <v>8117</v>
      </c>
      <c r="M12" t="s">
        <v>2016</v>
      </c>
      <c r="N12" t="s">
        <v>2016</v>
      </c>
      <c r="O12" t="s">
        <v>2016</v>
      </c>
      <c r="P12" t="s">
        <v>2016</v>
      </c>
      <c r="Q12" t="s">
        <v>2016</v>
      </c>
    </row>
    <row r="13" spans="1:19">
      <c r="A13" s="336"/>
      <c r="B13" t="s">
        <v>8118</v>
      </c>
      <c r="C13" t="s">
        <v>8119</v>
      </c>
      <c r="D13" t="s">
        <v>83</v>
      </c>
      <c r="E13" t="s">
        <v>8120</v>
      </c>
      <c r="F13" t="s">
        <v>8121</v>
      </c>
      <c r="G13" s="409">
        <v>134746070</v>
      </c>
      <c r="H13" s="46" t="s">
        <v>8122</v>
      </c>
      <c r="I13" s="46" t="s">
        <v>554</v>
      </c>
      <c r="J13" t="s">
        <v>4218</v>
      </c>
      <c r="K13" t="s">
        <v>4157</v>
      </c>
      <c r="L13" s="1160" t="s">
        <v>8123</v>
      </c>
      <c r="M13" t="s">
        <v>2016</v>
      </c>
      <c r="N13" t="s">
        <v>2016</v>
      </c>
      <c r="O13" t="s">
        <v>2016</v>
      </c>
      <c r="P13" t="s">
        <v>2016</v>
      </c>
      <c r="Q13" t="s">
        <v>2016</v>
      </c>
    </row>
  </sheetData>
  <conditionalFormatting sqref="M2:R13">
    <cfRule type="containsText" dxfId="208" priority="1" operator="containsText" text="x">
      <formula>NOT(ISERROR(SEARCH("x",M2)))</formula>
    </cfRule>
    <cfRule type="containsBlanks" dxfId="207" priority="2">
      <formula>LEN(TRIM(M2))=0</formula>
    </cfRule>
  </conditionalFormatting>
  <dataValidations count="1">
    <dataValidation type="list" allowBlank="1" showInputMessage="1" showErrorMessage="1" sqref="M2:R13" xr:uid="{BA123EE3-110B-421A-80F9-9CAF511013DA}">
      <formula1>"X"</formula1>
    </dataValidation>
  </dataValidations>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AB21-EB86-4F16-9F95-4F42E1CBD4B8}">
  <dimension ref="A1:R17"/>
  <sheetViews>
    <sheetView workbookViewId="0">
      <selection activeCell="F5" sqref="F5"/>
    </sheetView>
  </sheetViews>
  <sheetFormatPr defaultRowHeight="20.25" customHeight="1"/>
  <cols>
    <col min="1" max="1" width="10.85546875" customWidth="1"/>
    <col min="2" max="2" width="11.42578125" bestFit="1" customWidth="1"/>
    <col min="3" max="3" width="9.140625" customWidth="1"/>
    <col min="4" max="4" width="30.7109375" customWidth="1"/>
    <col min="5" max="5" width="23" customWidth="1"/>
    <col min="6" max="6" width="11.42578125" style="390" customWidth="1"/>
    <col min="7" max="7" width="15.28515625" customWidth="1"/>
    <col min="8" max="8" width="9.140625" style="46" customWidth="1"/>
    <col min="9" max="9" width="9.140625" customWidth="1"/>
    <col min="10" max="10" width="14.28515625" customWidth="1"/>
    <col min="11" max="15" width="12.42578125" bestFit="1" customWidth="1"/>
    <col min="16" max="16" width="19" bestFit="1" customWidth="1"/>
    <col min="17" max="17" width="13.5703125" bestFit="1" customWidth="1"/>
    <col min="18" max="18" width="52.7109375" customWidth="1"/>
  </cols>
  <sheetData>
    <row r="1" spans="1:18" ht="20.25" customHeight="1">
      <c r="A1" t="s">
        <v>6745</v>
      </c>
      <c r="B1" t="s">
        <v>4139</v>
      </c>
      <c r="C1" t="s">
        <v>4137</v>
      </c>
      <c r="D1" t="s">
        <v>4138</v>
      </c>
      <c r="E1" t="s">
        <v>189</v>
      </c>
      <c r="F1" s="1149" t="s">
        <v>1192</v>
      </c>
      <c r="G1" t="s">
        <v>190</v>
      </c>
      <c r="H1" s="46" t="s">
        <v>498</v>
      </c>
      <c r="I1" t="s">
        <v>4143</v>
      </c>
      <c r="J1" t="s">
        <v>4144</v>
      </c>
      <c r="K1" t="s">
        <v>4145</v>
      </c>
      <c r="L1" t="s">
        <v>450</v>
      </c>
      <c r="M1" t="s">
        <v>4146</v>
      </c>
      <c r="N1" t="s">
        <v>4147</v>
      </c>
      <c r="O1" t="s">
        <v>4148</v>
      </c>
      <c r="P1" t="s">
        <v>4149</v>
      </c>
      <c r="Q1" t="s">
        <v>4150</v>
      </c>
      <c r="R1" t="s">
        <v>4151</v>
      </c>
    </row>
    <row r="2" spans="1:18" s="42" customFormat="1" ht="20.25" customHeight="1">
      <c r="A2" s="34"/>
      <c r="B2" s="34" t="s">
        <v>8017</v>
      </c>
      <c r="C2" s="34" t="s">
        <v>8018</v>
      </c>
      <c r="D2" s="34" t="s">
        <v>5509</v>
      </c>
      <c r="E2" s="34" t="s">
        <v>8024</v>
      </c>
      <c r="F2" s="265">
        <v>182933076</v>
      </c>
      <c r="G2" s="281" t="s">
        <v>8124</v>
      </c>
      <c r="H2" s="114" t="s">
        <v>545</v>
      </c>
      <c r="I2" s="34" t="s">
        <v>4220</v>
      </c>
      <c r="J2" s="34" t="s">
        <v>4172</v>
      </c>
      <c r="K2" s="178" t="s">
        <v>8125</v>
      </c>
      <c r="L2" s="164"/>
      <c r="M2" s="164"/>
      <c r="N2" s="164"/>
      <c r="O2" s="164"/>
      <c r="P2" s="164"/>
      <c r="Q2" s="164"/>
      <c r="R2" s="34"/>
    </row>
    <row r="3" spans="1:18" s="310" customFormat="1" ht="20.25" customHeight="1">
      <c r="A3" s="34"/>
      <c r="B3" s="34" t="s">
        <v>8097</v>
      </c>
      <c r="C3" s="34" t="s">
        <v>8098</v>
      </c>
      <c r="D3" s="34" t="s">
        <v>188</v>
      </c>
      <c r="E3" s="34" t="s">
        <v>8126</v>
      </c>
      <c r="F3" s="265">
        <v>155392161</v>
      </c>
      <c r="G3" s="391" t="s">
        <v>8127</v>
      </c>
      <c r="H3" s="114" t="s">
        <v>522</v>
      </c>
      <c r="I3" s="34" t="s">
        <v>4218</v>
      </c>
      <c r="J3" s="34" t="s">
        <v>4172</v>
      </c>
      <c r="K3" s="178" t="s">
        <v>8128</v>
      </c>
      <c r="L3" s="164"/>
      <c r="M3" s="164"/>
      <c r="N3" s="164"/>
      <c r="O3" s="164"/>
      <c r="P3" s="164"/>
      <c r="Q3" s="164"/>
      <c r="R3" s="34"/>
    </row>
    <row r="4" spans="1:18" ht="20.25" customHeight="1">
      <c r="A4" s="34"/>
      <c r="B4" s="34" t="s">
        <v>8102</v>
      </c>
      <c r="C4" s="34" t="s">
        <v>8103</v>
      </c>
      <c r="D4" s="34" t="s">
        <v>98</v>
      </c>
      <c r="E4" s="34" t="s">
        <v>8129</v>
      </c>
      <c r="F4" s="265"/>
      <c r="G4" s="281">
        <v>3854439789</v>
      </c>
      <c r="H4" s="114" t="s">
        <v>554</v>
      </c>
      <c r="I4" s="34" t="s">
        <v>4204</v>
      </c>
      <c r="J4" s="34" t="s">
        <v>4157</v>
      </c>
      <c r="K4" s="178" t="s">
        <v>8130</v>
      </c>
      <c r="L4" s="164"/>
      <c r="M4" s="164"/>
      <c r="N4" s="164"/>
      <c r="O4" s="164"/>
      <c r="P4" s="164"/>
      <c r="Q4" s="164"/>
      <c r="R4" s="34"/>
    </row>
    <row r="5" spans="1:18" s="34" customFormat="1" ht="20.25" customHeight="1">
      <c r="A5"/>
      <c r="B5" t="s">
        <v>8131</v>
      </c>
      <c r="C5" t="s">
        <v>4666</v>
      </c>
      <c r="D5" t="s">
        <v>83</v>
      </c>
      <c r="E5" t="s">
        <v>8129</v>
      </c>
      <c r="F5" s="1149">
        <v>136219837</v>
      </c>
      <c r="G5" s="46">
        <v>3854439789</v>
      </c>
      <c r="H5" s="46" t="s">
        <v>554</v>
      </c>
      <c r="I5" t="s">
        <v>4218</v>
      </c>
      <c r="J5" t="s">
        <v>4157</v>
      </c>
      <c r="K5" s="178" t="s">
        <v>8132</v>
      </c>
      <c r="L5" s="164"/>
      <c r="M5" s="164"/>
      <c r="N5" s="164"/>
      <c r="O5" s="164"/>
      <c r="P5" s="164"/>
      <c r="Q5" s="164"/>
      <c r="R5"/>
    </row>
    <row r="6" spans="1:18" ht="20.25" customHeight="1">
      <c r="B6" t="s">
        <v>6049</v>
      </c>
      <c r="C6" t="s">
        <v>8133</v>
      </c>
      <c r="D6" t="s">
        <v>86</v>
      </c>
      <c r="E6" t="s">
        <v>8134</v>
      </c>
      <c r="F6" s="1149">
        <v>153647783</v>
      </c>
      <c r="G6" s="46">
        <v>3855250976</v>
      </c>
      <c r="H6" s="46" t="s">
        <v>7842</v>
      </c>
      <c r="I6" t="s">
        <v>4204</v>
      </c>
      <c r="J6" t="s">
        <v>4162</v>
      </c>
      <c r="K6" s="178" t="s">
        <v>8135</v>
      </c>
      <c r="L6" s="164"/>
      <c r="M6" s="164"/>
      <c r="N6" s="164"/>
      <c r="O6" s="164"/>
      <c r="P6" s="164"/>
      <c r="Q6" s="164"/>
    </row>
    <row r="7" spans="1:18" ht="20.25" customHeight="1">
      <c r="B7" t="s">
        <v>8136</v>
      </c>
      <c r="C7" t="s">
        <v>8137</v>
      </c>
      <c r="D7" t="s">
        <v>5068</v>
      </c>
      <c r="E7" t="s">
        <v>8138</v>
      </c>
      <c r="F7" s="1149">
        <v>106698048</v>
      </c>
      <c r="G7" s="46">
        <v>8018313522</v>
      </c>
      <c r="H7" s="46" t="s">
        <v>7413</v>
      </c>
      <c r="I7" t="s">
        <v>8139</v>
      </c>
      <c r="J7" t="s">
        <v>4157</v>
      </c>
      <c r="K7" s="178" t="s">
        <v>8140</v>
      </c>
      <c r="L7" s="164"/>
      <c r="M7" s="164"/>
      <c r="N7" s="164"/>
      <c r="O7" s="164"/>
      <c r="P7" s="164"/>
      <c r="Q7" s="164"/>
    </row>
    <row r="8" spans="1:18" ht="20.25" customHeight="1">
      <c r="B8" t="s">
        <v>5943</v>
      </c>
      <c r="C8" t="s">
        <v>8141</v>
      </c>
      <c r="D8" t="s">
        <v>4355</v>
      </c>
      <c r="E8" t="s">
        <v>8142</v>
      </c>
      <c r="F8" s="1149">
        <v>182104306</v>
      </c>
      <c r="G8" s="46">
        <v>3854650024</v>
      </c>
      <c r="H8" s="46" t="s">
        <v>522</v>
      </c>
      <c r="I8" t="s">
        <v>4204</v>
      </c>
      <c r="J8" t="s">
        <v>4172</v>
      </c>
      <c r="K8" s="392" t="s">
        <v>8143</v>
      </c>
      <c r="L8" s="164"/>
      <c r="M8" s="164"/>
      <c r="N8" s="164"/>
      <c r="O8" s="164"/>
      <c r="P8" s="164"/>
      <c r="Q8" s="164"/>
    </row>
    <row r="9" spans="1:18" ht="20.25" customHeight="1">
      <c r="B9" t="s">
        <v>8144</v>
      </c>
      <c r="C9" t="s">
        <v>8145</v>
      </c>
      <c r="D9" t="s">
        <v>4355</v>
      </c>
      <c r="E9" t="s">
        <v>8146</v>
      </c>
      <c r="F9" s="1158">
        <v>146925310</v>
      </c>
      <c r="G9" s="333">
        <v>8439499451</v>
      </c>
      <c r="H9" s="333" t="s">
        <v>522</v>
      </c>
      <c r="I9" t="s">
        <v>4204</v>
      </c>
      <c r="J9" t="s">
        <v>4172</v>
      </c>
      <c r="K9" s="178" t="s">
        <v>8147</v>
      </c>
      <c r="L9" s="164"/>
      <c r="M9" s="164"/>
      <c r="N9" s="164"/>
      <c r="O9" s="164"/>
      <c r="P9" s="164"/>
      <c r="Q9" s="164"/>
    </row>
    <row r="10" spans="1:18" ht="20.25" customHeight="1">
      <c r="B10" t="s">
        <v>7750</v>
      </c>
      <c r="C10" t="s">
        <v>8148</v>
      </c>
      <c r="D10" t="s">
        <v>188</v>
      </c>
      <c r="E10" t="s">
        <v>8149</v>
      </c>
      <c r="F10" s="1149">
        <v>182867836</v>
      </c>
      <c r="G10" s="46">
        <v>8017922756</v>
      </c>
      <c r="H10" s="46" t="s">
        <v>554</v>
      </c>
      <c r="I10" t="s">
        <v>4218</v>
      </c>
      <c r="J10" t="s">
        <v>4172</v>
      </c>
      <c r="K10" s="178" t="s">
        <v>8150</v>
      </c>
      <c r="L10" s="164" t="s">
        <v>2016</v>
      </c>
      <c r="M10" s="164" t="s">
        <v>2016</v>
      </c>
      <c r="N10" s="164" t="s">
        <v>2016</v>
      </c>
      <c r="O10" s="164"/>
      <c r="P10" s="164" t="s">
        <v>2016</v>
      </c>
      <c r="Q10" s="164"/>
    </row>
    <row r="11" spans="1:18" ht="20.25" customHeight="1">
      <c r="B11" t="s">
        <v>8151</v>
      </c>
      <c r="C11" t="s">
        <v>8152</v>
      </c>
      <c r="D11" t="s">
        <v>188</v>
      </c>
      <c r="E11" s="203" t="s">
        <v>8153</v>
      </c>
      <c r="F11" s="1150">
        <v>180284937</v>
      </c>
      <c r="G11" s="312" t="s">
        <v>8154</v>
      </c>
      <c r="H11" s="305" t="s">
        <v>522</v>
      </c>
      <c r="I11" t="s">
        <v>4218</v>
      </c>
      <c r="J11" t="s">
        <v>4172</v>
      </c>
      <c r="K11" s="178" t="s">
        <v>8155</v>
      </c>
      <c r="L11" s="164"/>
      <c r="M11" s="164"/>
      <c r="N11" s="164"/>
      <c r="O11" s="164"/>
      <c r="P11" s="164"/>
      <c r="Q11" s="164"/>
    </row>
    <row r="12" spans="1:18" ht="20.25" customHeight="1">
      <c r="B12" t="s">
        <v>8156</v>
      </c>
      <c r="C12" t="s">
        <v>8157</v>
      </c>
      <c r="D12" t="s">
        <v>86</v>
      </c>
      <c r="E12" t="s">
        <v>6242</v>
      </c>
      <c r="F12" s="258">
        <v>146443919</v>
      </c>
      <c r="G12" s="196">
        <v>3855886059</v>
      </c>
      <c r="H12" s="46" t="s">
        <v>522</v>
      </c>
      <c r="I12" t="s">
        <v>4204</v>
      </c>
      <c r="J12" t="s">
        <v>4162</v>
      </c>
      <c r="K12" s="178" t="s">
        <v>6245</v>
      </c>
      <c r="L12" s="164"/>
      <c r="M12" s="164"/>
      <c r="N12" s="164"/>
      <c r="O12" s="164"/>
      <c r="P12" s="164"/>
      <c r="Q12" s="164"/>
    </row>
    <row r="13" spans="1:18" ht="20.25" customHeight="1">
      <c r="B13" t="s">
        <v>8158</v>
      </c>
      <c r="C13" t="s">
        <v>8159</v>
      </c>
      <c r="D13" t="s">
        <v>86</v>
      </c>
      <c r="E13" t="s">
        <v>8160</v>
      </c>
      <c r="F13" s="1149">
        <v>183240572</v>
      </c>
      <c r="G13" s="196">
        <v>3853430537</v>
      </c>
      <c r="H13" s="46" t="s">
        <v>552</v>
      </c>
      <c r="I13" t="s">
        <v>4204</v>
      </c>
      <c r="J13" t="s">
        <v>4162</v>
      </c>
      <c r="K13" s="178" t="s">
        <v>8161</v>
      </c>
      <c r="L13" s="164" t="s">
        <v>2016</v>
      </c>
      <c r="M13" s="164" t="s">
        <v>2016</v>
      </c>
      <c r="N13" s="164" t="s">
        <v>2016</v>
      </c>
      <c r="O13" s="164"/>
      <c r="P13" s="164" t="s">
        <v>2016</v>
      </c>
      <c r="Q13" s="164"/>
    </row>
    <row r="14" spans="1:18" s="34" customFormat="1" ht="20.25" customHeight="1">
      <c r="A14"/>
      <c r="B14" t="s">
        <v>8162</v>
      </c>
      <c r="C14" t="s">
        <v>8163</v>
      </c>
      <c r="D14" t="s">
        <v>92</v>
      </c>
      <c r="E14" t="s">
        <v>8164</v>
      </c>
      <c r="F14" s="1149">
        <v>127825521</v>
      </c>
      <c r="G14" s="196" t="s">
        <v>8165</v>
      </c>
      <c r="H14" s="46" t="s">
        <v>7842</v>
      </c>
      <c r="I14" t="s">
        <v>4220</v>
      </c>
      <c r="J14" t="s">
        <v>4162</v>
      </c>
      <c r="K14" s="178" t="s">
        <v>8166</v>
      </c>
      <c r="L14" s="164"/>
      <c r="M14" s="164"/>
      <c r="N14" s="164"/>
      <c r="O14" s="164"/>
      <c r="P14" s="164"/>
      <c r="Q14" s="164"/>
      <c r="R14"/>
    </row>
    <row r="15" spans="1:18" s="34" customFormat="1" ht="20.25" customHeight="1">
      <c r="A15"/>
      <c r="B15" t="s">
        <v>8167</v>
      </c>
      <c r="C15" t="s">
        <v>8168</v>
      </c>
      <c r="D15" t="s">
        <v>4355</v>
      </c>
      <c r="E15" s="203" t="s">
        <v>8169</v>
      </c>
      <c r="F15" s="1150">
        <v>182053005</v>
      </c>
      <c r="G15" s="206" t="s">
        <v>8170</v>
      </c>
      <c r="H15" s="206" t="s">
        <v>522</v>
      </c>
      <c r="I15" t="s">
        <v>4204</v>
      </c>
      <c r="J15" t="s">
        <v>4172</v>
      </c>
      <c r="K15" s="178" t="s">
        <v>8171</v>
      </c>
      <c r="L15" s="164"/>
      <c r="M15" s="164"/>
      <c r="N15" s="164"/>
      <c r="O15" s="164"/>
      <c r="P15" s="164"/>
      <c r="Q15" s="164"/>
      <c r="R15"/>
    </row>
    <row r="16" spans="1:18" ht="20.25" customHeight="1">
      <c r="B16" t="s">
        <v>6923</v>
      </c>
      <c r="C16" t="s">
        <v>8172</v>
      </c>
      <c r="D16" t="s">
        <v>4355</v>
      </c>
      <c r="E16" s="203" t="s">
        <v>8173</v>
      </c>
      <c r="F16" s="1150">
        <v>182052993</v>
      </c>
      <c r="G16" s="206">
        <v>8139560403</v>
      </c>
      <c r="H16" s="206" t="s">
        <v>554</v>
      </c>
      <c r="I16" t="s">
        <v>4204</v>
      </c>
      <c r="J16" t="s">
        <v>4172</v>
      </c>
      <c r="K16" s="178" t="s">
        <v>8174</v>
      </c>
      <c r="L16" s="164" t="s">
        <v>2016</v>
      </c>
      <c r="M16" s="164" t="s">
        <v>2016</v>
      </c>
      <c r="N16" s="164" t="s">
        <v>2016</v>
      </c>
      <c r="O16" s="164"/>
      <c r="P16" s="164" t="s">
        <v>2016</v>
      </c>
      <c r="Q16" s="164"/>
    </row>
    <row r="17" spans="2:17" ht="20.25" customHeight="1">
      <c r="B17" t="s">
        <v>8175</v>
      </c>
      <c r="C17" s="388" t="s">
        <v>8176</v>
      </c>
      <c r="D17" t="s">
        <v>161</v>
      </c>
      <c r="E17" t="s">
        <v>8177</v>
      </c>
      <c r="F17" s="1149">
        <v>182801094</v>
      </c>
      <c r="G17" s="46">
        <v>3856229928</v>
      </c>
      <c r="H17" s="46" t="s">
        <v>522</v>
      </c>
      <c r="I17" t="s">
        <v>4220</v>
      </c>
      <c r="J17" t="s">
        <v>4157</v>
      </c>
      <c r="K17" s="178" t="s">
        <v>8178</v>
      </c>
      <c r="L17" s="387"/>
      <c r="M17" s="387"/>
      <c r="N17" s="387"/>
      <c r="O17" s="387"/>
      <c r="P17" s="387"/>
      <c r="Q17" s="387"/>
    </row>
  </sheetData>
  <conditionalFormatting sqref="L2:Q17">
    <cfRule type="containsText" dxfId="198" priority="1" operator="containsText" text="x">
      <formula>NOT(ISERROR(SEARCH("x",L2)))</formula>
    </cfRule>
    <cfRule type="containsBlanks" dxfId="197" priority="2">
      <formula>LEN(TRIM(L2))=0</formula>
    </cfRule>
  </conditionalFormatting>
  <dataValidations count="2">
    <dataValidation type="list" allowBlank="1" showInputMessage="1" showErrorMessage="1" sqref="I11:I16" xr:uid="{A8569BCB-43E0-4391-BE6C-D2F70620712D}">
      <formula1>#REF!</formula1>
    </dataValidation>
    <dataValidation type="list" allowBlank="1" showInputMessage="1" showErrorMessage="1" sqref="L2:Q17" xr:uid="{49635466-E7B1-4BE7-8AF9-85EB1D1DFE97}">
      <formula1>"X"</formula1>
    </dataValidation>
  </dataValidations>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F1A5-1688-4CC0-A668-832934F12173}">
  <dimension ref="A1:R32"/>
  <sheetViews>
    <sheetView topLeftCell="E1" workbookViewId="0">
      <selection activeCell="K24" sqref="K24"/>
    </sheetView>
  </sheetViews>
  <sheetFormatPr defaultRowHeight="15"/>
  <cols>
    <col min="1" max="1" width="14" bestFit="1" customWidth="1"/>
    <col min="2" max="3" width="11.42578125" bestFit="1" customWidth="1"/>
    <col min="4" max="4" width="30.7109375" bestFit="1" customWidth="1"/>
    <col min="5" max="5" width="22.85546875" customWidth="1"/>
    <col min="6" max="6" width="11.42578125" style="197" bestFit="1" customWidth="1"/>
    <col min="7" max="7" width="15.28515625" style="35" customWidth="1"/>
    <col min="8" max="8" width="9.140625" customWidth="1"/>
    <col min="9" max="9" width="50.42578125" customWidth="1"/>
    <col min="10" max="10" width="14.28515625" customWidth="1"/>
    <col min="11" max="15" width="12.42578125" bestFit="1" customWidth="1"/>
    <col min="16" max="16" width="19" bestFit="1" customWidth="1"/>
    <col min="17" max="17" width="13.5703125" bestFit="1" customWidth="1"/>
    <col min="18" max="18" width="52.7109375" customWidth="1"/>
  </cols>
  <sheetData>
    <row r="1" spans="1:18">
      <c r="A1" t="s">
        <v>6745</v>
      </c>
      <c r="B1" t="s">
        <v>4139</v>
      </c>
      <c r="C1" t="s">
        <v>4137</v>
      </c>
      <c r="D1" t="s">
        <v>4138</v>
      </c>
      <c r="E1" t="s">
        <v>189</v>
      </c>
      <c r="F1" s="197" t="s">
        <v>1192</v>
      </c>
      <c r="G1" s="35" t="s">
        <v>190</v>
      </c>
      <c r="H1" t="s">
        <v>498</v>
      </c>
      <c r="I1" t="s">
        <v>4143</v>
      </c>
      <c r="J1" t="s">
        <v>4144</v>
      </c>
      <c r="K1" t="s">
        <v>4145</v>
      </c>
      <c r="L1" t="s">
        <v>450</v>
      </c>
      <c r="M1" t="s">
        <v>4146</v>
      </c>
      <c r="N1" t="s">
        <v>4147</v>
      </c>
      <c r="O1" t="s">
        <v>4148</v>
      </c>
      <c r="P1" t="s">
        <v>4149</v>
      </c>
      <c r="Q1" t="s">
        <v>4150</v>
      </c>
      <c r="R1" t="s">
        <v>4151</v>
      </c>
    </row>
    <row r="2" spans="1:18">
      <c r="B2" t="s">
        <v>8179</v>
      </c>
      <c r="C2" t="s">
        <v>8180</v>
      </c>
      <c r="D2" t="s">
        <v>83</v>
      </c>
      <c r="E2" t="s">
        <v>8181</v>
      </c>
      <c r="F2" s="197">
        <v>177875178</v>
      </c>
      <c r="G2" s="196">
        <v>8015002254</v>
      </c>
      <c r="H2" t="s">
        <v>522</v>
      </c>
      <c r="I2" t="s">
        <v>4218</v>
      </c>
      <c r="J2" t="s">
        <v>4157</v>
      </c>
      <c r="K2" s="178" t="s">
        <v>8182</v>
      </c>
      <c r="L2" s="164"/>
      <c r="M2" s="164"/>
      <c r="N2" s="164"/>
      <c r="O2" s="164"/>
      <c r="P2" s="164"/>
      <c r="Q2" s="164"/>
    </row>
    <row r="3" spans="1:18" ht="17.25" customHeight="1">
      <c r="B3" t="s">
        <v>8183</v>
      </c>
      <c r="C3" s="146" t="s">
        <v>8184</v>
      </c>
      <c r="D3" s="318" t="s">
        <v>125</v>
      </c>
      <c r="E3" t="s">
        <v>8185</v>
      </c>
      <c r="F3" s="197">
        <v>95642473</v>
      </c>
      <c r="G3" s="196">
        <v>8016660722</v>
      </c>
      <c r="H3" t="s">
        <v>522</v>
      </c>
      <c r="I3" t="s">
        <v>4220</v>
      </c>
      <c r="J3" t="s">
        <v>4155</v>
      </c>
      <c r="K3" s="178" t="s">
        <v>8186</v>
      </c>
      <c r="L3" s="164"/>
      <c r="M3" s="164"/>
      <c r="N3" s="164"/>
      <c r="O3" s="164"/>
      <c r="P3" s="164"/>
      <c r="Q3" s="164"/>
    </row>
    <row r="4" spans="1:18" ht="18" customHeight="1">
      <c r="B4" t="s">
        <v>8187</v>
      </c>
      <c r="C4" s="146" t="s">
        <v>8188</v>
      </c>
      <c r="D4" s="318" t="s">
        <v>5068</v>
      </c>
      <c r="E4" t="s">
        <v>8189</v>
      </c>
      <c r="F4" s="197">
        <v>176770864</v>
      </c>
      <c r="G4" s="196">
        <v>9452517288</v>
      </c>
      <c r="H4" t="s">
        <v>522</v>
      </c>
      <c r="I4" t="s">
        <v>4218</v>
      </c>
      <c r="J4" t="s">
        <v>4157</v>
      </c>
      <c r="K4" s="178" t="s">
        <v>8190</v>
      </c>
      <c r="L4" s="164"/>
      <c r="M4" s="164"/>
      <c r="N4" s="164"/>
      <c r="O4" s="164"/>
      <c r="P4" s="164"/>
      <c r="Q4" s="164"/>
    </row>
    <row r="5" spans="1:18">
      <c r="B5" t="s">
        <v>8191</v>
      </c>
      <c r="C5" t="s">
        <v>8192</v>
      </c>
      <c r="D5" t="s">
        <v>4975</v>
      </c>
      <c r="E5" t="s">
        <v>8193</v>
      </c>
      <c r="F5" s="197">
        <v>144210057</v>
      </c>
      <c r="G5" s="196">
        <v>3852287458</v>
      </c>
      <c r="H5" t="s">
        <v>554</v>
      </c>
      <c r="I5" t="s">
        <v>4220</v>
      </c>
      <c r="J5" t="s">
        <v>4162</v>
      </c>
      <c r="K5" s="178" t="s">
        <v>8194</v>
      </c>
      <c r="L5" s="164"/>
      <c r="M5" s="164"/>
      <c r="N5" s="164"/>
      <c r="O5" s="164"/>
      <c r="P5" s="164"/>
      <c r="Q5" s="164"/>
    </row>
    <row r="6" spans="1:18">
      <c r="B6" t="s">
        <v>8195</v>
      </c>
      <c r="C6" t="s">
        <v>8196</v>
      </c>
      <c r="D6" t="s">
        <v>80</v>
      </c>
      <c r="E6" t="s">
        <v>8197</v>
      </c>
      <c r="F6" s="197">
        <v>133272085</v>
      </c>
      <c r="G6" s="196">
        <v>8016716932</v>
      </c>
      <c r="H6" t="s">
        <v>522</v>
      </c>
      <c r="I6" t="s">
        <v>4218</v>
      </c>
      <c r="J6" t="s">
        <v>4162</v>
      </c>
      <c r="K6" s="178" t="s">
        <v>8198</v>
      </c>
      <c r="L6" s="164"/>
      <c r="M6" s="164"/>
      <c r="N6" s="164"/>
      <c r="O6" s="164"/>
      <c r="P6" s="164"/>
      <c r="Q6" s="164"/>
    </row>
    <row r="7" spans="1:18">
      <c r="B7" t="s">
        <v>8038</v>
      </c>
      <c r="C7" t="s">
        <v>8199</v>
      </c>
      <c r="D7" t="s">
        <v>188</v>
      </c>
      <c r="E7" t="s">
        <v>8200</v>
      </c>
      <c r="F7" s="197">
        <v>129657038</v>
      </c>
      <c r="G7" s="196">
        <v>3855478499</v>
      </c>
      <c r="H7" t="s">
        <v>6793</v>
      </c>
      <c r="I7" t="s">
        <v>4218</v>
      </c>
      <c r="J7" t="s">
        <v>4172</v>
      </c>
      <c r="K7" s="178" t="s">
        <v>8201</v>
      </c>
      <c r="L7" s="164"/>
      <c r="M7" s="164"/>
      <c r="N7" s="164"/>
      <c r="O7" s="164"/>
      <c r="P7" s="164"/>
      <c r="Q7" s="164"/>
    </row>
    <row r="8" spans="1:18">
      <c r="B8" t="s">
        <v>8202</v>
      </c>
      <c r="C8" s="146" t="s">
        <v>8203</v>
      </c>
      <c r="D8" s="318" t="s">
        <v>98</v>
      </c>
      <c r="E8" t="s">
        <v>8204</v>
      </c>
      <c r="F8" s="197">
        <v>182924920</v>
      </c>
      <c r="G8" s="196" t="s">
        <v>8205</v>
      </c>
      <c r="H8" t="s">
        <v>522</v>
      </c>
      <c r="I8" t="s">
        <v>4204</v>
      </c>
      <c r="J8" t="s">
        <v>4157</v>
      </c>
      <c r="K8" s="178" t="s">
        <v>8206</v>
      </c>
      <c r="L8" s="164"/>
      <c r="M8" s="164"/>
      <c r="N8" s="164"/>
      <c r="O8" s="164"/>
      <c r="P8" s="164"/>
      <c r="Q8" s="164"/>
    </row>
    <row r="9" spans="1:18">
      <c r="B9" t="s">
        <v>8207</v>
      </c>
      <c r="C9" s="146" t="s">
        <v>8208</v>
      </c>
      <c r="D9" s="318" t="s">
        <v>95</v>
      </c>
      <c r="E9" t="s">
        <v>8209</v>
      </c>
      <c r="F9" s="197">
        <v>95710507</v>
      </c>
      <c r="G9" s="196">
        <v>5314957071</v>
      </c>
      <c r="H9" t="s">
        <v>545</v>
      </c>
      <c r="I9" t="s">
        <v>4204</v>
      </c>
      <c r="J9" t="s">
        <v>4155</v>
      </c>
      <c r="K9" s="178" t="s">
        <v>8210</v>
      </c>
      <c r="L9" s="164"/>
      <c r="M9" s="164"/>
      <c r="N9" s="164"/>
      <c r="O9" s="164"/>
      <c r="P9" s="164"/>
      <c r="Q9" s="164"/>
    </row>
    <row r="10" spans="1:18">
      <c r="B10" t="s">
        <v>8211</v>
      </c>
      <c r="C10" s="146" t="s">
        <v>8212</v>
      </c>
      <c r="D10" s="318" t="s">
        <v>4355</v>
      </c>
      <c r="E10" t="s">
        <v>8213</v>
      </c>
      <c r="F10" s="197">
        <v>155194339</v>
      </c>
      <c r="G10" s="196">
        <v>3855517008</v>
      </c>
      <c r="H10" t="s">
        <v>522</v>
      </c>
      <c r="I10" t="s">
        <v>4204</v>
      </c>
      <c r="J10" t="s">
        <v>4172</v>
      </c>
      <c r="K10" s="178" t="s">
        <v>8214</v>
      </c>
      <c r="L10" s="164"/>
      <c r="M10" s="164"/>
      <c r="N10" s="164"/>
      <c r="O10" s="164"/>
      <c r="P10" s="164"/>
      <c r="Q10" s="164"/>
    </row>
    <row r="11" spans="1:18">
      <c r="B11" t="s">
        <v>8215</v>
      </c>
      <c r="C11" s="146" t="s">
        <v>8216</v>
      </c>
      <c r="D11" s="318" t="s">
        <v>98</v>
      </c>
      <c r="E11" t="s">
        <v>8217</v>
      </c>
      <c r="F11" s="197">
        <v>185009950</v>
      </c>
      <c r="G11" s="196" t="s">
        <v>8218</v>
      </c>
      <c r="H11" t="s">
        <v>554</v>
      </c>
      <c r="I11" t="s">
        <v>4204</v>
      </c>
      <c r="J11" t="s">
        <v>4157</v>
      </c>
      <c r="K11" s="178" t="s">
        <v>8219</v>
      </c>
      <c r="L11" s="164"/>
      <c r="M11" s="164"/>
      <c r="N11" s="164"/>
      <c r="O11" s="164"/>
      <c r="P11" s="164"/>
      <c r="Q11" s="164"/>
    </row>
    <row r="12" spans="1:18">
      <c r="B12" t="s">
        <v>8220</v>
      </c>
      <c r="C12" s="146" t="s">
        <v>8221</v>
      </c>
      <c r="D12" s="318" t="s">
        <v>119</v>
      </c>
      <c r="E12" t="s">
        <v>8222</v>
      </c>
      <c r="F12" s="197">
        <v>182843684</v>
      </c>
      <c r="G12" s="196">
        <v>4079532052</v>
      </c>
      <c r="H12" t="s">
        <v>506</v>
      </c>
      <c r="I12" t="s">
        <v>4204</v>
      </c>
      <c r="J12" t="s">
        <v>4155</v>
      </c>
      <c r="K12" s="178" t="s">
        <v>8223</v>
      </c>
      <c r="L12" s="164"/>
      <c r="M12" s="164"/>
      <c r="N12" s="164"/>
      <c r="O12" s="164"/>
      <c r="P12" s="164"/>
      <c r="Q12" s="164"/>
    </row>
    <row r="13" spans="1:18">
      <c r="B13" t="s">
        <v>8224</v>
      </c>
      <c r="C13" t="s">
        <v>8225</v>
      </c>
      <c r="D13" t="s">
        <v>80</v>
      </c>
      <c r="E13" t="s">
        <v>8226</v>
      </c>
      <c r="F13" s="197">
        <v>160936379</v>
      </c>
      <c r="G13" s="196" t="s">
        <v>8227</v>
      </c>
      <c r="H13" t="s">
        <v>522</v>
      </c>
      <c r="I13" t="s">
        <v>4218</v>
      </c>
      <c r="J13" t="s">
        <v>4162</v>
      </c>
      <c r="K13" s="178" t="s">
        <v>8228</v>
      </c>
      <c r="L13" s="164"/>
      <c r="M13" s="164"/>
      <c r="N13" s="164"/>
      <c r="O13" s="164"/>
      <c r="P13" s="164"/>
      <c r="Q13" s="164"/>
    </row>
    <row r="14" spans="1:18">
      <c r="B14" t="s">
        <v>8229</v>
      </c>
      <c r="C14" t="s">
        <v>8230</v>
      </c>
      <c r="D14" t="s">
        <v>4975</v>
      </c>
      <c r="E14" t="s">
        <v>8231</v>
      </c>
      <c r="F14" s="197">
        <v>182104307</v>
      </c>
      <c r="G14" s="196">
        <v>4696009039</v>
      </c>
      <c r="H14" t="s">
        <v>522</v>
      </c>
      <c r="I14" t="s">
        <v>4220</v>
      </c>
      <c r="J14" t="s">
        <v>4162</v>
      </c>
      <c r="K14" s="178" t="s">
        <v>8232</v>
      </c>
      <c r="L14" s="164"/>
      <c r="M14" s="164"/>
      <c r="N14" s="164"/>
      <c r="O14" s="164"/>
      <c r="P14" s="164"/>
      <c r="Q14" s="164"/>
    </row>
    <row r="15" spans="1:18">
      <c r="B15" t="s">
        <v>8233</v>
      </c>
      <c r="C15" s="146" t="s">
        <v>8234</v>
      </c>
      <c r="D15" s="318" t="s">
        <v>119</v>
      </c>
      <c r="E15" t="s">
        <v>8235</v>
      </c>
      <c r="F15" s="197">
        <v>182102784</v>
      </c>
      <c r="G15" s="196" t="s">
        <v>8236</v>
      </c>
      <c r="H15" t="s">
        <v>522</v>
      </c>
      <c r="I15" t="s">
        <v>4204</v>
      </c>
      <c r="J15" t="s">
        <v>4155</v>
      </c>
      <c r="K15" s="178" t="s">
        <v>8237</v>
      </c>
      <c r="L15" s="164"/>
      <c r="M15" s="164"/>
      <c r="N15" s="164"/>
      <c r="O15" s="164"/>
      <c r="P15" s="164"/>
      <c r="Q15" s="164"/>
    </row>
    <row r="16" spans="1:18">
      <c r="B16" t="s">
        <v>8238</v>
      </c>
      <c r="C16" t="s">
        <v>8239</v>
      </c>
      <c r="D16" t="s">
        <v>110</v>
      </c>
      <c r="E16" t="s">
        <v>8240</v>
      </c>
      <c r="F16" s="197">
        <v>181543856</v>
      </c>
      <c r="G16" s="196">
        <v>8014404490</v>
      </c>
      <c r="H16" t="s">
        <v>522</v>
      </c>
      <c r="I16" t="s">
        <v>6058</v>
      </c>
      <c r="J16" t="s">
        <v>4172</v>
      </c>
      <c r="K16" s="178" t="s">
        <v>8241</v>
      </c>
      <c r="L16" s="164"/>
      <c r="M16" s="164"/>
      <c r="N16" s="164"/>
      <c r="O16" s="164"/>
      <c r="P16" s="164"/>
      <c r="Q16" s="164"/>
    </row>
    <row r="17" spans="2:17">
      <c r="B17" t="s">
        <v>8242</v>
      </c>
      <c r="C17" s="146" t="s">
        <v>8243</v>
      </c>
      <c r="D17" s="318" t="s">
        <v>4355</v>
      </c>
      <c r="E17" t="s">
        <v>8244</v>
      </c>
      <c r="F17" s="197">
        <v>182851556</v>
      </c>
      <c r="G17" s="196" t="s">
        <v>8245</v>
      </c>
      <c r="H17" t="s">
        <v>522</v>
      </c>
      <c r="I17" t="s">
        <v>4204</v>
      </c>
      <c r="J17" t="s">
        <v>4172</v>
      </c>
      <c r="K17" s="178" t="s">
        <v>8246</v>
      </c>
      <c r="L17" s="164"/>
      <c r="M17" s="164"/>
      <c r="N17" s="164"/>
      <c r="O17" s="164"/>
      <c r="P17" s="164"/>
      <c r="Q17" s="164"/>
    </row>
    <row r="18" spans="2:17">
      <c r="B18" t="s">
        <v>8247</v>
      </c>
      <c r="C18" s="146" t="s">
        <v>8248</v>
      </c>
      <c r="D18" s="318" t="s">
        <v>95</v>
      </c>
      <c r="E18" t="s">
        <v>8249</v>
      </c>
      <c r="F18" s="197">
        <v>167392722</v>
      </c>
      <c r="G18" s="196">
        <v>3855072841</v>
      </c>
      <c r="H18" t="s">
        <v>522</v>
      </c>
      <c r="I18" t="s">
        <v>4204</v>
      </c>
      <c r="J18" t="s">
        <v>4155</v>
      </c>
      <c r="K18" s="178" t="s">
        <v>8250</v>
      </c>
      <c r="L18" s="164"/>
      <c r="M18" s="164"/>
      <c r="N18" s="164"/>
      <c r="O18" s="164"/>
      <c r="P18" s="164"/>
      <c r="Q18" s="164"/>
    </row>
    <row r="19" spans="2:17">
      <c r="B19" t="s">
        <v>7339</v>
      </c>
      <c r="C19" t="s">
        <v>8251</v>
      </c>
      <c r="D19" t="s">
        <v>80</v>
      </c>
      <c r="E19" t="s">
        <v>8252</v>
      </c>
      <c r="F19" s="197">
        <v>161280344</v>
      </c>
      <c r="G19" s="196">
        <v>6233060592</v>
      </c>
      <c r="H19" t="s">
        <v>522</v>
      </c>
      <c r="I19" t="s">
        <v>4218</v>
      </c>
      <c r="J19" t="s">
        <v>4162</v>
      </c>
      <c r="K19" s="178" t="s">
        <v>8253</v>
      </c>
      <c r="L19" s="164"/>
      <c r="M19" s="164"/>
      <c r="N19" s="164"/>
      <c r="O19" s="164"/>
      <c r="P19" s="164"/>
      <c r="Q19" s="164"/>
    </row>
    <row r="20" spans="2:17">
      <c r="B20" t="s">
        <v>8254</v>
      </c>
      <c r="C20" t="s">
        <v>8255</v>
      </c>
      <c r="D20" t="s">
        <v>80</v>
      </c>
      <c r="E20" t="s">
        <v>8256</v>
      </c>
      <c r="F20" s="197">
        <v>168494911</v>
      </c>
      <c r="G20" s="196">
        <v>8016629114</v>
      </c>
      <c r="H20" t="s">
        <v>522</v>
      </c>
      <c r="I20" t="s">
        <v>4218</v>
      </c>
      <c r="J20" t="s">
        <v>4162</v>
      </c>
      <c r="K20" s="178" t="s">
        <v>8257</v>
      </c>
      <c r="L20" s="164"/>
      <c r="M20" s="164"/>
      <c r="N20" s="164"/>
      <c r="O20" s="164"/>
      <c r="P20" s="164"/>
      <c r="Q20" s="164"/>
    </row>
    <row r="21" spans="2:17">
      <c r="B21" t="s">
        <v>8258</v>
      </c>
      <c r="C21" t="s">
        <v>8259</v>
      </c>
      <c r="D21" t="s">
        <v>125</v>
      </c>
      <c r="E21" t="s">
        <v>8260</v>
      </c>
      <c r="F21" s="197">
        <v>177275127</v>
      </c>
      <c r="G21" s="196">
        <v>8623478207</v>
      </c>
      <c r="H21" t="s">
        <v>522</v>
      </c>
      <c r="I21" t="s">
        <v>4220</v>
      </c>
      <c r="J21" t="s">
        <v>4155</v>
      </c>
      <c r="K21" s="178" t="s">
        <v>8261</v>
      </c>
      <c r="L21" s="164"/>
      <c r="M21" s="164"/>
      <c r="N21" s="164"/>
      <c r="O21" s="164"/>
      <c r="P21" s="164"/>
      <c r="Q21" s="164"/>
    </row>
    <row r="22" spans="2:17" ht="17.25" customHeight="1">
      <c r="B22" t="s">
        <v>8262</v>
      </c>
      <c r="C22" t="s">
        <v>8263</v>
      </c>
      <c r="D22" t="s">
        <v>7341</v>
      </c>
      <c r="E22" s="386" t="s">
        <v>8264</v>
      </c>
      <c r="F22" s="197">
        <v>95703442</v>
      </c>
      <c r="G22" s="305" t="s">
        <v>8265</v>
      </c>
      <c r="H22" t="s">
        <v>522</v>
      </c>
      <c r="I22" t="s">
        <v>6058</v>
      </c>
      <c r="J22" t="s">
        <v>4162</v>
      </c>
      <c r="K22" s="178" t="s">
        <v>8266</v>
      </c>
      <c r="L22" s="164"/>
      <c r="M22" s="164"/>
      <c r="N22" s="164"/>
      <c r="O22" s="164"/>
      <c r="P22" s="164"/>
      <c r="Q22" s="164"/>
    </row>
    <row r="23" spans="2:17">
      <c r="B23" t="s">
        <v>8267</v>
      </c>
      <c r="C23" t="s">
        <v>8268</v>
      </c>
      <c r="D23" t="s">
        <v>110</v>
      </c>
      <c r="E23" t="s">
        <v>8269</v>
      </c>
      <c r="F23" s="197">
        <v>182160634</v>
      </c>
      <c r="G23" s="196">
        <v>4809759356</v>
      </c>
      <c r="H23" t="s">
        <v>522</v>
      </c>
      <c r="I23" t="s">
        <v>6058</v>
      </c>
      <c r="J23" t="s">
        <v>4172</v>
      </c>
      <c r="K23" s="178" t="s">
        <v>8270</v>
      </c>
      <c r="L23" s="164"/>
      <c r="M23" s="164"/>
      <c r="N23" s="164"/>
      <c r="O23" s="164"/>
      <c r="P23" s="164"/>
      <c r="Q23" s="164"/>
    </row>
    <row r="24" spans="2:17">
      <c r="B24" t="s">
        <v>8271</v>
      </c>
      <c r="C24" t="s">
        <v>8272</v>
      </c>
      <c r="D24" t="s">
        <v>5509</v>
      </c>
      <c r="E24" t="s">
        <v>8273</v>
      </c>
      <c r="F24" s="197">
        <v>173074262</v>
      </c>
      <c r="G24" s="196">
        <v>8014725480</v>
      </c>
      <c r="H24" t="s">
        <v>545</v>
      </c>
      <c r="I24" t="s">
        <v>4220</v>
      </c>
      <c r="J24" t="s">
        <v>4172</v>
      </c>
      <c r="K24" s="178" t="s">
        <v>5883</v>
      </c>
      <c r="L24" s="164"/>
      <c r="M24" s="164"/>
      <c r="N24" s="164"/>
      <c r="O24" s="164"/>
      <c r="P24" s="164"/>
      <c r="Q24" s="164"/>
    </row>
    <row r="25" spans="2:17">
      <c r="B25" t="s">
        <v>8274</v>
      </c>
      <c r="C25" s="146" t="s">
        <v>8275</v>
      </c>
      <c r="D25" s="318" t="s">
        <v>119</v>
      </c>
      <c r="E25" t="s">
        <v>8276</v>
      </c>
      <c r="F25" s="197">
        <v>183113220</v>
      </c>
      <c r="G25" s="196" t="s">
        <v>8277</v>
      </c>
      <c r="H25" t="s">
        <v>522</v>
      </c>
      <c r="I25" t="s">
        <v>4204</v>
      </c>
      <c r="J25" t="s">
        <v>4155</v>
      </c>
      <c r="K25" s="178" t="s">
        <v>8278</v>
      </c>
      <c r="L25" s="164"/>
      <c r="M25" s="164"/>
      <c r="N25" s="164"/>
      <c r="O25" s="164"/>
      <c r="P25" s="164"/>
      <c r="Q25" s="164"/>
    </row>
    <row r="26" spans="2:17">
      <c r="B26" t="s">
        <v>8279</v>
      </c>
      <c r="C26" t="s">
        <v>8280</v>
      </c>
      <c r="D26" t="s">
        <v>4355</v>
      </c>
      <c r="E26" t="s">
        <v>8281</v>
      </c>
      <c r="F26" s="197">
        <v>181333443</v>
      </c>
      <c r="G26" s="196">
        <v>8014038650</v>
      </c>
      <c r="H26" t="s">
        <v>528</v>
      </c>
      <c r="I26" t="s">
        <v>4204</v>
      </c>
      <c r="J26" t="s">
        <v>4172</v>
      </c>
      <c r="K26" s="178" t="s">
        <v>8282</v>
      </c>
      <c r="L26" s="164"/>
      <c r="M26" s="164"/>
      <c r="N26" s="164"/>
      <c r="O26" s="164"/>
      <c r="P26" s="164"/>
      <c r="Q26" s="164"/>
    </row>
    <row r="27" spans="2:17">
      <c r="B27" t="s">
        <v>8283</v>
      </c>
      <c r="C27" t="s">
        <v>8284</v>
      </c>
      <c r="D27" t="s">
        <v>86</v>
      </c>
      <c r="E27" t="s">
        <v>8285</v>
      </c>
      <c r="F27" s="197">
        <v>124762116</v>
      </c>
      <c r="G27" s="196">
        <v>8015480427</v>
      </c>
      <c r="H27" t="s">
        <v>545</v>
      </c>
      <c r="I27" t="s">
        <v>4204</v>
      </c>
      <c r="J27" t="s">
        <v>4162</v>
      </c>
      <c r="K27" s="178" t="s">
        <v>8286</v>
      </c>
      <c r="L27" s="164"/>
      <c r="M27" s="164"/>
      <c r="N27" s="164"/>
      <c r="O27" s="164"/>
      <c r="P27" s="164"/>
      <c r="Q27" s="164"/>
    </row>
    <row r="28" spans="2:17">
      <c r="B28" t="s">
        <v>8287</v>
      </c>
      <c r="C28" s="146" t="s">
        <v>8288</v>
      </c>
      <c r="D28" s="318" t="s">
        <v>4355</v>
      </c>
      <c r="E28" t="s">
        <v>8289</v>
      </c>
      <c r="F28" s="197">
        <v>177998161</v>
      </c>
      <c r="G28" s="196">
        <v>4356311502</v>
      </c>
      <c r="H28" t="s">
        <v>506</v>
      </c>
      <c r="I28" t="s">
        <v>4204</v>
      </c>
      <c r="J28" t="s">
        <v>4172</v>
      </c>
      <c r="K28" s="178" t="s">
        <v>8290</v>
      </c>
      <c r="L28" s="164"/>
      <c r="M28" s="164"/>
      <c r="N28" s="164"/>
      <c r="O28" s="164"/>
      <c r="P28" s="164"/>
      <c r="Q28" s="164"/>
    </row>
    <row r="29" spans="2:17">
      <c r="B29" t="s">
        <v>8291</v>
      </c>
      <c r="C29" t="s">
        <v>8292</v>
      </c>
      <c r="D29" t="s">
        <v>4355</v>
      </c>
      <c r="E29" t="s">
        <v>312</v>
      </c>
      <c r="F29" s="197">
        <v>180376794</v>
      </c>
      <c r="G29" s="196">
        <v>6098541397</v>
      </c>
      <c r="H29" t="s">
        <v>522</v>
      </c>
      <c r="I29" t="s">
        <v>4204</v>
      </c>
      <c r="J29" t="s">
        <v>4172</v>
      </c>
      <c r="K29" s="178" t="s">
        <v>8293</v>
      </c>
      <c r="L29" s="164"/>
      <c r="M29" s="164"/>
      <c r="N29" s="164"/>
      <c r="O29" s="164"/>
      <c r="P29" s="164"/>
      <c r="Q29" s="164"/>
    </row>
    <row r="30" spans="2:17">
      <c r="B30" t="s">
        <v>6831</v>
      </c>
      <c r="C30" t="s">
        <v>8294</v>
      </c>
      <c r="D30" t="s">
        <v>188</v>
      </c>
      <c r="E30" s="386" t="s">
        <v>8295</v>
      </c>
      <c r="F30" s="197">
        <v>182104288</v>
      </c>
      <c r="G30" s="196">
        <v>4696933155</v>
      </c>
      <c r="H30" t="s">
        <v>522</v>
      </c>
      <c r="I30" t="s">
        <v>4218</v>
      </c>
      <c r="J30" t="s">
        <v>4172</v>
      </c>
      <c r="K30" s="178" t="s">
        <v>8296</v>
      </c>
      <c r="L30" s="164"/>
      <c r="M30" s="164"/>
      <c r="N30" s="164"/>
      <c r="O30" s="164"/>
      <c r="P30" s="164"/>
      <c r="Q30" s="164"/>
    </row>
    <row r="31" spans="2:17">
      <c r="B31" t="s">
        <v>8297</v>
      </c>
      <c r="C31" t="s">
        <v>8298</v>
      </c>
      <c r="D31" t="s">
        <v>7341</v>
      </c>
      <c r="E31" t="s">
        <v>5328</v>
      </c>
      <c r="F31" s="197">
        <v>177275093</v>
      </c>
      <c r="G31" s="196">
        <v>2016286375</v>
      </c>
      <c r="H31" t="s">
        <v>506</v>
      </c>
      <c r="I31" t="s">
        <v>4218</v>
      </c>
      <c r="J31" t="s">
        <v>4155</v>
      </c>
      <c r="K31" s="178" t="s">
        <v>8299</v>
      </c>
      <c r="L31" s="164"/>
      <c r="M31" s="164"/>
      <c r="N31" s="164"/>
      <c r="O31" s="164"/>
      <c r="P31" s="164"/>
      <c r="Q31" s="164"/>
    </row>
    <row r="32" spans="2:17">
      <c r="B32" t="s">
        <v>8300</v>
      </c>
      <c r="C32" s="146" t="s">
        <v>8301</v>
      </c>
      <c r="D32" s="318" t="s">
        <v>86</v>
      </c>
      <c r="E32" t="s">
        <v>8302</v>
      </c>
      <c r="F32" s="197">
        <v>155309493</v>
      </c>
      <c r="G32" s="196">
        <v>6027721754</v>
      </c>
      <c r="H32" t="s">
        <v>522</v>
      </c>
      <c r="I32" t="s">
        <v>4204</v>
      </c>
      <c r="J32" t="s">
        <v>4162</v>
      </c>
      <c r="K32" s="178" t="s">
        <v>8303</v>
      </c>
      <c r="L32" s="164"/>
      <c r="M32" s="164"/>
      <c r="N32" s="164"/>
      <c r="O32" s="164"/>
      <c r="P32" s="164"/>
      <c r="Q32" s="164"/>
    </row>
  </sheetData>
  <conditionalFormatting sqref="L2:Q32">
    <cfRule type="containsText" dxfId="178" priority="1" operator="containsText" text="x">
      <formula>NOT(ISERROR(SEARCH("x",L2)))</formula>
    </cfRule>
    <cfRule type="containsBlanks" dxfId="177" priority="2">
      <formula>LEN(TRIM(L2))=0</formula>
    </cfRule>
  </conditionalFormatting>
  <dataValidations count="2">
    <dataValidation type="list" allowBlank="1" showInputMessage="1" showErrorMessage="1" sqref="L2:Q32" xr:uid="{43AE8097-39CC-4CC3-8AC1-1E52F6EAF9D5}">
      <formula1>"X"</formula1>
    </dataValidation>
    <dataValidation type="list" allowBlank="1" showInputMessage="1" showErrorMessage="1" sqref="I5:I9" xr:uid="{20A90BFC-2C24-488D-AF70-49D8E668E3E8}">
      <formula1>#REF!</formula1>
    </dataValidation>
  </dataValidations>
  <pageMargins left="0.7" right="0.7" top="0.75" bottom="0.75" header="0.3" footer="0.3"/>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6D55-FB7F-48F4-A36D-72E5A736B671}">
  <dimension ref="A1:R24"/>
  <sheetViews>
    <sheetView workbookViewId="0">
      <selection activeCell="F2" sqref="F2"/>
    </sheetView>
  </sheetViews>
  <sheetFormatPr defaultRowHeight="15"/>
  <cols>
    <col min="1" max="1" width="14" bestFit="1" customWidth="1"/>
    <col min="2" max="3" width="11.42578125" bestFit="1" customWidth="1"/>
    <col min="4" max="4" width="30.7109375" bestFit="1" customWidth="1"/>
    <col min="5" max="5" width="22.85546875" customWidth="1"/>
    <col min="6" max="6" width="11.42578125" bestFit="1" customWidth="1"/>
    <col min="7" max="7" width="15.28515625" customWidth="1"/>
    <col min="8" max="8" width="9.140625" customWidth="1"/>
    <col min="9" max="9" width="50.42578125" customWidth="1"/>
    <col min="10" max="10" width="14.28515625" customWidth="1"/>
    <col min="11" max="15" width="12.42578125" bestFit="1" customWidth="1"/>
    <col min="16" max="16" width="19" bestFit="1" customWidth="1"/>
    <col min="17" max="17" width="13.5703125" bestFit="1" customWidth="1"/>
    <col min="18" max="18" width="52.7109375" customWidth="1"/>
  </cols>
  <sheetData>
    <row r="1" spans="1:18">
      <c r="A1" t="s">
        <v>6745</v>
      </c>
      <c r="B1" t="s">
        <v>4139</v>
      </c>
      <c r="C1" t="s">
        <v>4137</v>
      </c>
      <c r="D1" t="s">
        <v>4138</v>
      </c>
      <c r="E1" t="s">
        <v>189</v>
      </c>
      <c r="F1" t="s">
        <v>1192</v>
      </c>
      <c r="G1" t="s">
        <v>190</v>
      </c>
      <c r="H1" t="s">
        <v>498</v>
      </c>
      <c r="I1" t="s">
        <v>4143</v>
      </c>
      <c r="J1" t="s">
        <v>4144</v>
      </c>
      <c r="K1" t="s">
        <v>4145</v>
      </c>
      <c r="L1" t="s">
        <v>450</v>
      </c>
      <c r="M1" t="s">
        <v>4146</v>
      </c>
      <c r="N1" t="s">
        <v>4147</v>
      </c>
      <c r="O1" t="s">
        <v>4148</v>
      </c>
      <c r="P1" t="s">
        <v>4149</v>
      </c>
      <c r="Q1" t="s">
        <v>4150</v>
      </c>
      <c r="R1" t="s">
        <v>4151</v>
      </c>
    </row>
    <row r="2" spans="1:18" s="385" customFormat="1">
      <c r="A2"/>
      <c r="B2" t="s">
        <v>8304</v>
      </c>
      <c r="C2" t="s">
        <v>8305</v>
      </c>
      <c r="D2" t="s">
        <v>107</v>
      </c>
      <c r="E2" t="s">
        <v>219</v>
      </c>
      <c r="F2">
        <v>124894911</v>
      </c>
      <c r="G2" s="196">
        <v>3854367635</v>
      </c>
      <c r="H2" t="s">
        <v>506</v>
      </c>
      <c r="I2" t="s">
        <v>6058</v>
      </c>
      <c r="J2" t="s">
        <v>4162</v>
      </c>
      <c r="K2" t="s">
        <v>8306</v>
      </c>
      <c r="L2" s="316"/>
      <c r="M2" s="316"/>
      <c r="N2" s="316"/>
      <c r="O2" s="316"/>
      <c r="P2" s="316"/>
      <c r="Q2" s="316"/>
      <c r="R2"/>
    </row>
    <row r="3" spans="1:18">
      <c r="B3" t="s">
        <v>8307</v>
      </c>
      <c r="C3" t="s">
        <v>8308</v>
      </c>
      <c r="D3" t="s">
        <v>107</v>
      </c>
      <c r="E3" t="s">
        <v>8309</v>
      </c>
      <c r="F3">
        <v>100850373</v>
      </c>
      <c r="G3" s="196" t="s">
        <v>8310</v>
      </c>
      <c r="H3" t="s">
        <v>522</v>
      </c>
      <c r="I3" t="s">
        <v>6058</v>
      </c>
      <c r="J3" t="s">
        <v>4162</v>
      </c>
      <c r="K3" t="s">
        <v>8311</v>
      </c>
      <c r="L3" s="164"/>
      <c r="M3" s="164"/>
      <c r="N3" s="164"/>
      <c r="O3" s="164"/>
      <c r="P3" s="164"/>
      <c r="Q3" s="164"/>
    </row>
    <row r="4" spans="1:18" ht="18" customHeight="1">
      <c r="B4" t="s">
        <v>8312</v>
      </c>
      <c r="C4" t="s">
        <v>8313</v>
      </c>
      <c r="D4" t="s">
        <v>4975</v>
      </c>
      <c r="E4" t="s">
        <v>197</v>
      </c>
      <c r="F4">
        <v>155276498</v>
      </c>
      <c r="G4" s="196">
        <v>3135233391</v>
      </c>
      <c r="H4" t="s">
        <v>522</v>
      </c>
      <c r="I4" t="s">
        <v>4220</v>
      </c>
      <c r="J4" t="s">
        <v>4162</v>
      </c>
      <c r="K4" t="s">
        <v>8314</v>
      </c>
      <c r="L4" s="164"/>
      <c r="M4" s="164"/>
      <c r="N4" s="164"/>
      <c r="O4" s="164"/>
      <c r="P4" s="164"/>
      <c r="Q4" s="164"/>
    </row>
    <row r="5" spans="1:18">
      <c r="B5" t="s">
        <v>8315</v>
      </c>
      <c r="C5" t="s">
        <v>8316</v>
      </c>
      <c r="D5" t="s">
        <v>80</v>
      </c>
      <c r="E5" t="s">
        <v>8317</v>
      </c>
      <c r="F5">
        <v>103922249</v>
      </c>
      <c r="G5" s="196">
        <v>8016049644</v>
      </c>
      <c r="H5" t="s">
        <v>522</v>
      </c>
      <c r="I5" t="s">
        <v>4218</v>
      </c>
      <c r="J5" t="s">
        <v>4162</v>
      </c>
      <c r="K5" t="s">
        <v>8318</v>
      </c>
      <c r="L5" s="164"/>
      <c r="M5" s="164"/>
      <c r="N5" s="164"/>
      <c r="O5" s="164"/>
      <c r="P5" s="164"/>
      <c r="Q5" s="164"/>
    </row>
    <row r="6" spans="1:18">
      <c r="B6" t="s">
        <v>8319</v>
      </c>
      <c r="C6" t="s">
        <v>8320</v>
      </c>
      <c r="D6" t="s">
        <v>86</v>
      </c>
      <c r="E6" t="s">
        <v>194</v>
      </c>
      <c r="F6">
        <v>177695866</v>
      </c>
      <c r="G6" s="196" t="s">
        <v>8321</v>
      </c>
      <c r="H6" t="s">
        <v>506</v>
      </c>
      <c r="I6" t="s">
        <v>4204</v>
      </c>
      <c r="J6" t="s">
        <v>4162</v>
      </c>
      <c r="K6" t="s">
        <v>8322</v>
      </c>
      <c r="L6" s="164"/>
      <c r="M6" s="164"/>
      <c r="N6" s="164"/>
      <c r="O6" s="164"/>
      <c r="P6" s="164"/>
      <c r="Q6" s="164"/>
    </row>
    <row r="7" spans="1:18">
      <c r="B7" t="s">
        <v>7082</v>
      </c>
      <c r="C7" t="s">
        <v>8323</v>
      </c>
      <c r="D7" t="s">
        <v>86</v>
      </c>
      <c r="E7" t="s">
        <v>8324</v>
      </c>
      <c r="F7">
        <v>168121931</v>
      </c>
      <c r="G7" s="196">
        <v>8015849577</v>
      </c>
      <c r="H7" t="s">
        <v>522</v>
      </c>
      <c r="I7" t="s">
        <v>4204</v>
      </c>
      <c r="J7" t="s">
        <v>4162</v>
      </c>
      <c r="K7" t="s">
        <v>8325</v>
      </c>
      <c r="L7" s="164"/>
      <c r="M7" s="164"/>
      <c r="N7" s="164"/>
      <c r="O7" s="164"/>
      <c r="P7" s="164"/>
      <c r="Q7" s="164"/>
    </row>
    <row r="8" spans="1:18">
      <c r="B8" t="s">
        <v>8326</v>
      </c>
      <c r="C8" t="s">
        <v>8327</v>
      </c>
      <c r="D8" t="s">
        <v>107</v>
      </c>
      <c r="E8" t="s">
        <v>300</v>
      </c>
      <c r="F8">
        <v>182104227</v>
      </c>
      <c r="G8" s="196">
        <v>4699249288</v>
      </c>
      <c r="H8" t="s">
        <v>522</v>
      </c>
      <c r="I8" t="s">
        <v>6058</v>
      </c>
      <c r="J8" t="s">
        <v>4162</v>
      </c>
      <c r="K8" t="s">
        <v>8328</v>
      </c>
      <c r="L8" s="164"/>
      <c r="M8" s="164"/>
      <c r="N8" s="164"/>
      <c r="O8" s="164"/>
      <c r="P8" s="164"/>
      <c r="Q8" s="164"/>
    </row>
    <row r="9" spans="1:18">
      <c r="B9" t="s">
        <v>8329</v>
      </c>
      <c r="C9" t="s">
        <v>8330</v>
      </c>
      <c r="D9" t="s">
        <v>125</v>
      </c>
      <c r="E9" t="s">
        <v>8331</v>
      </c>
      <c r="F9">
        <v>176745634</v>
      </c>
      <c r="G9" s="196">
        <v>3853540347</v>
      </c>
      <c r="H9" t="s">
        <v>522</v>
      </c>
      <c r="I9" t="s">
        <v>4220</v>
      </c>
      <c r="J9" t="s">
        <v>4155</v>
      </c>
      <c r="K9" t="s">
        <v>8332</v>
      </c>
      <c r="L9" s="164"/>
      <c r="M9" s="164"/>
      <c r="N9" s="164"/>
      <c r="O9" s="164"/>
      <c r="P9" s="164"/>
      <c r="Q9" s="164"/>
    </row>
    <row r="10" spans="1:18">
      <c r="B10" t="s">
        <v>8333</v>
      </c>
      <c r="C10" t="s">
        <v>8334</v>
      </c>
      <c r="D10" t="s">
        <v>119</v>
      </c>
      <c r="E10" t="s">
        <v>8335</v>
      </c>
      <c r="F10">
        <v>182835191</v>
      </c>
      <c r="G10" s="196">
        <v>3855361323</v>
      </c>
      <c r="H10" t="s">
        <v>7842</v>
      </c>
      <c r="I10" t="s">
        <v>4204</v>
      </c>
      <c r="J10" t="s">
        <v>4155</v>
      </c>
      <c r="K10" t="s">
        <v>8336</v>
      </c>
      <c r="L10" s="164"/>
      <c r="M10" s="164"/>
      <c r="N10" s="164"/>
      <c r="O10" s="164"/>
      <c r="P10" s="164"/>
      <c r="Q10" s="164"/>
    </row>
    <row r="11" spans="1:18">
      <c r="B11" t="s">
        <v>8337</v>
      </c>
      <c r="C11" t="s">
        <v>8338</v>
      </c>
      <c r="D11" t="s">
        <v>188</v>
      </c>
      <c r="E11" t="s">
        <v>205</v>
      </c>
      <c r="F11">
        <v>180288901</v>
      </c>
      <c r="G11" s="196">
        <v>3852670910</v>
      </c>
      <c r="H11" t="s">
        <v>506</v>
      </c>
      <c r="I11" t="s">
        <v>4218</v>
      </c>
      <c r="J11" t="s">
        <v>4172</v>
      </c>
      <c r="K11" t="s">
        <v>8339</v>
      </c>
      <c r="L11" s="164"/>
      <c r="M11" s="164"/>
      <c r="N11" s="164"/>
      <c r="O11" s="164"/>
      <c r="P11" s="164"/>
      <c r="Q11" s="164"/>
    </row>
    <row r="12" spans="1:18">
      <c r="B12" t="s">
        <v>8340</v>
      </c>
      <c r="C12" t="s">
        <v>8341</v>
      </c>
      <c r="D12" t="s">
        <v>4355</v>
      </c>
      <c r="E12" t="s">
        <v>8342</v>
      </c>
      <c r="F12">
        <v>176592038</v>
      </c>
      <c r="G12" s="196">
        <v>3855298934</v>
      </c>
      <c r="H12" t="s">
        <v>545</v>
      </c>
      <c r="I12" t="s">
        <v>4204</v>
      </c>
      <c r="J12" t="s">
        <v>4172</v>
      </c>
      <c r="K12" t="s">
        <v>8343</v>
      </c>
      <c r="L12" s="164"/>
      <c r="M12" s="164"/>
      <c r="N12" s="164"/>
      <c r="O12" s="164"/>
      <c r="P12" s="164"/>
      <c r="Q12" s="164"/>
    </row>
    <row r="13" spans="1:18">
      <c r="B13" t="s">
        <v>8344</v>
      </c>
      <c r="C13" t="s">
        <v>8345</v>
      </c>
      <c r="D13" t="s">
        <v>188</v>
      </c>
      <c r="E13" t="s">
        <v>294</v>
      </c>
      <c r="F13">
        <v>182803615</v>
      </c>
      <c r="G13" s="196">
        <v>8017069368</v>
      </c>
      <c r="H13" t="s">
        <v>545</v>
      </c>
      <c r="I13" t="s">
        <v>4218</v>
      </c>
      <c r="J13" t="s">
        <v>4172</v>
      </c>
      <c r="K13" t="s">
        <v>5986</v>
      </c>
      <c r="L13" s="164"/>
      <c r="M13" s="164"/>
      <c r="N13" s="164"/>
      <c r="O13" s="164"/>
      <c r="P13" s="164"/>
      <c r="Q13" s="164"/>
    </row>
    <row r="14" spans="1:18">
      <c r="B14" t="s">
        <v>8346</v>
      </c>
      <c r="C14" t="s">
        <v>8347</v>
      </c>
      <c r="D14" t="s">
        <v>188</v>
      </c>
      <c r="E14" t="s">
        <v>8348</v>
      </c>
      <c r="F14">
        <v>178168859</v>
      </c>
      <c r="G14" s="196">
        <v>3855569399</v>
      </c>
      <c r="H14" t="s">
        <v>506</v>
      </c>
      <c r="I14" t="s">
        <v>4218</v>
      </c>
      <c r="J14" t="s">
        <v>4172</v>
      </c>
      <c r="K14" t="s">
        <v>8349</v>
      </c>
      <c r="L14" s="164"/>
      <c r="M14" s="164"/>
      <c r="N14" s="164"/>
      <c r="O14" s="164"/>
      <c r="P14" s="164"/>
      <c r="Q14" s="164"/>
    </row>
    <row r="15" spans="1:18">
      <c r="B15" t="s">
        <v>7364</v>
      </c>
      <c r="C15" t="s">
        <v>8350</v>
      </c>
      <c r="D15" t="s">
        <v>167</v>
      </c>
      <c r="E15" t="s">
        <v>8351</v>
      </c>
      <c r="F15">
        <v>182802748</v>
      </c>
      <c r="G15" s="196">
        <v>3853185754</v>
      </c>
      <c r="H15" t="s">
        <v>6793</v>
      </c>
      <c r="I15" t="s">
        <v>4220</v>
      </c>
      <c r="J15" t="s">
        <v>4172</v>
      </c>
      <c r="K15" t="s">
        <v>8352</v>
      </c>
      <c r="L15" s="164"/>
      <c r="M15" s="164"/>
      <c r="N15" s="164"/>
      <c r="O15" s="164"/>
      <c r="P15" s="164"/>
      <c r="Q15" s="164"/>
    </row>
    <row r="16" spans="1:18">
      <c r="B16" t="s">
        <v>8353</v>
      </c>
      <c r="C16" t="s">
        <v>8354</v>
      </c>
      <c r="D16" t="s">
        <v>4355</v>
      </c>
      <c r="E16" t="s">
        <v>8355</v>
      </c>
      <c r="F16">
        <v>128694423</v>
      </c>
      <c r="G16" s="196">
        <v>3853432625</v>
      </c>
      <c r="H16" t="s">
        <v>522</v>
      </c>
      <c r="I16" t="s">
        <v>4204</v>
      </c>
      <c r="J16" t="s">
        <v>4172</v>
      </c>
      <c r="K16" t="s">
        <v>8356</v>
      </c>
      <c r="L16" s="164"/>
      <c r="M16" s="164"/>
      <c r="N16" s="164"/>
      <c r="O16" s="164"/>
      <c r="P16" s="164"/>
      <c r="Q16" s="164"/>
    </row>
    <row r="17" spans="2:17">
      <c r="B17" t="s">
        <v>8357</v>
      </c>
      <c r="C17" t="s">
        <v>4579</v>
      </c>
      <c r="D17" t="s">
        <v>185</v>
      </c>
      <c r="E17" t="s">
        <v>407</v>
      </c>
      <c r="F17">
        <v>165368017</v>
      </c>
      <c r="G17" s="196">
        <v>8017061747</v>
      </c>
      <c r="H17" t="s">
        <v>522</v>
      </c>
      <c r="I17" t="s">
        <v>4220</v>
      </c>
      <c r="J17" t="s">
        <v>4157</v>
      </c>
      <c r="K17" t="s">
        <v>8358</v>
      </c>
      <c r="L17" s="164"/>
      <c r="M17" s="164"/>
      <c r="N17" s="164"/>
      <c r="O17" s="164"/>
      <c r="P17" s="164"/>
      <c r="Q17" s="164"/>
    </row>
    <row r="18" spans="2:17">
      <c r="B18" t="s">
        <v>8359</v>
      </c>
      <c r="C18" t="s">
        <v>8360</v>
      </c>
      <c r="D18" t="s">
        <v>4760</v>
      </c>
      <c r="E18" t="s">
        <v>5069</v>
      </c>
      <c r="F18">
        <v>182117080</v>
      </c>
      <c r="G18" s="196">
        <v>8015146668</v>
      </c>
      <c r="H18" t="s">
        <v>522</v>
      </c>
      <c r="I18" t="s">
        <v>4204</v>
      </c>
      <c r="J18" t="s">
        <v>4157</v>
      </c>
      <c r="K18" t="s">
        <v>8361</v>
      </c>
      <c r="L18" s="164"/>
      <c r="M18" s="164"/>
      <c r="N18" s="164"/>
      <c r="O18" s="164"/>
      <c r="P18" s="164"/>
      <c r="Q18" s="164"/>
    </row>
    <row r="19" spans="2:17">
      <c r="B19" t="s">
        <v>8362</v>
      </c>
      <c r="C19" t="s">
        <v>8363</v>
      </c>
      <c r="D19" t="s">
        <v>98</v>
      </c>
      <c r="E19" t="s">
        <v>5961</v>
      </c>
      <c r="F19">
        <v>177692558</v>
      </c>
      <c r="G19" s="196">
        <v>8015146667</v>
      </c>
      <c r="H19" t="s">
        <v>522</v>
      </c>
      <c r="I19" t="s">
        <v>4204</v>
      </c>
      <c r="J19" t="s">
        <v>4157</v>
      </c>
      <c r="K19" t="s">
        <v>5962</v>
      </c>
      <c r="L19" s="164"/>
      <c r="M19" s="164"/>
      <c r="N19" s="164"/>
      <c r="O19" s="164"/>
      <c r="P19" s="164"/>
      <c r="Q19" s="164"/>
    </row>
    <row r="20" spans="2:17">
      <c r="B20" t="s">
        <v>6124</v>
      </c>
      <c r="C20" t="s">
        <v>8364</v>
      </c>
      <c r="D20" t="s">
        <v>83</v>
      </c>
      <c r="E20" t="s">
        <v>7150</v>
      </c>
      <c r="F20">
        <v>182803516</v>
      </c>
      <c r="G20" s="196">
        <v>8013368555</v>
      </c>
      <c r="H20" t="s">
        <v>528</v>
      </c>
      <c r="I20" t="s">
        <v>4218</v>
      </c>
      <c r="J20" t="s">
        <v>4157</v>
      </c>
      <c r="K20" t="s">
        <v>7153</v>
      </c>
      <c r="L20" s="164"/>
      <c r="M20" s="164"/>
      <c r="N20" s="164"/>
      <c r="O20" s="164"/>
      <c r="P20" s="164"/>
      <c r="Q20" s="164"/>
    </row>
    <row r="21" spans="2:17">
      <c r="B21" t="s">
        <v>8365</v>
      </c>
      <c r="C21" t="s">
        <v>8366</v>
      </c>
      <c r="D21" t="s">
        <v>8367</v>
      </c>
      <c r="E21" t="s">
        <v>438</v>
      </c>
      <c r="F21">
        <v>95613029</v>
      </c>
      <c r="G21" s="196">
        <v>3854709102</v>
      </c>
      <c r="H21" t="s">
        <v>66</v>
      </c>
      <c r="I21" t="s">
        <v>4204</v>
      </c>
      <c r="J21" t="s">
        <v>4157</v>
      </c>
      <c r="K21" t="s">
        <v>8368</v>
      </c>
      <c r="L21" s="164"/>
      <c r="M21" s="164"/>
      <c r="N21" s="164"/>
      <c r="O21" s="164"/>
      <c r="P21" s="164"/>
      <c r="Q21" s="164"/>
    </row>
    <row r="22" spans="2:17">
      <c r="B22" t="s">
        <v>8369</v>
      </c>
      <c r="C22" t="s">
        <v>8370</v>
      </c>
      <c r="D22" t="s">
        <v>98</v>
      </c>
      <c r="E22" t="s">
        <v>431</v>
      </c>
      <c r="F22">
        <v>182803604</v>
      </c>
      <c r="G22" s="196">
        <v>3854439054</v>
      </c>
      <c r="H22" t="s">
        <v>545</v>
      </c>
      <c r="I22" t="s">
        <v>4204</v>
      </c>
      <c r="J22" t="s">
        <v>4157</v>
      </c>
      <c r="K22" t="s">
        <v>8371</v>
      </c>
      <c r="L22" s="164"/>
      <c r="M22" s="164"/>
      <c r="N22" s="164"/>
      <c r="O22" s="164"/>
      <c r="P22" s="164"/>
      <c r="Q22" s="164"/>
    </row>
    <row r="23" spans="2:17">
      <c r="B23" t="s">
        <v>8372</v>
      </c>
      <c r="C23" t="s">
        <v>8373</v>
      </c>
      <c r="D23" t="s">
        <v>8367</v>
      </c>
      <c r="E23" t="s">
        <v>8374</v>
      </c>
      <c r="F23">
        <v>182803654</v>
      </c>
      <c r="G23" s="196">
        <v>3857220274</v>
      </c>
      <c r="H23" t="s">
        <v>545</v>
      </c>
      <c r="I23" t="s">
        <v>4204</v>
      </c>
      <c r="J23" t="s">
        <v>4157</v>
      </c>
      <c r="K23" t="s">
        <v>8375</v>
      </c>
      <c r="L23" s="164"/>
      <c r="M23" s="164"/>
      <c r="N23" s="164"/>
      <c r="O23" s="164"/>
      <c r="P23" s="164"/>
      <c r="Q23" s="164"/>
    </row>
    <row r="24" spans="2:17">
      <c r="G24" s="46"/>
    </row>
  </sheetData>
  <conditionalFormatting sqref="L2:Q23">
    <cfRule type="containsText" dxfId="156" priority="1" operator="containsText" text="x">
      <formula>NOT(ISERROR(SEARCH("x",L2)))</formula>
    </cfRule>
    <cfRule type="containsBlanks" dxfId="155" priority="2">
      <formula>LEN(TRIM(L2))=0</formula>
    </cfRule>
  </conditionalFormatting>
  <dataValidations count="2">
    <dataValidation type="list" allowBlank="1" showInputMessage="1" showErrorMessage="1" sqref="I5:I10" xr:uid="{2A33BFA4-C20E-44D0-A4EF-859285B400D7}">
      <formula1>#REF!</formula1>
    </dataValidation>
    <dataValidation type="list" allowBlank="1" showInputMessage="1" showErrorMessage="1" sqref="L2:Q23" xr:uid="{36030E2B-4F8D-4B96-AFC7-BD49B1C0A54E}">
      <formula1>"X"</formula1>
    </dataValidation>
  </dataValidations>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68755-8372-4988-BC39-6157A44D3940}">
  <dimension ref="A1:R12"/>
  <sheetViews>
    <sheetView topLeftCell="D1" workbookViewId="0">
      <selection activeCell="D10" sqref="D10:D14"/>
    </sheetView>
  </sheetViews>
  <sheetFormatPr defaultRowHeight="15"/>
  <cols>
    <col min="1" max="1" width="14" bestFit="1" customWidth="1"/>
    <col min="2" max="2" width="10.5703125" bestFit="1" customWidth="1"/>
    <col min="4" max="4" width="30" bestFit="1" customWidth="1"/>
    <col min="5" max="5" width="22.85546875" customWidth="1"/>
    <col min="6" max="6" width="10.5703125" bestFit="1" customWidth="1"/>
    <col min="7" max="7" width="15.28515625" bestFit="1" customWidth="1"/>
    <col min="8" max="8" width="11.28515625" bestFit="1" customWidth="1"/>
    <col min="9" max="10" width="30.7109375" bestFit="1" customWidth="1"/>
    <col min="11" max="11" width="12.28515625" bestFit="1" customWidth="1"/>
    <col min="14" max="14" width="10.140625" bestFit="1" customWidth="1"/>
    <col min="15" max="15" width="9.85546875" bestFit="1" customWidth="1"/>
    <col min="16" max="16" width="19" bestFit="1" customWidth="1"/>
    <col min="17" max="17" width="13.5703125" bestFit="1" customWidth="1"/>
    <col min="18" max="18" width="52.7109375" customWidth="1"/>
  </cols>
  <sheetData>
    <row r="1" spans="1:18">
      <c r="A1" s="355" t="s">
        <v>6745</v>
      </c>
      <c r="B1" s="355" t="s">
        <v>4139</v>
      </c>
      <c r="C1" s="355" t="s">
        <v>4137</v>
      </c>
      <c r="D1" s="355" t="s">
        <v>4138</v>
      </c>
      <c r="E1" s="355" t="s">
        <v>189</v>
      </c>
      <c r="F1" s="355" t="s">
        <v>1192</v>
      </c>
      <c r="G1" s="356" t="s">
        <v>190</v>
      </c>
      <c r="H1" s="357" t="s">
        <v>498</v>
      </c>
      <c r="I1" s="355" t="s">
        <v>4143</v>
      </c>
      <c r="J1" s="355" t="s">
        <v>4144</v>
      </c>
      <c r="K1" s="355" t="s">
        <v>4145</v>
      </c>
      <c r="L1" s="355" t="s">
        <v>450</v>
      </c>
      <c r="M1" s="355" t="s">
        <v>4146</v>
      </c>
      <c r="N1" s="355" t="s">
        <v>4147</v>
      </c>
      <c r="O1" s="355" t="s">
        <v>4148</v>
      </c>
      <c r="P1" s="355" t="s">
        <v>4149</v>
      </c>
      <c r="Q1" s="358" t="s">
        <v>4150</v>
      </c>
      <c r="R1" s="355" t="s">
        <v>4151</v>
      </c>
    </row>
    <row r="2" spans="1:18" ht="15.75">
      <c r="A2" s="44"/>
      <c r="B2" s="316" t="s">
        <v>8376</v>
      </c>
      <c r="C2" s="186" t="s">
        <v>8377</v>
      </c>
      <c r="D2" s="317" t="s">
        <v>95</v>
      </c>
      <c r="E2" s="316" t="s">
        <v>8378</v>
      </c>
      <c r="F2" s="350">
        <v>182834022</v>
      </c>
      <c r="G2" s="351" t="s">
        <v>8379</v>
      </c>
      <c r="H2" s="350" t="s">
        <v>545</v>
      </c>
      <c r="I2" s="316" t="s">
        <v>4204</v>
      </c>
      <c r="J2" s="352" t="s">
        <v>4155</v>
      </c>
      <c r="K2" s="167" t="s">
        <v>8380</v>
      </c>
      <c r="L2" s="316"/>
      <c r="M2" s="316"/>
      <c r="N2" s="316"/>
      <c r="O2" s="316"/>
      <c r="P2" s="316"/>
      <c r="Q2" s="316"/>
      <c r="R2" s="316"/>
    </row>
    <row r="3" spans="1:18" s="34" customFormat="1" ht="15.75">
      <c r="A3" s="164"/>
      <c r="B3" s="378" t="s">
        <v>8381</v>
      </c>
      <c r="C3" s="379" t="s">
        <v>8305</v>
      </c>
      <c r="D3" s="378" t="s">
        <v>107</v>
      </c>
      <c r="E3" s="378" t="s">
        <v>8382</v>
      </c>
      <c r="F3" s="380">
        <v>167419114</v>
      </c>
      <c r="G3" s="381" t="s">
        <v>202</v>
      </c>
      <c r="H3" s="380" t="s">
        <v>8072</v>
      </c>
      <c r="I3" s="378" t="s">
        <v>6058</v>
      </c>
      <c r="J3" s="382" t="s">
        <v>4162</v>
      </c>
      <c r="K3" s="268" t="s">
        <v>8383</v>
      </c>
      <c r="L3" s="378"/>
      <c r="M3" s="378"/>
      <c r="N3" s="378"/>
      <c r="O3" s="378"/>
      <c r="P3" s="378"/>
      <c r="Q3" s="378"/>
      <c r="R3" s="378" t="s">
        <v>8384</v>
      </c>
    </row>
    <row r="4" spans="1:18" s="34" customFormat="1" ht="18" customHeight="1">
      <c r="A4" s="164"/>
      <c r="B4" s="378" t="s">
        <v>8385</v>
      </c>
      <c r="C4" s="379" t="s">
        <v>4579</v>
      </c>
      <c r="D4" s="378" t="s">
        <v>185</v>
      </c>
      <c r="E4" s="378" t="s">
        <v>8386</v>
      </c>
      <c r="F4" s="380">
        <v>182780847</v>
      </c>
      <c r="G4" s="383">
        <v>6198821389</v>
      </c>
      <c r="H4" s="380" t="s">
        <v>3429</v>
      </c>
      <c r="I4" s="378" t="s">
        <v>4220</v>
      </c>
      <c r="J4" s="382" t="s">
        <v>4157</v>
      </c>
      <c r="K4" s="384" t="s">
        <v>8387</v>
      </c>
      <c r="L4" s="378"/>
      <c r="M4" s="378"/>
      <c r="N4" s="378"/>
      <c r="O4" s="378"/>
      <c r="P4" s="378"/>
      <c r="Q4" s="378"/>
      <c r="R4" s="378" t="s">
        <v>8384</v>
      </c>
    </row>
    <row r="5" spans="1:18" ht="27.75">
      <c r="A5" s="336"/>
      <c r="B5" s="336" t="s">
        <v>8388</v>
      </c>
      <c r="C5" s="186" t="s">
        <v>4382</v>
      </c>
      <c r="D5" s="359" t="s">
        <v>95</v>
      </c>
      <c r="E5" s="301" t="s">
        <v>415</v>
      </c>
      <c r="F5" s="313">
        <v>182780830</v>
      </c>
      <c r="G5" s="205">
        <v>8014035394</v>
      </c>
      <c r="H5" s="205" t="s">
        <v>3429</v>
      </c>
      <c r="I5" s="204" t="s">
        <v>4204</v>
      </c>
      <c r="J5" s="362" t="s">
        <v>4155</v>
      </c>
      <c r="K5" s="336" t="s">
        <v>8389</v>
      </c>
      <c r="L5" s="336"/>
      <c r="M5" s="336"/>
      <c r="N5" s="336"/>
      <c r="O5" s="336"/>
      <c r="P5" s="336"/>
      <c r="Q5" s="336"/>
      <c r="R5" s="336"/>
    </row>
    <row r="11" spans="1:18">
      <c r="B11" s="1147" t="s">
        <v>8390</v>
      </c>
      <c r="C11" s="1147"/>
      <c r="D11" s="1147"/>
      <c r="E11" s="1147"/>
      <c r="F11" s="1147"/>
      <c r="G11" s="1147"/>
      <c r="H11" s="1147"/>
      <c r="I11" s="1147"/>
    </row>
    <row r="12" spans="1:18">
      <c r="B12" s="1147"/>
      <c r="C12" s="1147"/>
      <c r="D12" s="1147"/>
      <c r="E12" s="1147"/>
      <c r="F12" s="1147"/>
      <c r="G12" s="1147"/>
      <c r="H12" s="1147"/>
      <c r="I12" s="1147"/>
    </row>
  </sheetData>
  <mergeCells count="1">
    <mergeCell ref="B11:I12"/>
  </mergeCells>
  <conditionalFormatting sqref="L2:Q8">
    <cfRule type="containsText" dxfId="153" priority="1" operator="containsText" text="x">
      <formula>NOT(ISERROR(SEARCH("x",L2)))</formula>
    </cfRule>
    <cfRule type="containsBlanks" dxfId="152" priority="2">
      <formula>LEN(TRIM(L2))=0</formula>
    </cfRule>
  </conditionalFormatting>
  <dataValidations count="2">
    <dataValidation type="list" allowBlank="1" showInputMessage="1" showErrorMessage="1" sqref="I5" xr:uid="{760CB217-42B4-47BE-9BDD-04EDBEFD9FE8}">
      <formula1>#REF!</formula1>
    </dataValidation>
    <dataValidation type="list" allowBlank="1" showInputMessage="1" showErrorMessage="1" sqref="L2:Q8" xr:uid="{46DDE379-6482-4C16-A39A-1C258E305F73}">
      <formula1>"X"</formula1>
    </dataValidation>
  </dataValidations>
  <pageMargins left="0.7" right="0.7" top="0.75" bottom="0.75" header="0.3" footer="0.3"/>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DD17-D8FA-4749-AC07-4F4DB5C40581}">
  <dimension ref="A1:D2"/>
  <sheetViews>
    <sheetView workbookViewId="0">
      <selection activeCell="C5" sqref="C5"/>
    </sheetView>
  </sheetViews>
  <sheetFormatPr defaultRowHeight="15"/>
  <cols>
    <col min="1" max="1" width="30.7109375" bestFit="1" customWidth="1"/>
    <col min="2" max="2" width="15.5703125" bestFit="1" customWidth="1"/>
    <col min="3" max="3" width="22" bestFit="1" customWidth="1"/>
    <col min="4" max="4" width="19.85546875" bestFit="1" customWidth="1"/>
  </cols>
  <sheetData>
    <row r="1" spans="1:4">
      <c r="A1" t="s">
        <v>8391</v>
      </c>
      <c r="B1" t="s">
        <v>8392</v>
      </c>
      <c r="C1" t="s">
        <v>8393</v>
      </c>
      <c r="D1" t="s">
        <v>8394</v>
      </c>
    </row>
    <row r="2" spans="1:4">
      <c r="A2" t="s">
        <v>8395</v>
      </c>
      <c r="B2">
        <v>20</v>
      </c>
      <c r="C2">
        <f>COUNTIF(PrepList!O:O, A2)</f>
        <v>0</v>
      </c>
      <c r="D2" t="str">
        <f>IF(C2&lt;B2, A2, "")</f>
        <v>Tuesday 3/4/25 1 PM</v>
      </c>
    </row>
  </sheetData>
  <sheetProtection algorithmName="SHA-512" hashValue="ra86WJdu5WSuFBXIe2UFScFmKqC+qa2yO+NLpSs28cDpYVz+ouMM/DSRVZyNSDNqjSh0+r3UprrUMY8sq4d9sg==" saltValue="lpTTENh1/eeaVbeLXpDzbQ==" spinCount="100000" sheet="1" objects="1" scenarios="1"/>
  <pageMargins left="0.7" right="0.7" top="0.75" bottom="0.75" header="0.3" footer="0.3"/>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2DD8-C624-48ED-B568-EC81F04BE7DF}">
  <dimension ref="A1:U26"/>
  <sheetViews>
    <sheetView topLeftCell="B1" workbookViewId="0">
      <selection activeCell="E19" sqref="E19"/>
    </sheetView>
  </sheetViews>
  <sheetFormatPr defaultRowHeight="15"/>
  <cols>
    <col min="1" max="1" width="14" hidden="1" customWidth="1"/>
    <col min="2" max="2" width="21.7109375" customWidth="1"/>
    <col min="4" max="4" width="30" bestFit="1" customWidth="1"/>
    <col min="5" max="8" width="22.85546875" customWidth="1"/>
    <col min="9" max="9" width="10.5703125" bestFit="1" customWidth="1"/>
    <col min="10" max="10" width="15.28515625" bestFit="1" customWidth="1"/>
    <col min="11" max="11" width="9.140625" customWidth="1"/>
    <col min="12" max="12" width="30.7109375" customWidth="1"/>
    <col min="13" max="13" width="9.140625" customWidth="1"/>
    <col min="14" max="14" width="12.28515625" bestFit="1" customWidth="1"/>
    <col min="17" max="17" width="10.140625" bestFit="1" customWidth="1"/>
    <col min="18" max="18" width="9.85546875" bestFit="1" customWidth="1"/>
    <col min="19" max="19" width="19" bestFit="1" customWidth="1"/>
    <col min="20" max="20" width="13.5703125" bestFit="1" customWidth="1"/>
    <col min="21" max="21" width="52.7109375" customWidth="1"/>
  </cols>
  <sheetData>
    <row r="1" spans="1:21">
      <c r="A1" s="355" t="s">
        <v>6745</v>
      </c>
      <c r="B1" s="375" t="s">
        <v>4139</v>
      </c>
      <c r="C1" s="375" t="s">
        <v>4137</v>
      </c>
      <c r="D1" s="375" t="s">
        <v>4138</v>
      </c>
      <c r="E1" s="375" t="s">
        <v>189</v>
      </c>
      <c r="F1" s="375" t="s">
        <v>8396</v>
      </c>
      <c r="G1" s="375" t="s">
        <v>8397</v>
      </c>
      <c r="H1" s="375" t="s">
        <v>5843</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5" t="s">
        <v>4151</v>
      </c>
    </row>
    <row r="2" spans="1:21" ht="15.75">
      <c r="A2" s="44"/>
      <c r="B2" s="373" t="s">
        <v>8398</v>
      </c>
      <c r="C2" s="39" t="s">
        <v>8399</v>
      </c>
      <c r="D2" s="374" t="s">
        <v>86</v>
      </c>
      <c r="E2" s="373" t="s">
        <v>8400</v>
      </c>
      <c r="F2" s="373" t="str">
        <f>_xlfn.TEXTBEFORE(Table4451[[#This Row],[Employee Name]], " ", 1)</f>
        <v>Maria</v>
      </c>
      <c r="G2" s="373" t="str">
        <f>_xlfn.TEXTAFTER(Table4451[[#This Row],[Employee Name]], " ", -1)</f>
        <v>Duran</v>
      </c>
      <c r="H2" s="373" t="s">
        <v>8401</v>
      </c>
      <c r="I2" s="350">
        <v>181502679</v>
      </c>
      <c r="J2" s="351">
        <v>6892044662</v>
      </c>
      <c r="K2" s="350" t="s">
        <v>522</v>
      </c>
      <c r="L2" s="316" t="s">
        <v>4204</v>
      </c>
      <c r="M2" s="352" t="s">
        <v>4162</v>
      </c>
      <c r="N2" s="167" t="s">
        <v>8402</v>
      </c>
      <c r="O2" s="316"/>
      <c r="P2" s="316"/>
      <c r="Q2" s="316"/>
      <c r="R2" s="316"/>
      <c r="S2" s="316"/>
      <c r="T2" s="316"/>
      <c r="U2" s="316"/>
    </row>
    <row r="3" spans="1:21" s="34" customFormat="1" ht="15.75">
      <c r="A3" s="164"/>
      <c r="B3" s="34" t="s">
        <v>8304</v>
      </c>
      <c r="C3" s="376" t="s">
        <v>8305</v>
      </c>
      <c r="D3" s="34" t="s">
        <v>107</v>
      </c>
      <c r="E3" s="34" t="s">
        <v>8403</v>
      </c>
      <c r="F3" s="34" t="str">
        <f>_xlfn.TEXTBEFORE(Table4451[[#This Row],[Employee Name]], " ", 1)</f>
        <v>Taylor</v>
      </c>
      <c r="G3" s="34" t="str">
        <f>_xlfn.TEXTAFTER(Table4451[[#This Row],[Employee Name]], " ", -1)</f>
        <v>Lauer</v>
      </c>
      <c r="I3" s="323">
        <v>133836905</v>
      </c>
      <c r="J3" s="337" t="s">
        <v>8404</v>
      </c>
      <c r="K3" s="323" t="s">
        <v>552</v>
      </c>
      <c r="L3" s="164" t="s">
        <v>6058</v>
      </c>
      <c r="M3" s="278" t="s">
        <v>4162</v>
      </c>
      <c r="N3" s="377" t="s">
        <v>8405</v>
      </c>
      <c r="O3" s="164"/>
      <c r="P3" s="164"/>
      <c r="Q3" s="164"/>
      <c r="R3" s="164"/>
      <c r="S3" s="164"/>
      <c r="T3" s="164"/>
      <c r="U3" s="164"/>
    </row>
    <row r="4" spans="1:21" ht="18" customHeight="1">
      <c r="A4" s="44"/>
      <c r="B4" s="373" t="s">
        <v>8406</v>
      </c>
      <c r="C4" s="39" t="s">
        <v>8407</v>
      </c>
      <c r="D4" s="374" t="s">
        <v>92</v>
      </c>
      <c r="E4" s="374" t="s">
        <v>289</v>
      </c>
      <c r="F4" s="374" t="str">
        <f>_xlfn.TEXTBEFORE(Table4451[[#This Row],[Employee Name]], " ", 1)</f>
        <v>Claudia</v>
      </c>
      <c r="G4" s="374" t="str">
        <f>_xlfn.TEXTAFTER(Table4451[[#This Row],[Employee Name]], " ", -1)</f>
        <v>Jaime</v>
      </c>
      <c r="H4" s="374" t="s">
        <v>8408</v>
      </c>
      <c r="I4" s="315">
        <v>180281983</v>
      </c>
      <c r="J4" s="205" t="s">
        <v>8409</v>
      </c>
      <c r="K4" s="350" t="s">
        <v>522</v>
      </c>
      <c r="L4" s="316" t="s">
        <v>4220</v>
      </c>
      <c r="M4" s="352" t="s">
        <v>4162</v>
      </c>
      <c r="N4" s="354" t="s">
        <v>8410</v>
      </c>
      <c r="O4" s="316"/>
      <c r="P4" s="316"/>
      <c r="Q4" s="316"/>
      <c r="R4" s="316"/>
      <c r="S4" s="316"/>
      <c r="T4" s="316"/>
      <c r="U4" s="316"/>
    </row>
    <row r="5" spans="1:21">
      <c r="A5" s="336"/>
      <c r="B5" t="s">
        <v>8411</v>
      </c>
      <c r="C5" s="39" t="s">
        <v>8412</v>
      </c>
      <c r="D5" s="105" t="s">
        <v>5509</v>
      </c>
      <c r="E5" s="105" t="s">
        <v>8413</v>
      </c>
      <c r="F5" s="105" t="str">
        <f>_xlfn.TEXTBEFORE(Table4451[[#This Row],[Employee Name]], " ", 1)</f>
        <v>Jhony</v>
      </c>
      <c r="G5" s="105" t="str">
        <f>_xlfn.TEXTAFTER(Table4451[[#This Row],[Employee Name]], " ", -1)</f>
        <v>Mauricio</v>
      </c>
      <c r="H5" s="105" t="s">
        <v>8414</v>
      </c>
      <c r="I5">
        <v>182117018</v>
      </c>
      <c r="J5" s="360" t="s">
        <v>8415</v>
      </c>
      <c r="K5" s="361" t="s">
        <v>522</v>
      </c>
      <c r="L5" s="336" t="s">
        <v>4220</v>
      </c>
      <c r="M5" s="362" t="s">
        <v>4172</v>
      </c>
      <c r="N5" s="336" t="s">
        <v>8416</v>
      </c>
      <c r="O5" s="336"/>
      <c r="P5" s="336"/>
      <c r="Q5" s="336"/>
      <c r="R5" s="336"/>
      <c r="S5" s="336"/>
      <c r="T5" s="336"/>
      <c r="U5" s="336"/>
    </row>
    <row r="6" spans="1:21">
      <c r="A6" s="44"/>
      <c r="B6" t="s">
        <v>8144</v>
      </c>
      <c r="C6" t="s">
        <v>4682</v>
      </c>
      <c r="D6" t="s">
        <v>4355</v>
      </c>
      <c r="E6" t="s">
        <v>275</v>
      </c>
      <c r="F6" t="str">
        <f>_xlfn.TEXTBEFORE(Table4451[[#This Row],[Employee Name]], " ", 1)</f>
        <v>Yendri</v>
      </c>
      <c r="G6" t="str">
        <f>_xlfn.TEXTAFTER(Table4451[[#This Row],[Employee Name]], " ", -1)</f>
        <v>Merentes</v>
      </c>
      <c r="H6" t="s">
        <v>8417</v>
      </c>
      <c r="I6">
        <v>134310035</v>
      </c>
      <c r="J6" t="s">
        <v>8418</v>
      </c>
      <c r="K6" t="s">
        <v>3429</v>
      </c>
      <c r="L6" t="s">
        <v>4204</v>
      </c>
      <c r="M6" t="s">
        <v>4172</v>
      </c>
      <c r="N6" t="s">
        <v>8419</v>
      </c>
    </row>
    <row r="7" spans="1:21">
      <c r="A7" s="44"/>
      <c r="B7" t="s">
        <v>8002</v>
      </c>
      <c r="C7" t="s">
        <v>4747</v>
      </c>
      <c r="D7" t="s">
        <v>107</v>
      </c>
      <c r="E7" t="s">
        <v>285</v>
      </c>
      <c r="F7" t="str">
        <f>_xlfn.TEXTBEFORE(Table4451[[#This Row],[Employee Name]], " ", 1)</f>
        <v>Noah</v>
      </c>
      <c r="G7" t="str">
        <f>_xlfn.TEXTAFTER(Table4451[[#This Row],[Employee Name]], " ", -1)</f>
        <v>Parker</v>
      </c>
      <c r="H7" t="s">
        <v>8420</v>
      </c>
      <c r="I7">
        <v>142582028</v>
      </c>
      <c r="J7">
        <v>3854349838</v>
      </c>
      <c r="K7" t="s">
        <v>552</v>
      </c>
      <c r="L7" t="s">
        <v>6058</v>
      </c>
      <c r="M7" t="s">
        <v>4162</v>
      </c>
      <c r="N7" t="s">
        <v>8421</v>
      </c>
    </row>
    <row r="8" spans="1:21">
      <c r="A8" s="44"/>
      <c r="B8" t="s">
        <v>8422</v>
      </c>
      <c r="C8" t="s">
        <v>4625</v>
      </c>
      <c r="D8" t="s">
        <v>107</v>
      </c>
      <c r="E8" t="s">
        <v>8423</v>
      </c>
      <c r="F8" t="str">
        <f>_xlfn.TEXTBEFORE(Table4451[[#This Row],[Employee Name]], " ", 1)</f>
        <v>Angel</v>
      </c>
      <c r="G8" t="str">
        <f>_xlfn.TEXTAFTER(Table4451[[#This Row],[Employee Name]], " ", -1)</f>
        <v>Romero</v>
      </c>
      <c r="H8" t="s">
        <v>8424</v>
      </c>
      <c r="I8">
        <v>182081504</v>
      </c>
      <c r="J8" t="s">
        <v>8425</v>
      </c>
      <c r="K8" t="s">
        <v>522</v>
      </c>
      <c r="L8" t="s">
        <v>6058</v>
      </c>
      <c r="M8" t="s">
        <v>4162</v>
      </c>
      <c r="N8" t="s">
        <v>8426</v>
      </c>
    </row>
    <row r="9" spans="1:21">
      <c r="A9" s="44"/>
      <c r="B9" s="128" t="s">
        <v>8427</v>
      </c>
      <c r="C9" t="s">
        <v>4634</v>
      </c>
      <c r="D9" t="s">
        <v>107</v>
      </c>
      <c r="E9" t="s">
        <v>8428</v>
      </c>
      <c r="F9" t="str">
        <f>_xlfn.TEXTBEFORE(Table4451[[#This Row],[Employee Name]], " ", 1)</f>
        <v>Ulises</v>
      </c>
      <c r="G9" t="str">
        <f>_xlfn.TEXTAFTER(Table4451[[#This Row],[Employee Name]], " ", -1)</f>
        <v>Anzaldo</v>
      </c>
      <c r="H9" t="s">
        <v>8429</v>
      </c>
      <c r="I9">
        <v>158472833</v>
      </c>
      <c r="J9">
        <v>3857709129</v>
      </c>
      <c r="K9" t="s">
        <v>545</v>
      </c>
      <c r="L9" t="s">
        <v>6058</v>
      </c>
      <c r="M9" t="s">
        <v>4162</v>
      </c>
      <c r="N9" t="s">
        <v>8430</v>
      </c>
    </row>
    <row r="10" spans="1:21">
      <c r="A10" s="44"/>
      <c r="B10" s="78" t="s">
        <v>7137</v>
      </c>
      <c r="C10" t="s">
        <v>4673</v>
      </c>
      <c r="D10" t="s">
        <v>188</v>
      </c>
      <c r="E10" t="s">
        <v>8431</v>
      </c>
      <c r="F10" t="str">
        <f>_xlfn.TEXTBEFORE(Table4451[[#This Row],[Employee Name]], " ", 1)</f>
        <v>Mary</v>
      </c>
      <c r="G10" t="str">
        <f>_xlfn.TEXTAFTER(Table4451[[#This Row],[Employee Name]], " ", -1)</f>
        <v>Parra</v>
      </c>
      <c r="H10" t="s">
        <v>8432</v>
      </c>
      <c r="I10">
        <v>152802635</v>
      </c>
      <c r="J10">
        <v>3854612852</v>
      </c>
      <c r="K10" t="s">
        <v>522</v>
      </c>
      <c r="L10" t="s">
        <v>4218</v>
      </c>
      <c r="M10" t="s">
        <v>4172</v>
      </c>
      <c r="N10" t="s">
        <v>8433</v>
      </c>
    </row>
    <row r="11" spans="1:21">
      <c r="A11" s="336"/>
      <c r="B11" s="78" t="s">
        <v>8434</v>
      </c>
      <c r="C11" t="s">
        <v>4386</v>
      </c>
      <c r="D11" t="s">
        <v>188</v>
      </c>
      <c r="E11" t="s">
        <v>8435</v>
      </c>
      <c r="F11" t="str">
        <f>_xlfn.TEXTBEFORE(Table4451[[#This Row],[Employee Name]], " ", 1)</f>
        <v>Vianca</v>
      </c>
      <c r="G11" t="str">
        <f>_xlfn.TEXTAFTER(Table4451[[#This Row],[Employee Name]], " ", -1)</f>
        <v>Sifontes</v>
      </c>
      <c r="H11" t="s">
        <v>8436</v>
      </c>
      <c r="I11">
        <v>164968997</v>
      </c>
      <c r="J11" t="s">
        <v>8437</v>
      </c>
      <c r="K11" t="s">
        <v>3429</v>
      </c>
      <c r="L11" t="s">
        <v>4218</v>
      </c>
      <c r="M11" t="s">
        <v>4172</v>
      </c>
      <c r="N11" t="s">
        <v>8438</v>
      </c>
    </row>
    <row r="12" spans="1:21">
      <c r="A12" s="336"/>
      <c r="B12" s="78" t="s">
        <v>8439</v>
      </c>
      <c r="C12" t="s">
        <v>8440</v>
      </c>
      <c r="D12" t="s">
        <v>80</v>
      </c>
      <c r="E12" t="s">
        <v>8441</v>
      </c>
      <c r="F12" t="str">
        <f>_xlfn.TEXTBEFORE(Table4451[[#This Row],[Employee Name]], " ", 1)</f>
        <v>Weena</v>
      </c>
      <c r="G12" t="str">
        <f>_xlfn.TEXTAFTER(Table4451[[#This Row],[Employee Name]], " ", -1)</f>
        <v>Chavez</v>
      </c>
      <c r="H12" t="s">
        <v>8442</v>
      </c>
      <c r="I12">
        <v>134747491</v>
      </c>
      <c r="J12" t="s">
        <v>8443</v>
      </c>
      <c r="K12" t="s">
        <v>545</v>
      </c>
      <c r="L12" t="s">
        <v>4218</v>
      </c>
      <c r="M12" t="s">
        <v>4162</v>
      </c>
      <c r="N12" t="s">
        <v>8444</v>
      </c>
    </row>
    <row r="25" spans="2:12">
      <c r="B25" s="1147" t="s">
        <v>8390</v>
      </c>
      <c r="C25" s="1147"/>
      <c r="D25" s="1147"/>
      <c r="E25" s="1147"/>
      <c r="F25" s="1147"/>
      <c r="G25" s="1147"/>
      <c r="H25" s="1147"/>
      <c r="I25" s="1147"/>
      <c r="J25" s="1147"/>
      <c r="K25" s="1147"/>
      <c r="L25" s="1147"/>
    </row>
    <row r="26" spans="2:12">
      <c r="B26" s="1147"/>
      <c r="C26" s="1147"/>
      <c r="D26" s="1147"/>
      <c r="E26" s="1147"/>
      <c r="F26" s="1147"/>
      <c r="G26" s="1147"/>
      <c r="H26" s="1147"/>
      <c r="I26" s="1147"/>
      <c r="J26" s="1147"/>
      <c r="K26" s="1147"/>
      <c r="L26" s="1147"/>
    </row>
  </sheetData>
  <mergeCells count="1">
    <mergeCell ref="B25:L26"/>
  </mergeCells>
  <conditionalFormatting sqref="O2:T12">
    <cfRule type="containsText" dxfId="146" priority="1" operator="containsText" text="x">
      <formula>NOT(ISERROR(SEARCH("x",O2)))</formula>
    </cfRule>
    <cfRule type="containsBlanks" dxfId="145" priority="2">
      <formula>LEN(TRIM(O2))=0</formula>
    </cfRule>
  </conditionalFormatting>
  <dataValidations count="1">
    <dataValidation type="list" allowBlank="1" showInputMessage="1" showErrorMessage="1" sqref="O2:T12" xr:uid="{5772AFBD-EE31-44A7-BF39-D5EC1F215D9D}">
      <formula1>"X"</formula1>
    </dataValidation>
  </dataValidations>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AF1C5-20B1-41FA-AD4A-5F6460CE46D8}">
  <dimension ref="A1:U12"/>
  <sheetViews>
    <sheetView workbookViewId="0">
      <selection activeCell="F21" sqref="F21"/>
    </sheetView>
  </sheetViews>
  <sheetFormatPr defaultRowHeight="15"/>
  <cols>
    <col min="1" max="1" width="14" bestFit="1" customWidth="1"/>
    <col min="2" max="2" width="10.5703125" bestFit="1" customWidth="1"/>
    <col min="4" max="4" width="30" bestFit="1" customWidth="1"/>
    <col min="5" max="8" width="22.85546875" customWidth="1"/>
    <col min="9" max="9" width="10.5703125" bestFit="1" customWidth="1"/>
    <col min="10" max="10" width="15.28515625" bestFit="1" customWidth="1"/>
    <col min="11" max="11" width="11.28515625" bestFit="1" customWidth="1"/>
    <col min="12" max="13" width="30.7109375" bestFit="1" customWidth="1"/>
    <col min="14" max="14" width="12.28515625" bestFit="1" customWidth="1"/>
    <col min="17" max="17" width="10.140625" bestFit="1" customWidth="1"/>
    <col min="18" max="18" width="9.85546875" bestFit="1" customWidth="1"/>
    <col min="19" max="19" width="19" bestFit="1" customWidth="1"/>
    <col min="20" max="20" width="13.5703125" bestFit="1" customWidth="1"/>
    <col min="21" max="21" width="52.7109375" customWidth="1"/>
  </cols>
  <sheetData>
    <row r="1" spans="1:21">
      <c r="A1" s="355" t="s">
        <v>6745</v>
      </c>
      <c r="B1" s="355" t="s">
        <v>4139</v>
      </c>
      <c r="C1" s="355" t="s">
        <v>4137</v>
      </c>
      <c r="D1" s="355" t="s">
        <v>4138</v>
      </c>
      <c r="E1" s="355" t="s">
        <v>189</v>
      </c>
      <c r="F1" s="355" t="s">
        <v>8396</v>
      </c>
      <c r="G1" s="355" t="s">
        <v>8397</v>
      </c>
      <c r="H1" s="355" t="s">
        <v>5843</v>
      </c>
      <c r="I1" s="355" t="s">
        <v>1192</v>
      </c>
      <c r="J1" s="356" t="s">
        <v>190</v>
      </c>
      <c r="K1" s="357" t="s">
        <v>498</v>
      </c>
      <c r="L1" s="355" t="s">
        <v>4143</v>
      </c>
      <c r="M1" s="355" t="s">
        <v>4144</v>
      </c>
      <c r="N1" s="355" t="s">
        <v>4145</v>
      </c>
      <c r="O1" s="355" t="s">
        <v>450</v>
      </c>
      <c r="P1" s="355" t="s">
        <v>4146</v>
      </c>
      <c r="Q1" s="355" t="s">
        <v>4147</v>
      </c>
      <c r="R1" s="355" t="s">
        <v>4148</v>
      </c>
      <c r="S1" s="355" t="s">
        <v>4149</v>
      </c>
      <c r="T1" s="358" t="s">
        <v>4150</v>
      </c>
      <c r="U1" s="355" t="s">
        <v>4151</v>
      </c>
    </row>
    <row r="2" spans="1:21" ht="15.75">
      <c r="A2" s="44"/>
      <c r="B2" s="316" t="s">
        <v>8445</v>
      </c>
      <c r="C2" s="316" t="s">
        <v>4816</v>
      </c>
      <c r="D2" s="317" t="s">
        <v>80</v>
      </c>
      <c r="E2" s="316" t="s">
        <v>8446</v>
      </c>
      <c r="F2" s="316" t="str">
        <f>_xlfn.TEXTBEFORE(Table44[[#This Row],[Employee Name]], " ", 1)</f>
        <v>Milanyela</v>
      </c>
      <c r="G2" s="316" t="str">
        <f>_xlfn.TEXTAFTER(Table44[[#This Row],[Employee Name]], " ", -1)</f>
        <v>Padron</v>
      </c>
      <c r="H2" s="316" t="s">
        <v>8447</v>
      </c>
      <c r="I2" s="350">
        <v>181533236</v>
      </c>
      <c r="J2" s="351" t="s">
        <v>8448</v>
      </c>
      <c r="K2" s="350" t="s">
        <v>522</v>
      </c>
      <c r="L2" s="316" t="s">
        <v>4218</v>
      </c>
      <c r="M2" s="352" t="s">
        <v>4162</v>
      </c>
      <c r="N2" s="167" t="s">
        <v>8449</v>
      </c>
      <c r="O2" s="316"/>
      <c r="P2" s="316"/>
      <c r="Q2" s="316"/>
      <c r="R2" s="316"/>
      <c r="S2" s="316"/>
      <c r="T2" s="316"/>
      <c r="U2" s="316"/>
    </row>
    <row r="3" spans="1:21" ht="15.75">
      <c r="A3" s="44"/>
      <c r="B3" s="44" t="s">
        <v>8450</v>
      </c>
      <c r="C3" s="44" t="s">
        <v>4713</v>
      </c>
      <c r="D3" s="224" t="s">
        <v>80</v>
      </c>
      <c r="E3" s="44" t="s">
        <v>8451</v>
      </c>
      <c r="F3" s="44" t="str">
        <f>_xlfn.TEXTBEFORE(Table44[[#This Row],[Employee Name]], " ", 1)</f>
        <v>Daybran</v>
      </c>
      <c r="G3" s="44" t="str">
        <f>_xlfn.TEXTAFTER(Table44[[#This Row],[Employee Name]], " ", -1)</f>
        <v>Fandino</v>
      </c>
      <c r="H3" s="44" t="s">
        <v>2532</v>
      </c>
      <c r="I3" s="333">
        <v>181533407</v>
      </c>
      <c r="J3" s="195" t="s">
        <v>8452</v>
      </c>
      <c r="K3" s="333" t="s">
        <v>522</v>
      </c>
      <c r="L3" s="44" t="s">
        <v>4218</v>
      </c>
      <c r="M3" s="330" t="s">
        <v>4162</v>
      </c>
      <c r="N3" s="353" t="s">
        <v>5929</v>
      </c>
      <c r="O3" s="44"/>
      <c r="P3" s="44"/>
      <c r="Q3" s="44"/>
      <c r="R3" s="44"/>
      <c r="S3" s="44"/>
      <c r="T3" s="44"/>
      <c r="U3" s="44"/>
    </row>
    <row r="4" spans="1:21" ht="18" customHeight="1">
      <c r="A4" s="44"/>
      <c r="B4" s="316" t="s">
        <v>8453</v>
      </c>
      <c r="C4" s="316" t="s">
        <v>4601</v>
      </c>
      <c r="D4" s="317" t="s">
        <v>80</v>
      </c>
      <c r="E4" s="317" t="s">
        <v>8454</v>
      </c>
      <c r="F4" s="317" t="str">
        <f>_xlfn.TEXTBEFORE(Table44[[#This Row],[Employee Name]], " ", 1)</f>
        <v>Laura</v>
      </c>
      <c r="G4" s="317" t="str">
        <f>_xlfn.TEXTAFTER(Table44[[#This Row],[Employee Name]], " ", -1)</f>
        <v>Camacho</v>
      </c>
      <c r="H4" s="317" t="s">
        <v>8455</v>
      </c>
      <c r="I4" s="315">
        <v>180288326</v>
      </c>
      <c r="J4" s="205" t="s">
        <v>8456</v>
      </c>
      <c r="K4" s="350" t="s">
        <v>522</v>
      </c>
      <c r="L4" s="316" t="s">
        <v>4218</v>
      </c>
      <c r="M4" s="352" t="s">
        <v>4162</v>
      </c>
      <c r="N4" s="354" t="s">
        <v>8457</v>
      </c>
      <c r="O4" s="316"/>
      <c r="P4" s="316"/>
      <c r="Q4" s="316"/>
      <c r="R4" s="316"/>
      <c r="S4" s="316"/>
      <c r="T4" s="316"/>
      <c r="U4" s="316"/>
    </row>
    <row r="5" spans="1:21">
      <c r="A5" s="336"/>
      <c r="B5" s="336" t="s">
        <v>8458</v>
      </c>
      <c r="C5" s="336" t="s">
        <v>4657</v>
      </c>
      <c r="D5" s="359" t="s">
        <v>80</v>
      </c>
      <c r="E5" s="359" t="s">
        <v>8459</v>
      </c>
      <c r="F5" s="105" t="str">
        <f>_xlfn.TEXTBEFORE(Table44[[#This Row],[Employee Name]], " ", 1)</f>
        <v>Solsiris</v>
      </c>
      <c r="G5" s="105" t="s">
        <v>6632</v>
      </c>
      <c r="H5" s="105" t="s">
        <v>8460</v>
      </c>
      <c r="I5">
        <v>160770434</v>
      </c>
      <c r="J5" s="360" t="s">
        <v>8461</v>
      </c>
      <c r="K5" s="361" t="s">
        <v>8462</v>
      </c>
      <c r="L5" s="336" t="s">
        <v>4218</v>
      </c>
      <c r="M5" s="362" t="s">
        <v>4162</v>
      </c>
      <c r="N5" s="336" t="s">
        <v>8463</v>
      </c>
      <c r="O5" s="336"/>
      <c r="P5" s="336"/>
      <c r="Q5" s="336"/>
      <c r="R5" s="336"/>
      <c r="S5" s="336"/>
      <c r="T5" s="336"/>
      <c r="U5" s="336"/>
    </row>
    <row r="6" spans="1:21" ht="16.5" customHeight="1">
      <c r="A6" s="44"/>
      <c r="B6" t="s">
        <v>8464</v>
      </c>
      <c r="C6" t="s">
        <v>4717</v>
      </c>
      <c r="D6" t="s">
        <v>80</v>
      </c>
      <c r="E6" t="s">
        <v>8465</v>
      </c>
      <c r="F6" t="str">
        <f>_xlfn.TEXTBEFORE(Table44[[#This Row],[Employee Name]], " ", 1)</f>
        <v>Celine</v>
      </c>
      <c r="G6" t="str">
        <f>_xlfn.TEXTAFTER(Table44[[#This Row],[Employee Name]], " ", -1)</f>
        <v>Cortes</v>
      </c>
      <c r="H6" t="s">
        <v>8466</v>
      </c>
      <c r="I6">
        <v>154431783</v>
      </c>
      <c r="J6" s="36" t="s">
        <v>8467</v>
      </c>
      <c r="K6" t="s">
        <v>545</v>
      </c>
      <c r="L6" t="s">
        <v>4218</v>
      </c>
      <c r="M6" t="s">
        <v>4162</v>
      </c>
      <c r="N6" t="s">
        <v>8468</v>
      </c>
    </row>
    <row r="7" spans="1:21">
      <c r="A7" s="44"/>
      <c r="B7" t="s">
        <v>8469</v>
      </c>
      <c r="C7" t="s">
        <v>4742</v>
      </c>
      <c r="D7" t="s">
        <v>80</v>
      </c>
      <c r="E7" t="s">
        <v>8470</v>
      </c>
      <c r="F7" t="str">
        <f>_xlfn.TEXTBEFORE(Table44[[#This Row],[Employee Name]], " ", 1)</f>
        <v>Porchhay</v>
      </c>
      <c r="G7" t="str">
        <f>_xlfn.TEXTAFTER(Table44[[#This Row],[Employee Name]], " ", -1)</f>
        <v>Ear</v>
      </c>
      <c r="H7" t="s">
        <v>8471</v>
      </c>
      <c r="I7">
        <v>181333886</v>
      </c>
      <c r="J7" t="s">
        <v>8472</v>
      </c>
      <c r="K7" t="s">
        <v>545</v>
      </c>
      <c r="L7" t="s">
        <v>4218</v>
      </c>
      <c r="M7" t="s">
        <v>4162</v>
      </c>
      <c r="N7" t="s">
        <v>8473</v>
      </c>
    </row>
    <row r="8" spans="1:21">
      <c r="A8" s="44"/>
      <c r="B8" t="s">
        <v>8474</v>
      </c>
      <c r="C8" t="s">
        <v>4584</v>
      </c>
      <c r="D8" t="s">
        <v>80</v>
      </c>
      <c r="E8" t="s">
        <v>8475</v>
      </c>
      <c r="F8" t="str">
        <f>_xlfn.TEXTBEFORE(Table44[[#This Row],[Employee Name]], " ", 1)</f>
        <v>Eliezer</v>
      </c>
      <c r="G8" t="str">
        <f>_xlfn.TEXTAFTER(Table44[[#This Row],[Employee Name]], " ", -1)</f>
        <v>Astudillo</v>
      </c>
      <c r="H8" t="s">
        <v>8476</v>
      </c>
      <c r="I8">
        <v>181534159</v>
      </c>
      <c r="J8">
        <v>8015051063</v>
      </c>
      <c r="K8" t="s">
        <v>522</v>
      </c>
      <c r="L8" t="s">
        <v>4218</v>
      </c>
      <c r="M8" t="s">
        <v>4162</v>
      </c>
      <c r="N8" t="s">
        <v>8477</v>
      </c>
    </row>
    <row r="11" spans="1:21">
      <c r="B11" s="1147" t="s">
        <v>8390</v>
      </c>
      <c r="C11" s="1147"/>
      <c r="D11" s="1147"/>
      <c r="E11" s="1147"/>
      <c r="F11" s="1147"/>
      <c r="G11" s="1147"/>
      <c r="H11" s="1147"/>
      <c r="I11" s="1147"/>
      <c r="J11" s="1147"/>
      <c r="K11" s="1147"/>
      <c r="L11" s="1147"/>
    </row>
    <row r="12" spans="1:21">
      <c r="B12" s="1147"/>
      <c r="C12" s="1147"/>
      <c r="D12" s="1147"/>
      <c r="E12" s="1147"/>
      <c r="F12" s="1147"/>
      <c r="G12" s="1147"/>
      <c r="H12" s="1147"/>
      <c r="I12" s="1147"/>
      <c r="J12" s="1147"/>
      <c r="K12" s="1147"/>
      <c r="L12" s="1147"/>
    </row>
  </sheetData>
  <mergeCells count="1">
    <mergeCell ref="B11:L12"/>
  </mergeCells>
  <conditionalFormatting sqref="O2:T8">
    <cfRule type="containsText" dxfId="139" priority="1" operator="containsText" text="x">
      <formula>NOT(ISERROR(SEARCH("x",O2)))</formula>
    </cfRule>
    <cfRule type="containsBlanks" dxfId="138" priority="2">
      <formula>LEN(TRIM(O2))=0</formula>
    </cfRule>
  </conditionalFormatting>
  <dataValidations count="1">
    <dataValidation type="list" allowBlank="1" showInputMessage="1" showErrorMessage="1" sqref="O2:T8" xr:uid="{79A66DE6-D2F0-4BE6-BA38-665574922EFB}">
      <formula1>"X"</formula1>
    </dataValidation>
  </dataValidations>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2F7B-02BA-4E07-A48C-B9E6CDA5CBA4}">
  <dimension ref="A1:U39"/>
  <sheetViews>
    <sheetView workbookViewId="0">
      <selection activeCell="J7" sqref="J7"/>
    </sheetView>
  </sheetViews>
  <sheetFormatPr defaultRowHeight="18.75" customHeight="1"/>
  <cols>
    <col min="1" max="1" width="11.85546875" customWidth="1"/>
    <col min="2" max="2" width="9.7109375" bestFit="1" customWidth="1"/>
    <col min="4" max="4" width="29.28515625" customWidth="1"/>
    <col min="5" max="5" width="23.140625" customWidth="1"/>
    <col min="6" max="6" width="11.140625" customWidth="1"/>
    <col min="7" max="7" width="11" customWidth="1"/>
    <col min="8" max="8" width="23.28515625" customWidth="1"/>
    <col min="9" max="9" width="18" customWidth="1"/>
    <col min="10" max="10" width="16.140625" style="46" customWidth="1"/>
    <col min="11" max="11" width="11.28515625" style="46" bestFit="1" customWidth="1"/>
    <col min="12" max="12" width="41.42578125" customWidth="1"/>
    <col min="13" max="13" width="22.7109375" customWidth="1"/>
    <col min="14" max="14" width="12.5703125" customWidth="1"/>
    <col min="15" max="15" width="9.140625" bestFit="1" customWidth="1"/>
    <col min="17" max="17" width="10.140625" bestFit="1" customWidth="1"/>
    <col min="18" max="18" width="9.85546875" bestFit="1" customWidth="1"/>
    <col min="19" max="19" width="19" bestFit="1" customWidth="1"/>
    <col min="20" max="20" width="13.5703125" bestFit="1" customWidth="1"/>
    <col min="21" max="21" width="27" customWidth="1"/>
  </cols>
  <sheetData>
    <row r="1" spans="1:21" ht="18.75" customHeight="1">
      <c r="A1" s="325" t="s">
        <v>6745</v>
      </c>
      <c r="B1" s="326" t="s">
        <v>4139</v>
      </c>
      <c r="C1" s="326" t="s">
        <v>4137</v>
      </c>
      <c r="D1" s="326" t="s">
        <v>4138</v>
      </c>
      <c r="E1" s="326" t="s">
        <v>189</v>
      </c>
      <c r="F1" s="326" t="s">
        <v>8396</v>
      </c>
      <c r="G1" s="326" t="s">
        <v>8397</v>
      </c>
      <c r="H1" s="326" t="s">
        <v>5843</v>
      </c>
      <c r="I1" s="326" t="s">
        <v>1192</v>
      </c>
      <c r="J1" s="327" t="s">
        <v>190</v>
      </c>
      <c r="K1" s="328" t="s">
        <v>498</v>
      </c>
      <c r="L1" s="326" t="s">
        <v>4143</v>
      </c>
      <c r="M1" s="326" t="s">
        <v>4144</v>
      </c>
      <c r="N1" s="326" t="s">
        <v>4145</v>
      </c>
      <c r="O1" s="326" t="s">
        <v>450</v>
      </c>
      <c r="P1" s="326" t="s">
        <v>4146</v>
      </c>
      <c r="Q1" s="326" t="s">
        <v>4147</v>
      </c>
      <c r="R1" s="326" t="s">
        <v>4148</v>
      </c>
      <c r="S1" s="326" t="s">
        <v>4149</v>
      </c>
      <c r="T1" s="329" t="s">
        <v>4150</v>
      </c>
      <c r="U1" s="326" t="s">
        <v>4151</v>
      </c>
    </row>
    <row r="2" spans="1:21" ht="18.75" customHeight="1">
      <c r="A2" s="339" t="s">
        <v>3447</v>
      </c>
      <c r="B2" t="s">
        <v>8478</v>
      </c>
      <c r="C2" s="44" t="s">
        <v>8479</v>
      </c>
      <c r="D2" s="224" t="s">
        <v>4834</v>
      </c>
      <c r="E2" t="s">
        <v>8480</v>
      </c>
      <c r="F2" t="str">
        <f>PROPER(_xlfn.TEXTBEFORE(TRIM(Table41[[#This Row],[Employee Name]]), " ", 1))</f>
        <v>Andrea</v>
      </c>
      <c r="G2" t="str">
        <f>PROPER(_xlfn.TEXTAFTER(TRIM(Table41[[#This Row],[Employee Name]]), " ", -1))</f>
        <v>Arevalo</v>
      </c>
      <c r="H2" t="s">
        <v>8481</v>
      </c>
      <c r="I2" s="46">
        <v>170011042</v>
      </c>
      <c r="J2" s="196">
        <v>8016518667</v>
      </c>
      <c r="K2" s="46" t="s">
        <v>6793</v>
      </c>
      <c r="L2" s="44" t="s">
        <v>4220</v>
      </c>
      <c r="M2" s="330" t="s">
        <v>4155</v>
      </c>
      <c r="N2" s="105" t="s">
        <v>8482</v>
      </c>
      <c r="O2" s="44" t="s">
        <v>2016</v>
      </c>
      <c r="P2" s="44" t="s">
        <v>2016</v>
      </c>
      <c r="Q2" s="44" t="s">
        <v>2016</v>
      </c>
      <c r="R2" s="44" t="s">
        <v>2016</v>
      </c>
      <c r="S2" s="44" t="s">
        <v>2016</v>
      </c>
      <c r="T2" s="44" t="s">
        <v>2016</v>
      </c>
      <c r="U2" s="332"/>
    </row>
    <row r="3" spans="1:21" ht="18.75" customHeight="1">
      <c r="A3" s="339" t="s">
        <v>3447</v>
      </c>
      <c r="B3" t="s">
        <v>8483</v>
      </c>
      <c r="C3" s="44" t="s">
        <v>4829</v>
      </c>
      <c r="D3" s="224" t="s">
        <v>188</v>
      </c>
      <c r="E3" t="s">
        <v>8484</v>
      </c>
      <c r="F3" t="str">
        <f>PROPER(_xlfn.TEXTBEFORE(TRIM(Table41[[#This Row],[Employee Name]]), " ", 1))</f>
        <v>Annyi</v>
      </c>
      <c r="G3" t="str">
        <f>PROPER(_xlfn.TEXTAFTER(TRIM(Table41[[#This Row],[Employee Name]]), " ", -1))</f>
        <v>Rojas</v>
      </c>
      <c r="H3" t="s">
        <v>8485</v>
      </c>
      <c r="I3" s="46">
        <v>181404483</v>
      </c>
      <c r="J3" s="196">
        <v>3852522601</v>
      </c>
      <c r="K3" s="46" t="s">
        <v>522</v>
      </c>
      <c r="L3" s="44" t="s">
        <v>4218</v>
      </c>
      <c r="M3" s="330" t="s">
        <v>4172</v>
      </c>
      <c r="N3" s="167" t="s">
        <v>8486</v>
      </c>
      <c r="O3" s="44" t="s">
        <v>2016</v>
      </c>
      <c r="P3" s="44" t="s">
        <v>2016</v>
      </c>
      <c r="Q3" s="44" t="s">
        <v>2016</v>
      </c>
      <c r="R3" s="44" t="s">
        <v>2016</v>
      </c>
      <c r="S3" s="44" t="s">
        <v>2016</v>
      </c>
      <c r="T3" s="44"/>
      <c r="U3" s="44" t="s">
        <v>8487</v>
      </c>
    </row>
    <row r="4" spans="1:21" ht="18.75" customHeight="1">
      <c r="A4" s="339" t="s">
        <v>3447</v>
      </c>
      <c r="B4" t="s">
        <v>8488</v>
      </c>
      <c r="C4" s="44" t="s">
        <v>4841</v>
      </c>
      <c r="D4" s="224" t="s">
        <v>80</v>
      </c>
      <c r="E4" s="105" t="s">
        <v>8489</v>
      </c>
      <c r="F4" s="105" t="str">
        <f>PROPER(_xlfn.TEXTBEFORE(TRIM(Table41[[#This Row],[Employee Name]]), " ", 1))</f>
        <v>Arelis</v>
      </c>
      <c r="G4" s="105" t="str">
        <f>PROPER(_xlfn.TEXTAFTER(TRIM(Table41[[#This Row],[Employee Name]]), " ", -1))</f>
        <v>Parra</v>
      </c>
      <c r="H4" s="105" t="s">
        <v>8490</v>
      </c>
      <c r="I4" s="106">
        <v>120171991</v>
      </c>
      <c r="J4" s="196">
        <v>3855291645</v>
      </c>
      <c r="K4" s="46" t="s">
        <v>545</v>
      </c>
      <c r="L4" s="44" t="s">
        <v>4218</v>
      </c>
      <c r="M4" s="330" t="s">
        <v>4162</v>
      </c>
      <c r="N4" s="167" t="s">
        <v>8491</v>
      </c>
      <c r="O4" s="44" t="s">
        <v>2016</v>
      </c>
      <c r="P4" s="44" t="s">
        <v>2016</v>
      </c>
      <c r="Q4" s="44" t="s">
        <v>2016</v>
      </c>
      <c r="R4" s="44" t="s">
        <v>2016</v>
      </c>
      <c r="S4" s="44" t="s">
        <v>2016</v>
      </c>
      <c r="T4" s="44" t="s">
        <v>2016</v>
      </c>
      <c r="U4" s="44"/>
    </row>
    <row r="5" spans="1:21" ht="18.75" customHeight="1">
      <c r="A5" s="339" t="s">
        <v>3447</v>
      </c>
      <c r="B5" t="s">
        <v>8492</v>
      </c>
      <c r="C5" s="44" t="s">
        <v>8493</v>
      </c>
      <c r="D5" s="224" t="s">
        <v>119</v>
      </c>
      <c r="E5" s="105" t="s">
        <v>8494</v>
      </c>
      <c r="F5" s="105" t="str">
        <f>PROPER(_xlfn.TEXTBEFORE(TRIM(Table41[[#This Row],[Employee Name]]), " ", 1))</f>
        <v>Ashley</v>
      </c>
      <c r="G5" s="105" t="str">
        <f>PROPER(_xlfn.TEXTAFTER(TRIM(Table41[[#This Row],[Employee Name]]), " ", -1))</f>
        <v>Lira</v>
      </c>
      <c r="H5" s="105" t="s">
        <v>8495</v>
      </c>
      <c r="I5" s="106">
        <v>160708782</v>
      </c>
      <c r="J5" s="106" t="s">
        <v>8496</v>
      </c>
      <c r="K5" s="46" t="s">
        <v>545</v>
      </c>
      <c r="L5" s="44" t="s">
        <v>4204</v>
      </c>
      <c r="M5" s="330" t="s">
        <v>4155</v>
      </c>
      <c r="N5" t="s">
        <v>8497</v>
      </c>
      <c r="O5" s="44" t="s">
        <v>2016</v>
      </c>
      <c r="P5" s="44" t="s">
        <v>2016</v>
      </c>
      <c r="Q5" s="44" t="s">
        <v>2016</v>
      </c>
      <c r="R5" s="44" t="s">
        <v>2016</v>
      </c>
      <c r="S5" s="44" t="s">
        <v>2016</v>
      </c>
      <c r="T5" s="44"/>
      <c r="U5" s="44"/>
    </row>
    <row r="6" spans="1:21" ht="18.75" customHeight="1">
      <c r="A6" s="339" t="s">
        <v>3429</v>
      </c>
      <c r="B6" t="s">
        <v>8498</v>
      </c>
      <c r="C6" s="44" t="s">
        <v>8499</v>
      </c>
      <c r="D6" s="224" t="s">
        <v>4975</v>
      </c>
      <c r="E6" t="s">
        <v>8500</v>
      </c>
      <c r="F6" t="str">
        <f>PROPER(_xlfn.TEXTBEFORE(TRIM(Table41[[#This Row],[Employee Name]]), " ", 1))</f>
        <v>Bradlee</v>
      </c>
      <c r="G6" t="str">
        <f>PROPER(_xlfn.TEXTAFTER(TRIM(Table41[[#This Row],[Employee Name]]), " ", -1))</f>
        <v>Mittower</v>
      </c>
      <c r="H6" t="s">
        <v>8501</v>
      </c>
      <c r="I6" s="46">
        <v>178640100</v>
      </c>
      <c r="J6" s="196" t="s">
        <v>8502</v>
      </c>
      <c r="K6" s="46" t="s">
        <v>545</v>
      </c>
      <c r="L6" s="44" t="s">
        <v>4220</v>
      </c>
      <c r="M6" s="330" t="s">
        <v>4162</v>
      </c>
      <c r="N6" s="105" t="s">
        <v>8503</v>
      </c>
      <c r="O6" s="44" t="s">
        <v>2016</v>
      </c>
      <c r="P6" s="44" t="s">
        <v>2016</v>
      </c>
      <c r="Q6" s="44" t="s">
        <v>2016</v>
      </c>
      <c r="R6" s="44" t="s">
        <v>2016</v>
      </c>
      <c r="S6" s="44" t="s">
        <v>2016</v>
      </c>
      <c r="T6" s="44"/>
      <c r="U6" s="44"/>
    </row>
    <row r="7" spans="1:21" ht="18.75" customHeight="1">
      <c r="A7" s="340" t="s">
        <v>3447</v>
      </c>
      <c r="B7" t="s">
        <v>8504</v>
      </c>
      <c r="C7" s="44" t="s">
        <v>8505</v>
      </c>
      <c r="D7" s="224" t="s">
        <v>8506</v>
      </c>
      <c r="E7" s="105" t="s">
        <v>8507</v>
      </c>
      <c r="F7" s="105" t="str">
        <f>PROPER(_xlfn.TEXTBEFORE(TRIM(Table41[[#This Row],[Employee Name]]), " ", 1))</f>
        <v>Carol</v>
      </c>
      <c r="G7" s="105" t="str">
        <f>PROPER(_xlfn.TEXTAFTER(TRIM(Table41[[#This Row],[Employee Name]]), " ", -1))</f>
        <v>Posada</v>
      </c>
      <c r="H7" s="105" t="s">
        <v>5519</v>
      </c>
      <c r="I7" s="106">
        <v>142656591</v>
      </c>
      <c r="J7" s="196">
        <v>3854921627</v>
      </c>
      <c r="K7" s="46" t="s">
        <v>545</v>
      </c>
      <c r="L7" s="44" t="s">
        <v>4218</v>
      </c>
      <c r="M7" s="330" t="s">
        <v>4162</v>
      </c>
      <c r="N7" t="s">
        <v>8508</v>
      </c>
      <c r="O7" s="44" t="s">
        <v>2016</v>
      </c>
      <c r="P7" s="44" t="s">
        <v>2016</v>
      </c>
      <c r="Q7" s="44" t="s">
        <v>2016</v>
      </c>
      <c r="R7" s="44"/>
      <c r="S7" s="44" t="s">
        <v>2016</v>
      </c>
      <c r="T7" s="44" t="s">
        <v>2016</v>
      </c>
      <c r="U7" s="44"/>
    </row>
    <row r="8" spans="1:21" s="34" customFormat="1" ht="18.75" customHeight="1">
      <c r="A8" s="34" t="s">
        <v>3447</v>
      </c>
      <c r="B8" s="34" t="s">
        <v>8509</v>
      </c>
      <c r="C8" s="164" t="s">
        <v>4833</v>
      </c>
      <c r="D8" s="164" t="s">
        <v>8510</v>
      </c>
      <c r="E8" s="34" t="s">
        <v>8511</v>
      </c>
      <c r="F8" s="34" t="str">
        <f>PROPER(_xlfn.TEXTBEFORE(TRIM(Table41[[#This Row],[Employee Name]]), " ", 1))</f>
        <v>Casey</v>
      </c>
      <c r="G8" s="34" t="str">
        <f>PROPER(_xlfn.TEXTAFTER(TRIM(Table41[[#This Row],[Employee Name]]), " ", -1))</f>
        <v>Holt</v>
      </c>
      <c r="I8" s="114">
        <v>112979896</v>
      </c>
      <c r="J8" s="114">
        <v>3858883166</v>
      </c>
      <c r="K8" s="114" t="s">
        <v>552</v>
      </c>
      <c r="L8" s="164" t="s">
        <v>4218</v>
      </c>
      <c r="M8" s="278" t="s">
        <v>4157</v>
      </c>
      <c r="N8" s="268" t="s">
        <v>8512</v>
      </c>
      <c r="O8" s="164" t="s">
        <v>2016</v>
      </c>
      <c r="P8" s="164" t="s">
        <v>2016</v>
      </c>
      <c r="Q8" s="164" t="s">
        <v>2016</v>
      </c>
      <c r="R8" s="164" t="s">
        <v>2016</v>
      </c>
      <c r="S8" s="164" t="s">
        <v>2016</v>
      </c>
      <c r="T8" s="164"/>
      <c r="U8" s="324" t="s">
        <v>8513</v>
      </c>
    </row>
    <row r="9" spans="1:21" ht="18.75" customHeight="1">
      <c r="A9" s="339" t="s">
        <v>3447</v>
      </c>
      <c r="B9" t="s">
        <v>8514</v>
      </c>
      <c r="C9" s="44" t="s">
        <v>8515</v>
      </c>
      <c r="D9" s="224" t="s">
        <v>4834</v>
      </c>
      <c r="E9" s="105" t="s">
        <v>8516</v>
      </c>
      <c r="F9" s="105" t="str">
        <f>PROPER(_xlfn.TEXTBEFORE(TRIM(Table41[[#This Row],[Employee Name]]), " ", 1))</f>
        <v>Fatuma</v>
      </c>
      <c r="G9" s="105" t="str">
        <f>PROPER(_xlfn.TEXTAFTER(TRIM(Table41[[#This Row],[Employee Name]]), " ", -1))</f>
        <v>Mwanaisha</v>
      </c>
      <c r="H9" s="105" t="s">
        <v>8517</v>
      </c>
      <c r="I9" s="106">
        <v>177618227</v>
      </c>
      <c r="J9" s="106">
        <v>3854018882</v>
      </c>
      <c r="K9" s="46" t="s">
        <v>1768</v>
      </c>
      <c r="L9" s="44" t="s">
        <v>4220</v>
      </c>
      <c r="M9" s="330" t="s">
        <v>4155</v>
      </c>
      <c r="N9" s="105" t="s">
        <v>8518</v>
      </c>
      <c r="O9" s="44" t="s">
        <v>2016</v>
      </c>
      <c r="P9" s="44" t="s">
        <v>2016</v>
      </c>
      <c r="Q9" s="44" t="s">
        <v>2016</v>
      </c>
      <c r="R9" s="44" t="s">
        <v>2016</v>
      </c>
      <c r="S9" s="44" t="s">
        <v>2016</v>
      </c>
      <c r="T9" s="44"/>
      <c r="U9" s="44"/>
    </row>
    <row r="10" spans="1:21" ht="18.75" customHeight="1">
      <c r="A10" s="339" t="s">
        <v>3429</v>
      </c>
      <c r="B10" t="s">
        <v>8519</v>
      </c>
      <c r="C10" s="44" t="s">
        <v>8520</v>
      </c>
      <c r="D10" s="224" t="s">
        <v>4975</v>
      </c>
      <c r="E10" s="44" t="s">
        <v>8521</v>
      </c>
      <c r="F10" s="44" t="str">
        <f>PROPER(_xlfn.TEXTBEFORE(TRIM(Table41[[#This Row],[Employee Name]]), " ", 1))</f>
        <v>Hall</v>
      </c>
      <c r="G10" s="44" t="str">
        <f>PROPER(_xlfn.TEXTAFTER(TRIM(Table41[[#This Row],[Employee Name]]), " ", -1))</f>
        <v>Esau</v>
      </c>
      <c r="H10" s="44" t="s">
        <v>8522</v>
      </c>
      <c r="I10" s="333">
        <v>155184507</v>
      </c>
      <c r="J10" s="195" t="s">
        <v>8523</v>
      </c>
      <c r="K10" s="46" t="s">
        <v>522</v>
      </c>
      <c r="L10" s="44" t="s">
        <v>4220</v>
      </c>
      <c r="M10" s="330" t="s">
        <v>4162</v>
      </c>
      <c r="N10" s="331" t="s">
        <v>8524</v>
      </c>
      <c r="O10" s="44" t="s">
        <v>2016</v>
      </c>
      <c r="P10" s="44" t="s">
        <v>2016</v>
      </c>
      <c r="Q10" s="44" t="s">
        <v>2016</v>
      </c>
      <c r="R10" s="44" t="s">
        <v>2016</v>
      </c>
      <c r="S10" s="44" t="s">
        <v>2016</v>
      </c>
      <c r="T10" s="44"/>
      <c r="U10" s="44"/>
    </row>
    <row r="11" spans="1:21" s="34" customFormat="1" ht="18.75" customHeight="1">
      <c r="A11" s="34" t="s">
        <v>3447</v>
      </c>
      <c r="B11" s="34" t="s">
        <v>8525</v>
      </c>
      <c r="C11" s="164" t="s">
        <v>4853</v>
      </c>
      <c r="D11" s="164" t="s">
        <v>83</v>
      </c>
      <c r="E11" s="34" t="s">
        <v>8526</v>
      </c>
      <c r="F11" s="34" t="str">
        <f>PROPER(_xlfn.TEXTBEFORE(TRIM(Table41[[#This Row],[Employee Name]]), " ", 1))</f>
        <v>Hemritha</v>
      </c>
      <c r="G11" s="34" t="str">
        <f>PROPER(_xlfn.TEXTAFTER(TRIM(Table41[[#This Row],[Employee Name]]), " ", -1))</f>
        <v>Alex</v>
      </c>
      <c r="I11" s="323">
        <v>165312675</v>
      </c>
      <c r="J11" s="337">
        <v>3853025672</v>
      </c>
      <c r="K11" s="114" t="s">
        <v>552</v>
      </c>
      <c r="L11" s="164" t="s">
        <v>4218</v>
      </c>
      <c r="M11" s="278" t="s">
        <v>4157</v>
      </c>
      <c r="N11" s="268" t="s">
        <v>8527</v>
      </c>
      <c r="O11" s="164" t="s">
        <v>2016</v>
      </c>
      <c r="P11" s="164" t="s">
        <v>2016</v>
      </c>
      <c r="Q11" s="164" t="s">
        <v>2016</v>
      </c>
      <c r="R11" s="164" t="s">
        <v>2016</v>
      </c>
      <c r="S11" s="164" t="s">
        <v>2016</v>
      </c>
      <c r="T11" s="164"/>
      <c r="U11" s="304" t="s">
        <v>8528</v>
      </c>
    </row>
    <row r="12" spans="1:21" ht="18.75" customHeight="1">
      <c r="A12" s="339" t="s">
        <v>3447</v>
      </c>
      <c r="B12" t="s">
        <v>8529</v>
      </c>
      <c r="C12" s="44" t="s">
        <v>8530</v>
      </c>
      <c r="D12" s="224" t="s">
        <v>119</v>
      </c>
      <c r="E12" s="105" t="s">
        <v>8531</v>
      </c>
      <c r="F12" s="105" t="str">
        <f>PROPER(_xlfn.TEXTBEFORE(TRIM(Table41[[#This Row],[Employee Name]]), " ", 1))</f>
        <v>Ivonne</v>
      </c>
      <c r="G12" s="105" t="str">
        <f>PROPER(_xlfn.TEXTAFTER(TRIM(Table41[[#This Row],[Employee Name]]), " ", -1))</f>
        <v>Landin</v>
      </c>
      <c r="H12" s="105" t="s">
        <v>8532</v>
      </c>
      <c r="I12" s="177">
        <v>95679456</v>
      </c>
      <c r="J12" s="177" t="s">
        <v>8533</v>
      </c>
      <c r="K12" s="46" t="s">
        <v>522</v>
      </c>
      <c r="L12" s="44" t="s">
        <v>4204</v>
      </c>
      <c r="M12" s="330" t="s">
        <v>4155</v>
      </c>
      <c r="N12" t="s">
        <v>8534</v>
      </c>
      <c r="O12" s="44" t="s">
        <v>2016</v>
      </c>
      <c r="P12" s="44" t="s">
        <v>2016</v>
      </c>
      <c r="Q12" s="44" t="s">
        <v>2016</v>
      </c>
      <c r="R12" s="44" t="s">
        <v>2016</v>
      </c>
      <c r="S12" s="44" t="s">
        <v>2016</v>
      </c>
      <c r="T12" s="44"/>
      <c r="U12" s="202"/>
    </row>
    <row r="13" spans="1:21" ht="18.75" customHeight="1">
      <c r="A13" s="339" t="s">
        <v>3429</v>
      </c>
      <c r="B13" t="s">
        <v>8535</v>
      </c>
      <c r="C13" s="44" t="s">
        <v>8536</v>
      </c>
      <c r="D13" s="224" t="s">
        <v>167</v>
      </c>
      <c r="E13" t="s">
        <v>8537</v>
      </c>
      <c r="F13" t="str">
        <f>PROPER(_xlfn.TEXTBEFORE(TRIM(Table41[[#This Row],[Employee Name]]), " ", 1))</f>
        <v>Jhon</v>
      </c>
      <c r="G13" t="str">
        <f>PROPER(_xlfn.TEXTAFTER(TRIM(Table41[[#This Row],[Employee Name]]), " ", -1))</f>
        <v>Sanchez</v>
      </c>
      <c r="H13" t="s">
        <v>8538</v>
      </c>
      <c r="I13" s="333">
        <v>135054397</v>
      </c>
      <c r="J13" s="195" t="s">
        <v>8539</v>
      </c>
      <c r="K13" s="333" t="s">
        <v>1780</v>
      </c>
      <c r="L13" s="44" t="s">
        <v>4220</v>
      </c>
      <c r="M13" s="330" t="s">
        <v>4172</v>
      </c>
      <c r="N13" t="s">
        <v>8540</v>
      </c>
      <c r="O13" s="44" t="s">
        <v>2016</v>
      </c>
      <c r="P13" s="44" t="s">
        <v>2016</v>
      </c>
      <c r="Q13" s="44" t="s">
        <v>2016</v>
      </c>
      <c r="R13" s="44" t="s">
        <v>2016</v>
      </c>
      <c r="S13" s="44" t="s">
        <v>2016</v>
      </c>
      <c r="T13" s="44"/>
      <c r="U13" s="44" t="s">
        <v>8487</v>
      </c>
    </row>
    <row r="14" spans="1:21" ht="18.75" customHeight="1">
      <c r="A14" s="339" t="s">
        <v>3429</v>
      </c>
      <c r="B14" t="s">
        <v>8541</v>
      </c>
      <c r="C14" s="44" t="s">
        <v>8542</v>
      </c>
      <c r="D14" s="224" t="s">
        <v>5509</v>
      </c>
      <c r="E14" t="s">
        <v>8543</v>
      </c>
      <c r="F14" t="str">
        <f>PROPER(_xlfn.TEXTBEFORE(TRIM(Table41[[#This Row],[Employee Name]]), " ", 1))</f>
        <v>Jose</v>
      </c>
      <c r="G14" t="str">
        <f>PROPER(_xlfn.TEXTAFTER(TRIM(Table41[[#This Row],[Employee Name]]), " ", -1))</f>
        <v>Delgado</v>
      </c>
      <c r="H14" t="s">
        <v>8544</v>
      </c>
      <c r="I14" s="333">
        <v>177881945</v>
      </c>
      <c r="J14" s="195">
        <v>7739793073</v>
      </c>
      <c r="K14" s="46" t="s">
        <v>6793</v>
      </c>
      <c r="L14" s="44" t="s">
        <v>4220</v>
      </c>
      <c r="M14" s="330" t="s">
        <v>4172</v>
      </c>
      <c r="N14" s="105" t="s">
        <v>8545</v>
      </c>
      <c r="O14" s="44" t="s">
        <v>2016</v>
      </c>
      <c r="P14" s="44" t="s">
        <v>2016</v>
      </c>
      <c r="Q14" s="44" t="s">
        <v>2016</v>
      </c>
      <c r="R14" s="44" t="s">
        <v>2016</v>
      </c>
      <c r="S14" s="44" t="s">
        <v>2016</v>
      </c>
      <c r="T14" s="44"/>
      <c r="U14" s="44" t="s">
        <v>8546</v>
      </c>
    </row>
    <row r="15" spans="1:21" ht="18.75" customHeight="1">
      <c r="A15" s="339" t="s">
        <v>3447</v>
      </c>
      <c r="B15" t="s">
        <v>8547</v>
      </c>
      <c r="C15" s="44" t="s">
        <v>4825</v>
      </c>
      <c r="D15" s="224" t="s">
        <v>188</v>
      </c>
      <c r="E15" s="44" t="s">
        <v>8548</v>
      </c>
      <c r="F15" s="44" t="str">
        <f>PROPER(_xlfn.TEXTBEFORE(TRIM(Table41[[#This Row],[Employee Name]]), " ", 1))</f>
        <v>Jose</v>
      </c>
      <c r="G15" s="44" t="str">
        <f>PROPER(_xlfn.TEXTAFTER(TRIM(Table41[[#This Row],[Employee Name]]), " ", -1))</f>
        <v>Delgado</v>
      </c>
      <c r="H15" s="44" t="s">
        <v>8549</v>
      </c>
      <c r="I15" s="333">
        <v>176581454</v>
      </c>
      <c r="J15" s="195">
        <v>9048724562</v>
      </c>
      <c r="K15" s="46" t="s">
        <v>6793</v>
      </c>
      <c r="L15" s="44" t="s">
        <v>4218</v>
      </c>
      <c r="M15" s="330" t="s">
        <v>4172</v>
      </c>
      <c r="N15" s="167" t="s">
        <v>8550</v>
      </c>
      <c r="O15" s="44" t="s">
        <v>2016</v>
      </c>
      <c r="P15" s="44" t="s">
        <v>2016</v>
      </c>
      <c r="Q15" s="44" t="s">
        <v>2016</v>
      </c>
      <c r="R15" s="44" t="s">
        <v>2016</v>
      </c>
      <c r="S15" s="44" t="s">
        <v>2016</v>
      </c>
      <c r="T15" s="44" t="s">
        <v>2016</v>
      </c>
      <c r="U15" s="44" t="s">
        <v>8487</v>
      </c>
    </row>
    <row r="16" spans="1:21" s="34" customFormat="1" ht="18.75" customHeight="1">
      <c r="A16" s="34" t="s">
        <v>3447</v>
      </c>
      <c r="B16" s="34" t="s">
        <v>8551</v>
      </c>
      <c r="C16" s="164" t="s">
        <v>8552</v>
      </c>
      <c r="D16" s="164" t="s">
        <v>92</v>
      </c>
      <c r="E16" s="34" t="s">
        <v>221</v>
      </c>
      <c r="F16" s="34" t="str">
        <f>PROPER(_xlfn.TEXTBEFORE(TRIM(Table41[[#This Row],[Employee Name]]), " ", 1))</f>
        <v>Juan</v>
      </c>
      <c r="G16" s="34" t="str">
        <f>PROPER(_xlfn.TEXTAFTER(TRIM(Table41[[#This Row],[Employee Name]]), " ", -1))</f>
        <v>Nova</v>
      </c>
      <c r="I16" s="114">
        <v>181507197</v>
      </c>
      <c r="J16" s="281">
        <v>3855763439</v>
      </c>
      <c r="K16" s="114" t="s">
        <v>8072</v>
      </c>
      <c r="L16" s="164" t="s">
        <v>4220</v>
      </c>
      <c r="M16" s="278" t="s">
        <v>4162</v>
      </c>
      <c r="N16" s="34" t="s">
        <v>8553</v>
      </c>
      <c r="O16" s="164" t="s">
        <v>2016</v>
      </c>
      <c r="P16" s="164" t="s">
        <v>2016</v>
      </c>
      <c r="Q16" s="164" t="s">
        <v>2016</v>
      </c>
      <c r="R16" s="164" t="s">
        <v>2016</v>
      </c>
      <c r="S16" s="164" t="s">
        <v>2016</v>
      </c>
      <c r="T16" s="164"/>
      <c r="U16" s="164" t="s">
        <v>8528</v>
      </c>
    </row>
    <row r="17" spans="1:21" ht="18.75" customHeight="1">
      <c r="A17" s="339" t="s">
        <v>3429</v>
      </c>
      <c r="B17" s="146" t="s">
        <v>8554</v>
      </c>
      <c r="C17" s="44" t="s">
        <v>5088</v>
      </c>
      <c r="D17" s="224" t="s">
        <v>4355</v>
      </c>
      <c r="E17" t="s">
        <v>8555</v>
      </c>
      <c r="F17" t="str">
        <f>PROPER(_xlfn.TEXTBEFORE(TRIM(Table41[[#This Row],[Employee Name]]), " ", 1))</f>
        <v>Luz</v>
      </c>
      <c r="G17" t="str">
        <f>PROPER(_xlfn.TEXTAFTER(TRIM(Table41[[#This Row],[Employee Name]]), " ", -1))</f>
        <v>Cardozo</v>
      </c>
      <c r="H17" t="s">
        <v>8556</v>
      </c>
      <c r="I17" s="46">
        <v>177680280</v>
      </c>
      <c r="J17" s="196">
        <v>8016375733</v>
      </c>
      <c r="K17" s="46" t="s">
        <v>8072</v>
      </c>
      <c r="L17" s="44" t="s">
        <v>4204</v>
      </c>
      <c r="M17" s="330" t="s">
        <v>4172</v>
      </c>
      <c r="N17" s="105" t="s">
        <v>8557</v>
      </c>
      <c r="O17" s="338" t="s">
        <v>2016</v>
      </c>
      <c r="P17" s="338" t="s">
        <v>2016</v>
      </c>
      <c r="Q17" s="338" t="s">
        <v>2016</v>
      </c>
      <c r="R17" s="338"/>
      <c r="S17" s="338" t="s">
        <v>2016</v>
      </c>
      <c r="T17" s="224" t="s">
        <v>2016</v>
      </c>
      <c r="U17" s="44"/>
    </row>
    <row r="18" spans="1:21" ht="18.75" customHeight="1">
      <c r="A18" s="339" t="s">
        <v>3447</v>
      </c>
      <c r="B18" t="s">
        <v>8558</v>
      </c>
      <c r="C18" s="44" t="s">
        <v>4820</v>
      </c>
      <c r="D18" s="224" t="s">
        <v>8559</v>
      </c>
      <c r="E18" s="105" t="s">
        <v>8560</v>
      </c>
      <c r="F18" s="105" t="str">
        <f>PROPER(_xlfn.TEXTBEFORE(TRIM(Table41[[#This Row],[Employee Name]]), " ", 1))</f>
        <v>Madeline</v>
      </c>
      <c r="G18" s="105" t="str">
        <f>PROPER(_xlfn.TEXTAFTER(TRIM(Table41[[#This Row],[Employee Name]]), " ", -1))</f>
        <v>Palesh</v>
      </c>
      <c r="H18" s="105" t="s">
        <v>8561</v>
      </c>
      <c r="I18" s="106">
        <v>181329833</v>
      </c>
      <c r="J18" s="305">
        <v>8016806415</v>
      </c>
      <c r="K18" s="305" t="s">
        <v>1768</v>
      </c>
      <c r="L18" s="44" t="s">
        <v>4218</v>
      </c>
      <c r="M18" s="330" t="s">
        <v>4155</v>
      </c>
      <c r="N18" t="s">
        <v>2408</v>
      </c>
      <c r="O18" s="44" t="s">
        <v>2016</v>
      </c>
      <c r="P18" s="44" t="s">
        <v>2016</v>
      </c>
      <c r="Q18" s="44" t="s">
        <v>2016</v>
      </c>
      <c r="R18" s="44"/>
      <c r="S18" s="44" t="s">
        <v>2016</v>
      </c>
      <c r="T18" s="44"/>
      <c r="U18" s="44"/>
    </row>
    <row r="19" spans="1:21" ht="18.75" customHeight="1">
      <c r="A19" s="339" t="s">
        <v>3429</v>
      </c>
      <c r="B19" t="s">
        <v>8562</v>
      </c>
      <c r="C19" s="44" t="s">
        <v>8563</v>
      </c>
      <c r="D19" s="224" t="s">
        <v>188</v>
      </c>
      <c r="E19" t="s">
        <v>8564</v>
      </c>
      <c r="F19" t="str">
        <f>PROPER(_xlfn.TEXTBEFORE(TRIM(Table41[[#This Row],[Employee Name]]), " ", 1))</f>
        <v>Mario</v>
      </c>
      <c r="G19" t="str">
        <f>PROPER(_xlfn.TEXTAFTER(TRIM(Table41[[#This Row],[Employee Name]]), " ", -1))</f>
        <v>Acuna</v>
      </c>
      <c r="H19" t="s">
        <v>8565</v>
      </c>
      <c r="I19" s="46">
        <v>119935023</v>
      </c>
      <c r="J19" s="196">
        <v>3854432389</v>
      </c>
      <c r="K19" s="46" t="s">
        <v>545</v>
      </c>
      <c r="L19" s="44" t="s">
        <v>4218</v>
      </c>
      <c r="M19" s="330" t="s">
        <v>4172</v>
      </c>
      <c r="N19" s="105" t="s">
        <v>8566</v>
      </c>
      <c r="O19" s="338" t="s">
        <v>2016</v>
      </c>
      <c r="P19" s="338" t="s">
        <v>2016</v>
      </c>
      <c r="Q19" s="338" t="s">
        <v>2016</v>
      </c>
      <c r="R19" s="44" t="s">
        <v>2016</v>
      </c>
      <c r="S19" s="338" t="s">
        <v>2016</v>
      </c>
      <c r="T19" s="338"/>
      <c r="U19" s="44"/>
    </row>
    <row r="20" spans="1:21" ht="18.75" customHeight="1">
      <c r="A20" s="339" t="s">
        <v>3429</v>
      </c>
      <c r="B20" t="s">
        <v>8567</v>
      </c>
      <c r="C20" s="44" t="s">
        <v>8568</v>
      </c>
      <c r="D20" s="224" t="s">
        <v>4355</v>
      </c>
      <c r="E20" t="s">
        <v>8569</v>
      </c>
      <c r="F20" t="str">
        <f>PROPER(_xlfn.TEXTBEFORE(TRIM(Table41[[#This Row],[Employee Name]]), " ", 1))</f>
        <v>Maryanne</v>
      </c>
      <c r="G20" t="str">
        <f>PROPER(_xlfn.TEXTAFTER(TRIM(Table41[[#This Row],[Employee Name]]), " ", -1))</f>
        <v>Laulu</v>
      </c>
      <c r="H20" t="s">
        <v>8570</v>
      </c>
      <c r="I20" s="46">
        <v>181534338</v>
      </c>
      <c r="J20" s="196">
        <v>3854272791</v>
      </c>
      <c r="K20" s="46" t="s">
        <v>552</v>
      </c>
      <c r="L20" s="44" t="s">
        <v>4204</v>
      </c>
      <c r="M20" s="330" t="s">
        <v>4172</v>
      </c>
      <c r="N20" t="s">
        <v>8571</v>
      </c>
      <c r="O20" s="44" t="s">
        <v>2016</v>
      </c>
      <c r="P20" s="44" t="s">
        <v>2016</v>
      </c>
      <c r="Q20" s="44" t="s">
        <v>2016</v>
      </c>
      <c r="R20" s="44" t="s">
        <v>2016</v>
      </c>
      <c r="S20" s="44" t="s">
        <v>2016</v>
      </c>
      <c r="T20" s="44"/>
      <c r="U20" s="44" t="s">
        <v>8487</v>
      </c>
    </row>
    <row r="21" spans="1:21" ht="18.75" customHeight="1">
      <c r="A21" s="339" t="s">
        <v>3429</v>
      </c>
      <c r="B21" t="s">
        <v>8572</v>
      </c>
      <c r="C21" s="44" t="s">
        <v>5050</v>
      </c>
      <c r="D21" s="224" t="s">
        <v>188</v>
      </c>
      <c r="E21" t="s">
        <v>8573</v>
      </c>
      <c r="F21" t="str">
        <f>PROPER(_xlfn.TEXTBEFORE(TRIM(Table41[[#This Row],[Employee Name]]), " ", 1))</f>
        <v>Miguel</v>
      </c>
      <c r="G21" t="str">
        <f>PROPER(_xlfn.TEXTAFTER(TRIM(Table41[[#This Row],[Employee Name]]), " ", -1))</f>
        <v>Perinan</v>
      </c>
      <c r="H21" t="s">
        <v>8574</v>
      </c>
      <c r="I21" s="46">
        <v>182049444</v>
      </c>
      <c r="J21" s="196">
        <v>3854717420</v>
      </c>
      <c r="K21" s="46" t="s">
        <v>545</v>
      </c>
      <c r="L21" s="44" t="s">
        <v>4218</v>
      </c>
      <c r="M21" s="330" t="s">
        <v>4172</v>
      </c>
      <c r="N21" s="105" t="s">
        <v>8575</v>
      </c>
      <c r="O21" s="338" t="s">
        <v>2016</v>
      </c>
      <c r="P21" s="338" t="s">
        <v>2016</v>
      </c>
      <c r="Q21" s="338" t="s">
        <v>2016</v>
      </c>
      <c r="R21" s="44" t="s">
        <v>2016</v>
      </c>
      <c r="S21" s="338" t="s">
        <v>2016</v>
      </c>
      <c r="T21" s="338"/>
      <c r="U21" s="44"/>
    </row>
    <row r="22" spans="1:21" ht="18.75" customHeight="1">
      <c r="A22" s="339" t="s">
        <v>3429</v>
      </c>
      <c r="B22" t="s">
        <v>8576</v>
      </c>
      <c r="C22" s="44" t="s">
        <v>8577</v>
      </c>
      <c r="D22" s="224" t="s">
        <v>188</v>
      </c>
      <c r="E22" t="s">
        <v>8578</v>
      </c>
      <c r="F22" t="str">
        <f>PROPER(_xlfn.TEXTBEFORE(TRIM(Table41[[#This Row],[Employee Name]]), " ", 1))</f>
        <v>Milexy</v>
      </c>
      <c r="G22" t="str">
        <f>PROPER(_xlfn.TEXTAFTER(TRIM(Table41[[#This Row],[Employee Name]]), " ", -1))</f>
        <v>Bustamante</v>
      </c>
      <c r="H22" t="s">
        <v>8579</v>
      </c>
      <c r="I22" s="46">
        <v>181507064</v>
      </c>
      <c r="J22" s="196">
        <v>3855763439</v>
      </c>
      <c r="K22" s="46" t="s">
        <v>506</v>
      </c>
      <c r="L22" s="44" t="s">
        <v>4218</v>
      </c>
      <c r="M22" s="330" t="s">
        <v>4172</v>
      </c>
      <c r="N22" s="105" t="s">
        <v>8580</v>
      </c>
      <c r="O22" s="338" t="s">
        <v>2016</v>
      </c>
      <c r="P22" s="338" t="s">
        <v>2016</v>
      </c>
      <c r="Q22" s="338" t="s">
        <v>2016</v>
      </c>
      <c r="R22" s="44" t="s">
        <v>2016</v>
      </c>
      <c r="S22" s="338" t="s">
        <v>2016</v>
      </c>
      <c r="T22" s="338"/>
      <c r="U22" s="44"/>
    </row>
    <row r="23" spans="1:21" ht="18.75" customHeight="1">
      <c r="A23" s="339" t="s">
        <v>3447</v>
      </c>
      <c r="B23" t="s">
        <v>8581</v>
      </c>
      <c r="C23" s="44" t="s">
        <v>4857</v>
      </c>
      <c r="D23" s="224" t="s">
        <v>8367</v>
      </c>
      <c r="E23" t="s">
        <v>8582</v>
      </c>
      <c r="F23" t="str">
        <f>PROPER(_xlfn.TEXTBEFORE(TRIM(Table41[[#This Row],[Employee Name]]), " ", 1))</f>
        <v>Nobel</v>
      </c>
      <c r="G23" t="str">
        <f>PROPER(_xlfn.TEXTAFTER(TRIM(Table41[[#This Row],[Employee Name]]), " ", -1))</f>
        <v>Castillo</v>
      </c>
      <c r="H23" t="s">
        <v>8583</v>
      </c>
      <c r="I23" s="46">
        <v>182113387</v>
      </c>
      <c r="J23" s="312">
        <v>8013585293</v>
      </c>
      <c r="K23" s="46" t="s">
        <v>8072</v>
      </c>
      <c r="L23" s="44" t="s">
        <v>4204</v>
      </c>
      <c r="M23" s="330" t="s">
        <v>4157</v>
      </c>
      <c r="N23" s="167" t="s">
        <v>8584</v>
      </c>
      <c r="O23" s="44" t="s">
        <v>2016</v>
      </c>
      <c r="P23" s="44" t="s">
        <v>2016</v>
      </c>
      <c r="Q23" s="44" t="s">
        <v>2016</v>
      </c>
      <c r="R23" s="44" t="s">
        <v>2016</v>
      </c>
      <c r="S23" s="44" t="s">
        <v>2016</v>
      </c>
      <c r="T23" s="44"/>
      <c r="U23" s="202"/>
    </row>
    <row r="24" spans="1:21" ht="18.75" customHeight="1">
      <c r="A24" s="339" t="s">
        <v>3447</v>
      </c>
      <c r="B24" t="s">
        <v>8585</v>
      </c>
      <c r="C24" s="44" t="s">
        <v>4849</v>
      </c>
      <c r="D24" s="224" t="s">
        <v>8559</v>
      </c>
      <c r="E24" s="105" t="s">
        <v>8586</v>
      </c>
      <c r="F24" s="105" t="str">
        <f>PROPER(_xlfn.TEXTBEFORE(TRIM(Table41[[#This Row],[Employee Name]]), " ", 1))</f>
        <v>Reina</v>
      </c>
      <c r="G24" s="105" t="str">
        <f>PROPER(_xlfn.TEXTAFTER(TRIM(Table41[[#This Row],[Employee Name]]), " ", -1))</f>
        <v>Lopez</v>
      </c>
      <c r="H24" s="105" t="s">
        <v>8587</v>
      </c>
      <c r="I24" s="106">
        <v>154684512</v>
      </c>
      <c r="J24" s="106">
        <v>8012591529</v>
      </c>
      <c r="K24" s="46" t="s">
        <v>506</v>
      </c>
      <c r="L24" s="44" t="s">
        <v>4204</v>
      </c>
      <c r="M24" s="330" t="s">
        <v>4155</v>
      </c>
      <c r="N24" s="167" t="s">
        <v>8588</v>
      </c>
      <c r="O24" s="44" t="s">
        <v>2016</v>
      </c>
      <c r="P24" s="44" t="s">
        <v>2016</v>
      </c>
      <c r="Q24" s="44" t="s">
        <v>2016</v>
      </c>
      <c r="R24" s="44" t="s">
        <v>2016</v>
      </c>
      <c r="S24" s="44" t="s">
        <v>2016</v>
      </c>
      <c r="T24" s="44"/>
      <c r="U24" s="44"/>
    </row>
    <row r="25" spans="1:21" s="335" customFormat="1" ht="18.75" customHeight="1">
      <c r="A25" s="339" t="s">
        <v>3447</v>
      </c>
      <c r="B25" t="s">
        <v>8589</v>
      </c>
      <c r="C25" s="44" t="s">
        <v>4838</v>
      </c>
      <c r="D25" s="224" t="s">
        <v>107</v>
      </c>
      <c r="E25" s="105" t="s">
        <v>8590</v>
      </c>
      <c r="F25" s="105" t="str">
        <f>PROPER(_xlfn.TEXTBEFORE(TRIM(Table41[[#This Row],[Employee Name]]), " ", 1))</f>
        <v>Sor</v>
      </c>
      <c r="G25" s="105" t="str">
        <f>PROPER(_xlfn.TEXTAFTER(TRIM(Table41[[#This Row],[Employee Name]]), " ", -1))</f>
        <v>Herrera</v>
      </c>
      <c r="H25" s="105" t="s">
        <v>8591</v>
      </c>
      <c r="I25" s="106">
        <v>125762058</v>
      </c>
      <c r="J25" s="334">
        <v>3853847388</v>
      </c>
      <c r="K25" s="46" t="s">
        <v>3429</v>
      </c>
      <c r="L25" s="44" t="s">
        <v>6058</v>
      </c>
      <c r="M25" s="330" t="s">
        <v>4162</v>
      </c>
      <c r="N25" s="167" t="s">
        <v>8592</v>
      </c>
      <c r="O25" s="44" t="s">
        <v>2016</v>
      </c>
      <c r="P25" s="44" t="s">
        <v>2016</v>
      </c>
      <c r="Q25" s="44" t="s">
        <v>2016</v>
      </c>
      <c r="R25" s="44" t="s">
        <v>2016</v>
      </c>
      <c r="S25" s="44" t="s">
        <v>2016</v>
      </c>
      <c r="T25" s="44" t="s">
        <v>2016</v>
      </c>
      <c r="U25" s="44"/>
    </row>
    <row r="26" spans="1:21" ht="18.75" customHeight="1">
      <c r="A26" s="339" t="s">
        <v>3447</v>
      </c>
      <c r="B26" t="s">
        <v>8593</v>
      </c>
      <c r="C26" s="44" t="s">
        <v>8594</v>
      </c>
      <c r="D26" s="224" t="s">
        <v>4834</v>
      </c>
      <c r="E26" t="s">
        <v>8595</v>
      </c>
      <c r="F26" t="str">
        <f>PROPER(_xlfn.TEXTBEFORE(TRIM(Table41[[#This Row],[Employee Name]]), " ", 1))</f>
        <v>Sosene</v>
      </c>
      <c r="G26" t="str">
        <f>PROPER(_xlfn.TEXTAFTER(TRIM(Table41[[#This Row],[Employee Name]]), " ", -1))</f>
        <v>Schwenke</v>
      </c>
      <c r="H26" t="s">
        <v>8596</v>
      </c>
      <c r="I26" s="46">
        <v>133762559</v>
      </c>
      <c r="J26" s="196" t="s">
        <v>8597</v>
      </c>
      <c r="K26" s="46" t="s">
        <v>8598</v>
      </c>
      <c r="L26" s="44" t="s">
        <v>4220</v>
      </c>
      <c r="M26" s="330" t="s">
        <v>4155</v>
      </c>
      <c r="N26" s="105" t="s">
        <v>8599</v>
      </c>
      <c r="O26" s="44" t="s">
        <v>2016</v>
      </c>
      <c r="P26" s="44" t="s">
        <v>2016</v>
      </c>
      <c r="Q26" s="44" t="s">
        <v>2016</v>
      </c>
      <c r="R26" s="44" t="s">
        <v>2016</v>
      </c>
      <c r="S26" s="44" t="s">
        <v>2016</v>
      </c>
      <c r="T26" s="44"/>
      <c r="U26" s="44"/>
    </row>
    <row r="27" spans="1:21" ht="18.75" customHeight="1">
      <c r="A27" s="339" t="s">
        <v>3447</v>
      </c>
      <c r="B27" t="s">
        <v>8600</v>
      </c>
      <c r="C27" s="44" t="s">
        <v>4845</v>
      </c>
      <c r="D27" s="224" t="s">
        <v>95</v>
      </c>
      <c r="E27" t="s">
        <v>8601</v>
      </c>
      <c r="F27" t="str">
        <f>PROPER(_xlfn.TEXTBEFORE(TRIM(Table41[[#This Row],[Employee Name]]), " ", 1))</f>
        <v>Yomar</v>
      </c>
      <c r="G27" t="str">
        <f>PROPER(_xlfn.TEXTAFTER(TRIM(Table41[[#This Row],[Employee Name]]), " ", -1))</f>
        <v>Camacho</v>
      </c>
      <c r="H27" t="s">
        <v>8602</v>
      </c>
      <c r="I27" s="106">
        <v>177943490</v>
      </c>
      <c r="J27" s="224" t="s">
        <v>8603</v>
      </c>
      <c r="K27" s="46" t="s">
        <v>8072</v>
      </c>
      <c r="L27" s="44" t="s">
        <v>4204</v>
      </c>
      <c r="M27" s="330" t="s">
        <v>4155</v>
      </c>
      <c r="N27" s="167" t="s">
        <v>8604</v>
      </c>
      <c r="O27" s="44" t="s">
        <v>2016</v>
      </c>
      <c r="P27" s="44" t="s">
        <v>2016</v>
      </c>
      <c r="Q27" s="44" t="s">
        <v>2016</v>
      </c>
      <c r="R27" s="44" t="s">
        <v>2016</v>
      </c>
      <c r="S27" s="44" t="s">
        <v>2016</v>
      </c>
      <c r="T27" s="44"/>
      <c r="U27" s="336" t="s">
        <v>8487</v>
      </c>
    </row>
    <row r="32" spans="1:21" ht="18.75" customHeight="1">
      <c r="E32" t="s">
        <v>8605</v>
      </c>
    </row>
    <row r="34" spans="4:12" ht="18.75" customHeight="1">
      <c r="E34" s="44" t="s">
        <v>8606</v>
      </c>
      <c r="F34" s="44"/>
      <c r="G34" s="44"/>
      <c r="H34" s="44"/>
      <c r="I34" s="311">
        <v>160770434</v>
      </c>
      <c r="J34" s="195">
        <v>3854614109</v>
      </c>
      <c r="K34" s="333" t="s">
        <v>3429</v>
      </c>
    </row>
    <row r="35" spans="4:12" ht="18.75" customHeight="1">
      <c r="E35" s="44" t="s">
        <v>8607</v>
      </c>
      <c r="F35" s="44"/>
      <c r="G35" s="44"/>
      <c r="H35" s="44"/>
      <c r="I35" s="311">
        <v>177692625</v>
      </c>
      <c r="J35" s="195">
        <v>8015999247</v>
      </c>
      <c r="K35" s="333" t="s">
        <v>3429</v>
      </c>
    </row>
    <row r="36" spans="4:12" ht="18.75" customHeight="1">
      <c r="E36" s="224" t="s">
        <v>8608</v>
      </c>
      <c r="F36" s="224"/>
      <c r="G36" s="224"/>
      <c r="H36" s="224"/>
      <c r="I36" s="177">
        <v>146855008</v>
      </c>
      <c r="J36" s="177" t="s">
        <v>335</v>
      </c>
      <c r="K36" s="333" t="s">
        <v>8072</v>
      </c>
    </row>
    <row r="37" spans="4:12" ht="18.75" customHeight="1">
      <c r="E37" s="224" t="s">
        <v>330</v>
      </c>
      <c r="F37" s="224"/>
      <c r="G37" s="224"/>
      <c r="H37" s="224"/>
      <c r="I37" s="177">
        <v>95648757</v>
      </c>
      <c r="J37" s="334">
        <v>3854307464</v>
      </c>
      <c r="K37" s="333" t="s">
        <v>552</v>
      </c>
    </row>
    <row r="39" spans="4:12" ht="18.75" customHeight="1">
      <c r="D39" s="44"/>
      <c r="E39" s="44" t="s">
        <v>8609</v>
      </c>
      <c r="F39" s="44"/>
      <c r="G39" s="44"/>
      <c r="H39" s="44"/>
      <c r="I39" s="333">
        <v>120100853</v>
      </c>
      <c r="J39" s="195">
        <v>3858653656</v>
      </c>
      <c r="K39" s="333" t="s">
        <v>6793</v>
      </c>
      <c r="L39" t="s">
        <v>8610</v>
      </c>
    </row>
  </sheetData>
  <conditionalFormatting sqref="O2:T27">
    <cfRule type="containsText" dxfId="132" priority="1" operator="containsText" text="x">
      <formula>NOT(ISERROR(SEARCH("x",O2)))</formula>
    </cfRule>
    <cfRule type="containsBlanks" dxfId="131" priority="2">
      <formula>LEN(TRIM(O2))=0</formula>
    </cfRule>
  </conditionalFormatting>
  <dataValidations count="1">
    <dataValidation type="list" allowBlank="1" showInputMessage="1" showErrorMessage="1" sqref="O2:T27" xr:uid="{E85E6B02-8683-43A7-A3E9-EF6F4C20AC72}">
      <formula1>"X"</formula1>
    </dataValidation>
  </dataValidations>
  <pageMargins left="0.7" right="0.7" top="0.75" bottom="0.75" header="0.3" footer="0.3"/>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7F2F-1D80-4C8D-8554-2F15B346099F}">
  <dimension ref="A1:T6"/>
  <sheetViews>
    <sheetView workbookViewId="0">
      <selection activeCell="N5" sqref="N5"/>
    </sheetView>
  </sheetViews>
  <sheetFormatPr defaultRowHeight="18" customHeight="1"/>
  <cols>
    <col min="4" max="4" width="28" customWidth="1"/>
    <col min="5" max="5" width="17.7109375" bestFit="1" customWidth="1"/>
    <col min="6" max="8" width="17.7109375" customWidth="1"/>
    <col min="9" max="9" width="23.28515625" customWidth="1"/>
    <col min="10" max="10" width="15.7109375" style="232" customWidth="1"/>
    <col min="11" max="11" width="9.85546875" customWidth="1"/>
    <col min="12" max="12" width="34.140625" customWidth="1"/>
    <col min="13" max="13" width="12.85546875" customWidth="1"/>
  </cols>
  <sheetData>
    <row r="1" spans="1:20" ht="18" customHeight="1">
      <c r="A1" t="s">
        <v>6745</v>
      </c>
      <c r="B1" t="s">
        <v>4139</v>
      </c>
      <c r="C1" t="s">
        <v>4137</v>
      </c>
      <c r="D1" t="s">
        <v>4138</v>
      </c>
      <c r="E1" t="s">
        <v>189</v>
      </c>
      <c r="F1" t="s">
        <v>8396</v>
      </c>
      <c r="G1" t="s">
        <v>8611</v>
      </c>
      <c r="H1" t="s">
        <v>5843</v>
      </c>
      <c r="I1" t="s">
        <v>1192</v>
      </c>
      <c r="J1" s="232" t="s">
        <v>190</v>
      </c>
      <c r="K1" t="s">
        <v>498</v>
      </c>
      <c r="L1" t="s">
        <v>4143</v>
      </c>
      <c r="M1" t="s">
        <v>4144</v>
      </c>
      <c r="N1" t="s">
        <v>8612</v>
      </c>
      <c r="O1" t="s">
        <v>450</v>
      </c>
      <c r="P1" t="s">
        <v>4146</v>
      </c>
      <c r="Q1" t="s">
        <v>4147</v>
      </c>
      <c r="R1" t="s">
        <v>4148</v>
      </c>
      <c r="S1" t="s">
        <v>4149</v>
      </c>
      <c r="T1" t="s">
        <v>4150</v>
      </c>
    </row>
    <row r="2" spans="1:20" ht="18" customHeight="1">
      <c r="B2" t="s">
        <v>8613</v>
      </c>
      <c r="C2" s="146" t="s">
        <v>8614</v>
      </c>
      <c r="D2" t="s">
        <v>110</v>
      </c>
      <c r="E2" t="s">
        <v>8615</v>
      </c>
      <c r="F2" t="str">
        <f>_xlfn.TEXTBEFORE(Table13182027293539[[#This Row],[Employee Name]], " ", 1)</f>
        <v>Michael</v>
      </c>
      <c r="G2" t="str">
        <f>_xlfn.TEXTAFTER(Table13182027293539[[#This Row],[Employee Name]], " ", -1)</f>
        <v>Reynolds</v>
      </c>
      <c r="H2" t="s">
        <v>8616</v>
      </c>
      <c r="I2" s="46">
        <v>181525198</v>
      </c>
      <c r="J2" s="232">
        <v>3852550278</v>
      </c>
      <c r="K2" s="35" t="s">
        <v>522</v>
      </c>
      <c r="L2" t="s">
        <v>8617</v>
      </c>
      <c r="M2" t="s">
        <v>121</v>
      </c>
      <c r="N2" t="s">
        <v>8618</v>
      </c>
      <c r="P2" t="s">
        <v>4282</v>
      </c>
      <c r="R2" t="s">
        <v>4282</v>
      </c>
      <c r="S2" t="s">
        <v>4282</v>
      </c>
    </row>
    <row r="3" spans="1:20" ht="18" customHeight="1">
      <c r="A3" s="146"/>
      <c r="B3" s="318" t="s">
        <v>8619</v>
      </c>
      <c r="C3" s="146" t="s">
        <v>5059</v>
      </c>
      <c r="D3" s="146" t="s">
        <v>119</v>
      </c>
      <c r="E3" t="s">
        <v>8620</v>
      </c>
      <c r="F3" t="str">
        <f>_xlfn.TEXTBEFORE(Table13182027293539[[#This Row],[Employee Name]], " ", 1)</f>
        <v>Maria</v>
      </c>
      <c r="G3" t="str">
        <f>_xlfn.TEXTAFTER(Table13182027293539[[#This Row],[Employee Name]], " ", -1)</f>
        <v>Orozco</v>
      </c>
      <c r="H3" t="s">
        <v>8621</v>
      </c>
      <c r="I3" s="46">
        <v>171206794</v>
      </c>
      <c r="J3" s="232">
        <v>6263105050</v>
      </c>
      <c r="K3" s="146" t="s">
        <v>506</v>
      </c>
      <c r="L3" t="s">
        <v>4204</v>
      </c>
      <c r="M3" t="s">
        <v>115</v>
      </c>
      <c r="N3" t="s">
        <v>8622</v>
      </c>
      <c r="O3" t="s">
        <v>4282</v>
      </c>
      <c r="P3" t="s">
        <v>4282</v>
      </c>
      <c r="Q3" t="s">
        <v>4282</v>
      </c>
      <c r="R3" t="s">
        <v>4282</v>
      </c>
    </row>
    <row r="4" spans="1:20" ht="18" customHeight="1">
      <c r="A4" s="146"/>
      <c r="B4" s="318" t="s">
        <v>7750</v>
      </c>
      <c r="C4" s="146" t="s">
        <v>5073</v>
      </c>
      <c r="D4" s="146" t="s">
        <v>188</v>
      </c>
      <c r="E4" t="s">
        <v>8623</v>
      </c>
      <c r="F4" t="str">
        <f>_xlfn.TEXTBEFORE(Table13182027293539[[#This Row],[Employee Name]], " ", 1)</f>
        <v>Katherine</v>
      </c>
      <c r="G4" t="str">
        <f>_xlfn.TEXTAFTER(Table13182027293539[[#This Row],[Employee Name]], " ", -1)</f>
        <v>Martinez</v>
      </c>
      <c r="H4" t="s">
        <v>8624</v>
      </c>
      <c r="I4" s="46">
        <v>180404247</v>
      </c>
      <c r="J4" s="232">
        <v>3853549753</v>
      </c>
      <c r="K4" s="146" t="s">
        <v>522</v>
      </c>
      <c r="L4" t="s">
        <v>4218</v>
      </c>
      <c r="M4" t="s">
        <v>121</v>
      </c>
      <c r="N4" t="s">
        <v>8625</v>
      </c>
      <c r="O4" t="s">
        <v>4282</v>
      </c>
      <c r="P4" t="s">
        <v>4282</v>
      </c>
      <c r="Q4" t="s">
        <v>4282</v>
      </c>
      <c r="R4" t="s">
        <v>4282</v>
      </c>
      <c r="S4" t="s">
        <v>4282</v>
      </c>
    </row>
    <row r="5" spans="1:20" ht="18" customHeight="1">
      <c r="A5" s="146"/>
      <c r="B5" s="318" t="s">
        <v>8626</v>
      </c>
      <c r="C5" s="146" t="s">
        <v>5092</v>
      </c>
      <c r="D5" s="146" t="s">
        <v>110</v>
      </c>
      <c r="E5" t="s">
        <v>8627</v>
      </c>
      <c r="F5" t="str">
        <f>_xlfn.TEXTBEFORE(Table13182027293539[[#This Row],[Employee Name]], " ", 1)</f>
        <v>Derick</v>
      </c>
      <c r="G5" t="str">
        <f>_xlfn.TEXTAFTER(Table13182027293539[[#This Row],[Employee Name]], " ", -1)</f>
        <v>Mohrmann</v>
      </c>
      <c r="H5" t="s">
        <v>8628</v>
      </c>
      <c r="I5" s="46">
        <v>168147488</v>
      </c>
      <c r="J5" s="232">
        <v>3852994148</v>
      </c>
      <c r="K5" s="146" t="s">
        <v>545</v>
      </c>
      <c r="L5" t="s">
        <v>8617</v>
      </c>
      <c r="M5" t="s">
        <v>121</v>
      </c>
      <c r="N5" t="s">
        <v>8629</v>
      </c>
      <c r="O5" t="s">
        <v>4282</v>
      </c>
      <c r="P5" t="s">
        <v>4282</v>
      </c>
      <c r="Q5" t="s">
        <v>4282</v>
      </c>
      <c r="R5" t="s">
        <v>4282</v>
      </c>
      <c r="S5" t="s">
        <v>4282</v>
      </c>
    </row>
    <row r="6" spans="1:20" ht="18" customHeight="1">
      <c r="A6" s="146"/>
      <c r="B6" s="318" t="s">
        <v>8427</v>
      </c>
      <c r="C6" s="146" t="s">
        <v>8630</v>
      </c>
      <c r="D6" s="146" t="s">
        <v>80</v>
      </c>
      <c r="E6" s="105" t="s">
        <v>8631</v>
      </c>
      <c r="F6" s="105" t="str">
        <f>_xlfn.TEXTBEFORE(Table13182027293539[[#This Row],[Employee Name]], " ", 1)</f>
        <v>Osward</v>
      </c>
      <c r="G6" s="105" t="str">
        <f>_xlfn.TEXTAFTER(Table13182027293539[[#This Row],[Employee Name]], " ", -1)</f>
        <v>Ntahomvukiye</v>
      </c>
      <c r="H6" s="105" t="s">
        <v>8632</v>
      </c>
      <c r="I6" s="46">
        <v>177651971</v>
      </c>
      <c r="J6" s="232">
        <v>2706939357</v>
      </c>
      <c r="K6" s="146" t="s">
        <v>522</v>
      </c>
      <c r="L6" t="s">
        <v>4218</v>
      </c>
      <c r="M6" t="s">
        <v>144</v>
      </c>
      <c r="N6" t="s">
        <v>8633</v>
      </c>
    </row>
  </sheetData>
  <conditionalFormatting sqref="O2:T6">
    <cfRule type="containsText" dxfId="108" priority="1" operator="containsText" text="x">
      <formula>NOT(ISERROR(SEARCH("x",O2)))</formula>
    </cfRule>
    <cfRule type="containsBlanks" dxfId="107" priority="2">
      <formula>LEN(TRIM(O2))=0</formula>
    </cfRule>
  </conditionalFormatting>
  <dataValidations count="1">
    <dataValidation type="list" allowBlank="1" showInputMessage="1" showErrorMessage="1" sqref="O2:T6" xr:uid="{FAD3BBB3-0FAF-4C97-9968-C00AB208326E}">
      <formula1>"X"</formula1>
    </dataValidation>
  </dataValidations>
  <pageMargins left="0.7" right="0.7" top="0.75" bottom="0.75" header="0.3" footer="0.3"/>
  <tableParts count="1">
    <tablePart r:id="rId1"/>
  </tablePart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175B-91BD-486F-BD29-E17B06AE4397}">
  <dimension ref="A1:T25"/>
  <sheetViews>
    <sheetView workbookViewId="0">
      <selection activeCell="E9" sqref="E9"/>
    </sheetView>
  </sheetViews>
  <sheetFormatPr defaultRowHeight="15"/>
  <cols>
    <col min="2" max="3" width="10.140625" customWidth="1"/>
    <col min="4" max="4" width="24.85546875" customWidth="1"/>
    <col min="5" max="5" width="22.140625" customWidth="1"/>
    <col min="6" max="6" width="15.42578125" style="197" customWidth="1"/>
    <col min="7" max="7" width="16.7109375" style="35" customWidth="1"/>
    <col min="8" max="8" width="10.85546875" customWidth="1"/>
    <col min="9" max="9" width="9.140625" customWidth="1"/>
    <col min="10" max="10" width="30.7109375" customWidth="1"/>
    <col min="11" max="11" width="9.140625" customWidth="1"/>
    <col min="13" max="13" width="12" customWidth="1"/>
  </cols>
  <sheetData>
    <row r="1" spans="1:20">
      <c r="A1" s="1148"/>
      <c r="B1" s="1148"/>
      <c r="C1" s="1148"/>
      <c r="D1" s="1148"/>
      <c r="E1" s="1148"/>
      <c r="F1" s="1148"/>
      <c r="G1" s="1148"/>
      <c r="H1" s="1148"/>
      <c r="I1" s="1148"/>
      <c r="J1" s="1148"/>
      <c r="K1" s="1148"/>
      <c r="L1" s="1148"/>
      <c r="M1" s="1148"/>
    </row>
    <row r="2" spans="1:20">
      <c r="A2" t="s">
        <v>6745</v>
      </c>
      <c r="B2" t="s">
        <v>4139</v>
      </c>
      <c r="C2" t="s">
        <v>4137</v>
      </c>
      <c r="D2" t="s">
        <v>4138</v>
      </c>
      <c r="E2" t="s">
        <v>189</v>
      </c>
      <c r="F2" s="197" t="s">
        <v>1192</v>
      </c>
      <c r="G2" s="35" t="s">
        <v>190</v>
      </c>
      <c r="H2" t="s">
        <v>498</v>
      </c>
      <c r="I2" t="s">
        <v>4143</v>
      </c>
      <c r="J2" t="s">
        <v>4144</v>
      </c>
      <c r="K2" t="s">
        <v>8612</v>
      </c>
      <c r="L2" t="s">
        <v>4148</v>
      </c>
      <c r="M2" t="s">
        <v>4150</v>
      </c>
    </row>
    <row r="3" spans="1:20" s="105" customFormat="1" ht="17.25" customHeight="1">
      <c r="A3" s="346"/>
      <c r="B3" s="105" t="s">
        <v>8634</v>
      </c>
      <c r="C3" s="146" t="s">
        <v>8635</v>
      </c>
      <c r="D3" s="178" t="s">
        <v>188</v>
      </c>
      <c r="E3" s="105" t="s">
        <v>8636</v>
      </c>
      <c r="F3" s="347">
        <v>95706350</v>
      </c>
      <c r="G3" s="101">
        <v>3854909496</v>
      </c>
      <c r="H3" s="101" t="s">
        <v>8072</v>
      </c>
      <c r="I3" s="105" t="s">
        <v>4218</v>
      </c>
      <c r="J3" s="105" t="s">
        <v>4172</v>
      </c>
      <c r="K3" s="105" t="s">
        <v>8637</v>
      </c>
    </row>
    <row r="4" spans="1:20" s="283" customFormat="1">
      <c r="A4" s="43"/>
      <c r="B4" t="s">
        <v>8638</v>
      </c>
      <c r="C4" t="s">
        <v>8639</v>
      </c>
      <c r="D4" s="231" t="s">
        <v>188</v>
      </c>
      <c r="E4" t="s">
        <v>8640</v>
      </c>
      <c r="F4" s="197">
        <v>180451835</v>
      </c>
      <c r="G4" s="101">
        <v>3855070615</v>
      </c>
      <c r="H4" s="106" t="s">
        <v>1768</v>
      </c>
      <c r="I4" t="s">
        <v>4218</v>
      </c>
      <c r="J4" t="s">
        <v>4172</v>
      </c>
      <c r="K4" t="s">
        <v>8641</v>
      </c>
      <c r="L4"/>
      <c r="M4"/>
    </row>
    <row r="5" spans="1:20">
      <c r="A5" s="43"/>
      <c r="B5" t="s">
        <v>8642</v>
      </c>
      <c r="C5" t="s">
        <v>8643</v>
      </c>
      <c r="D5" s="178" t="s">
        <v>188</v>
      </c>
      <c r="E5" t="s">
        <v>8644</v>
      </c>
      <c r="F5" s="197">
        <v>96555341</v>
      </c>
      <c r="G5" s="196">
        <v>3855006711</v>
      </c>
      <c r="H5" s="196" t="s">
        <v>522</v>
      </c>
      <c r="I5" t="s">
        <v>4218</v>
      </c>
      <c r="J5" t="s">
        <v>4172</v>
      </c>
      <c r="K5" t="s">
        <v>8645</v>
      </c>
    </row>
    <row r="6" spans="1:20" ht="16.5" customHeight="1">
      <c r="A6" s="43"/>
      <c r="B6" t="s">
        <v>8646</v>
      </c>
      <c r="C6" s="146" t="s">
        <v>8647</v>
      </c>
      <c r="D6" s="178" t="s">
        <v>188</v>
      </c>
      <c r="E6" t="s">
        <v>8648</v>
      </c>
      <c r="F6" s="197">
        <v>121728641</v>
      </c>
      <c r="G6" s="196">
        <v>8013010764</v>
      </c>
      <c r="H6" s="196" t="s">
        <v>522</v>
      </c>
      <c r="I6" t="s">
        <v>4218</v>
      </c>
      <c r="J6" t="s">
        <v>4172</v>
      </c>
      <c r="K6" s="36" t="s">
        <v>8649</v>
      </c>
    </row>
    <row r="7" spans="1:20">
      <c r="A7" s="43"/>
      <c r="B7" t="s">
        <v>8650</v>
      </c>
      <c r="C7" t="s">
        <v>8651</v>
      </c>
      <c r="D7" s="178" t="s">
        <v>188</v>
      </c>
      <c r="E7" t="s">
        <v>8652</v>
      </c>
      <c r="F7" s="197">
        <v>176739260</v>
      </c>
      <c r="G7" s="195" t="s">
        <v>8653</v>
      </c>
      <c r="H7" s="195" t="s">
        <v>1780</v>
      </c>
      <c r="I7" t="s">
        <v>4218</v>
      </c>
      <c r="J7" t="s">
        <v>4172</v>
      </c>
      <c r="K7" t="s">
        <v>8654</v>
      </c>
    </row>
    <row r="8" spans="1:20" s="34" customFormat="1">
      <c r="A8" s="43"/>
      <c r="B8" t="s">
        <v>8655</v>
      </c>
      <c r="C8" t="s">
        <v>8656</v>
      </c>
      <c r="D8" s="178" t="s">
        <v>80</v>
      </c>
      <c r="E8" t="s">
        <v>8657</v>
      </c>
      <c r="F8" s="197">
        <v>176218722</v>
      </c>
      <c r="G8" s="196">
        <v>5307213667</v>
      </c>
      <c r="H8" s="196" t="s">
        <v>506</v>
      </c>
      <c r="I8" t="s">
        <v>4218</v>
      </c>
      <c r="J8" t="s">
        <v>4162</v>
      </c>
      <c r="K8" t="s">
        <v>8658</v>
      </c>
      <c r="L8"/>
      <c r="M8"/>
    </row>
    <row r="9" spans="1:20">
      <c r="A9" s="43"/>
      <c r="B9" t="s">
        <v>8659</v>
      </c>
      <c r="C9" t="s">
        <v>8660</v>
      </c>
      <c r="D9" s="178" t="s">
        <v>188</v>
      </c>
      <c r="E9" t="s">
        <v>8661</v>
      </c>
      <c r="F9" s="197">
        <v>180355732</v>
      </c>
      <c r="G9" s="196">
        <v>8018880744</v>
      </c>
      <c r="H9" s="196" t="s">
        <v>8072</v>
      </c>
      <c r="I9" t="s">
        <v>4218</v>
      </c>
      <c r="J9" t="s">
        <v>4172</v>
      </c>
      <c r="K9" t="s">
        <v>8662</v>
      </c>
    </row>
    <row r="10" spans="1:20">
      <c r="A10" s="43"/>
      <c r="B10" t="s">
        <v>8663</v>
      </c>
      <c r="C10" t="s">
        <v>8664</v>
      </c>
      <c r="D10" s="178" t="s">
        <v>80</v>
      </c>
      <c r="E10" t="s">
        <v>8665</v>
      </c>
      <c r="F10" s="197">
        <v>95674289</v>
      </c>
      <c r="G10" s="196" t="s">
        <v>8666</v>
      </c>
      <c r="H10" s="196" t="s">
        <v>522</v>
      </c>
      <c r="I10" t="s">
        <v>4218</v>
      </c>
      <c r="J10" t="s">
        <v>4162</v>
      </c>
      <c r="K10" t="s">
        <v>8667</v>
      </c>
    </row>
    <row r="11" spans="1:20" s="34" customFormat="1">
      <c r="A11" s="43"/>
      <c r="B11" t="s">
        <v>8668</v>
      </c>
      <c r="C11" t="s">
        <v>8669</v>
      </c>
      <c r="D11" s="178" t="s">
        <v>80</v>
      </c>
      <c r="E11" t="s">
        <v>8670</v>
      </c>
      <c r="F11" s="197">
        <v>180282186</v>
      </c>
      <c r="G11" s="196" t="s">
        <v>8671</v>
      </c>
      <c r="H11" s="196" t="s">
        <v>8072</v>
      </c>
      <c r="I11" t="s">
        <v>4218</v>
      </c>
      <c r="J11" t="s">
        <v>4162</v>
      </c>
      <c r="K11" t="s">
        <v>8672</v>
      </c>
      <c r="L11"/>
      <c r="M11"/>
    </row>
    <row r="12" spans="1:20">
      <c r="A12" s="43"/>
      <c r="B12" s="246" t="s">
        <v>8673</v>
      </c>
      <c r="C12" s="146" t="s">
        <v>5047</v>
      </c>
      <c r="D12" s="245" t="s">
        <v>83</v>
      </c>
      <c r="E12" s="105" t="s">
        <v>8674</v>
      </c>
      <c r="F12" s="197">
        <v>180336580</v>
      </c>
      <c r="G12" s="196" t="s">
        <v>8675</v>
      </c>
      <c r="H12" s="196" t="s">
        <v>506</v>
      </c>
      <c r="I12" t="s">
        <v>4218</v>
      </c>
      <c r="J12" t="s">
        <v>4157</v>
      </c>
      <c r="K12" t="s">
        <v>8676</v>
      </c>
    </row>
    <row r="13" spans="1:20">
      <c r="A13" s="280"/>
      <c r="B13" s="34" t="s">
        <v>8562</v>
      </c>
      <c r="C13" s="34" t="s">
        <v>8563</v>
      </c>
      <c r="D13" s="179" t="s">
        <v>188</v>
      </c>
      <c r="E13" s="34" t="s">
        <v>8677</v>
      </c>
      <c r="F13" s="199">
        <v>106102956</v>
      </c>
      <c r="G13" s="281">
        <v>8175170754</v>
      </c>
      <c r="H13" s="281" t="s">
        <v>8072</v>
      </c>
      <c r="I13" s="34" t="s">
        <v>4218</v>
      </c>
      <c r="J13" s="34" t="s">
        <v>4172</v>
      </c>
      <c r="K13" s="34" t="s">
        <v>8678</v>
      </c>
      <c r="L13" s="34"/>
      <c r="M13" s="34"/>
    </row>
    <row r="14" spans="1:20" s="34" customFormat="1">
      <c r="A14" s="280"/>
      <c r="B14" s="34" t="s">
        <v>8576</v>
      </c>
      <c r="C14" s="34" t="s">
        <v>8577</v>
      </c>
      <c r="D14" s="179" t="s">
        <v>188</v>
      </c>
      <c r="E14" s="34" t="s">
        <v>8679</v>
      </c>
      <c r="F14" s="199">
        <v>180356198</v>
      </c>
      <c r="G14" s="281">
        <v>3854540165</v>
      </c>
      <c r="H14" s="281" t="s">
        <v>8072</v>
      </c>
      <c r="I14" s="34" t="s">
        <v>4218</v>
      </c>
      <c r="J14" s="34" t="s">
        <v>4172</v>
      </c>
      <c r="K14" s="34" t="s">
        <v>8680</v>
      </c>
    </row>
    <row r="15" spans="1:20">
      <c r="A15" s="43"/>
      <c r="B15" t="s">
        <v>8681</v>
      </c>
      <c r="C15" t="s">
        <v>8682</v>
      </c>
      <c r="D15" s="178" t="s">
        <v>188</v>
      </c>
      <c r="E15" s="197" t="s">
        <v>8683</v>
      </c>
      <c r="F15" s="197">
        <v>95672880</v>
      </c>
      <c r="G15" s="196">
        <v>3852601596</v>
      </c>
      <c r="H15" s="196" t="s">
        <v>1768</v>
      </c>
      <c r="I15" t="s">
        <v>4218</v>
      </c>
      <c r="J15" t="s">
        <v>4172</v>
      </c>
      <c r="K15" t="s">
        <v>8684</v>
      </c>
    </row>
    <row r="16" spans="1:20">
      <c r="A16" s="43"/>
      <c r="B16" t="s">
        <v>8685</v>
      </c>
      <c r="C16" t="s">
        <v>8686</v>
      </c>
      <c r="D16" s="178" t="s">
        <v>188</v>
      </c>
      <c r="E16" s="319" t="s">
        <v>8687</v>
      </c>
      <c r="F16" s="198">
        <v>176975979</v>
      </c>
      <c r="G16" s="195" t="s">
        <v>8688</v>
      </c>
      <c r="H16" s="195" t="s">
        <v>506</v>
      </c>
      <c r="I16" t="s">
        <v>4218</v>
      </c>
      <c r="J16" t="s">
        <v>4172</v>
      </c>
      <c r="K16" t="s">
        <v>8689</v>
      </c>
    </row>
    <row r="17" spans="1:13">
      <c r="A17" s="280"/>
      <c r="B17" s="34" t="s">
        <v>8572</v>
      </c>
      <c r="C17" s="34" t="s">
        <v>5050</v>
      </c>
      <c r="D17" s="179" t="s">
        <v>188</v>
      </c>
      <c r="E17" s="320" t="s">
        <v>8690</v>
      </c>
      <c r="F17" s="277">
        <v>180364264</v>
      </c>
      <c r="G17" s="321">
        <v>4693322004</v>
      </c>
      <c r="H17" s="321" t="s">
        <v>1768</v>
      </c>
      <c r="I17" s="34" t="s">
        <v>4218</v>
      </c>
      <c r="J17" s="34" t="s">
        <v>4172</v>
      </c>
      <c r="K17" s="282" t="s">
        <v>8691</v>
      </c>
      <c r="L17" s="34"/>
      <c r="M17" s="34"/>
    </row>
    <row r="18" spans="1:13">
      <c r="A18" s="43"/>
      <c r="B18" t="s">
        <v>5937</v>
      </c>
      <c r="C18" t="s">
        <v>8692</v>
      </c>
      <c r="D18" s="178" t="s">
        <v>80</v>
      </c>
      <c r="E18" t="s">
        <v>8693</v>
      </c>
      <c r="F18" s="197">
        <v>146877354</v>
      </c>
      <c r="G18" s="196">
        <v>3855473598</v>
      </c>
      <c r="H18" s="196" t="s">
        <v>1768</v>
      </c>
      <c r="I18" t="s">
        <v>4218</v>
      </c>
      <c r="J18" t="s">
        <v>4162</v>
      </c>
      <c r="K18" t="s">
        <v>8694</v>
      </c>
    </row>
    <row r="19" spans="1:13">
      <c r="A19" s="43"/>
      <c r="B19" t="s">
        <v>8695</v>
      </c>
      <c r="C19" t="s">
        <v>8696</v>
      </c>
      <c r="D19" s="178" t="s">
        <v>80</v>
      </c>
      <c r="E19" s="36" t="s">
        <v>8697</v>
      </c>
      <c r="F19" s="197">
        <v>177699174</v>
      </c>
      <c r="G19" s="196" t="s">
        <v>8698</v>
      </c>
      <c r="H19" s="196" t="s">
        <v>552</v>
      </c>
      <c r="I19" t="s">
        <v>4218</v>
      </c>
      <c r="J19" t="s">
        <v>4162</v>
      </c>
      <c r="K19" t="s">
        <v>8699</v>
      </c>
    </row>
    <row r="20" spans="1:13">
      <c r="A20" s="43"/>
      <c r="B20" t="s">
        <v>8700</v>
      </c>
      <c r="C20" t="s">
        <v>8701</v>
      </c>
      <c r="D20" s="178" t="s">
        <v>188</v>
      </c>
      <c r="E20" t="s">
        <v>8702</v>
      </c>
      <c r="F20" s="197">
        <v>180451833</v>
      </c>
      <c r="G20" s="196">
        <v>3853789272</v>
      </c>
      <c r="H20" s="46" t="s">
        <v>552</v>
      </c>
      <c r="I20" t="s">
        <v>4218</v>
      </c>
      <c r="J20" t="s">
        <v>4172</v>
      </c>
      <c r="K20" t="s">
        <v>8703</v>
      </c>
    </row>
    <row r="21" spans="1:13">
      <c r="A21" s="43"/>
      <c r="B21" t="s">
        <v>8704</v>
      </c>
      <c r="C21" t="s">
        <v>8705</v>
      </c>
      <c r="D21" s="178" t="s">
        <v>188</v>
      </c>
      <c r="E21" s="197" t="s">
        <v>8706</v>
      </c>
      <c r="F21" s="197">
        <v>180333041</v>
      </c>
      <c r="G21" s="196">
        <v>3852601596</v>
      </c>
      <c r="H21" s="196" t="s">
        <v>552</v>
      </c>
      <c r="I21" t="s">
        <v>4218</v>
      </c>
      <c r="J21" t="s">
        <v>4172</v>
      </c>
      <c r="K21" t="s">
        <v>8707</v>
      </c>
    </row>
    <row r="22" spans="1:13" ht="17.25" customHeight="1">
      <c r="A22" s="43"/>
      <c r="B22" t="s">
        <v>8708</v>
      </c>
      <c r="C22" t="s">
        <v>8709</v>
      </c>
      <c r="D22" s="178" t="s">
        <v>188</v>
      </c>
      <c r="E22" t="s">
        <v>8710</v>
      </c>
      <c r="F22" s="197">
        <v>177619667</v>
      </c>
      <c r="G22" s="196">
        <v>3857708452</v>
      </c>
      <c r="H22" s="196" t="s">
        <v>552</v>
      </c>
      <c r="I22" t="s">
        <v>4218</v>
      </c>
      <c r="J22" t="s">
        <v>4172</v>
      </c>
      <c r="K22" t="s">
        <v>8711</v>
      </c>
    </row>
    <row r="23" spans="1:13">
      <c r="G23" s="196"/>
      <c r="H23" s="35"/>
      <c r="J23" s="36"/>
    </row>
    <row r="25" spans="1:13">
      <c r="E25" s="164"/>
      <c r="F25" s="277"/>
      <c r="G25" s="278"/>
      <c r="H25" s="278"/>
      <c r="I25" s="34"/>
    </row>
  </sheetData>
  <mergeCells count="1">
    <mergeCell ref="A1:M1"/>
  </mergeCells>
  <conditionalFormatting sqref="L3:M23">
    <cfRule type="containsText" dxfId="88" priority="1" operator="containsText" text="No">
      <formula>NOT(ISERROR(SEARCH("No",L3)))</formula>
    </cfRule>
    <cfRule type="containsText" dxfId="87" priority="3" operator="containsText" text="Passed">
      <formula>NOT(ISERROR(SEARCH("Passed",L3)))</formula>
    </cfRule>
    <cfRule type="containsText" dxfId="86" priority="4" operator="containsText" text="Failed">
      <formula>NOT(ISERROR(SEARCH("Failed",L3)))</formula>
    </cfRule>
    <cfRule type="notContainsText" dxfId="85" priority="5" operator="notContains" text="x">
      <formula>ISERROR(SEARCH("x",L3))</formula>
    </cfRule>
  </conditionalFormatting>
  <dataValidations count="1">
    <dataValidation type="list" allowBlank="1" showInputMessage="1" showErrorMessage="1" sqref="L3:M23" xr:uid="{986DACB5-0973-4B19-8330-60FCBE434F5B}">
      <formula1>"Yes, No"</formula1>
    </dataValidation>
  </dataValidations>
  <pageMargins left="0.7" right="0.7" top="0.75" bottom="0.75" header="0.3" footer="0.3"/>
  <legacyDrawing r:id="rId1"/>
  <tableParts count="1">
    <tablePart r:id="rId2"/>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0E95-0CE8-4E09-827A-41AB26A33835}">
  <dimension ref="A1:Y20"/>
  <sheetViews>
    <sheetView workbookViewId="0">
      <selection activeCell="G16" sqref="G16"/>
    </sheetView>
  </sheetViews>
  <sheetFormatPr defaultRowHeight="18" customHeight="1"/>
  <cols>
    <col min="2" max="3" width="10.140625" customWidth="1"/>
    <col min="4" max="4" width="24.85546875" customWidth="1"/>
    <col min="5" max="5" width="21.42578125" customWidth="1"/>
    <col min="6" max="6" width="16.140625" style="197" customWidth="1"/>
    <col min="7" max="7" width="14.140625" customWidth="1"/>
    <col min="8" max="8" width="10.85546875" customWidth="1"/>
    <col min="9" max="9" width="9.140625" customWidth="1"/>
    <col min="10" max="10" width="38.85546875" customWidth="1"/>
    <col min="11" max="11" width="6.85546875" customWidth="1"/>
    <col min="12" max="12" width="14" customWidth="1"/>
  </cols>
  <sheetData>
    <row r="1" spans="1:25" ht="18" customHeight="1">
      <c r="A1" s="1148"/>
      <c r="B1" s="1148"/>
      <c r="C1" s="1148"/>
      <c r="D1" s="1148"/>
      <c r="E1" s="1148"/>
      <c r="F1" s="1148"/>
      <c r="G1" s="1148"/>
      <c r="H1" s="1148"/>
      <c r="I1" s="1148"/>
      <c r="J1" s="1148"/>
      <c r="K1" s="1148"/>
      <c r="L1" s="1148"/>
      <c r="M1" s="1148"/>
      <c r="N1" s="1148"/>
      <c r="O1" s="1148"/>
      <c r="P1" s="1148"/>
      <c r="Q1" s="1148"/>
      <c r="R1" s="1148"/>
    </row>
    <row r="2" spans="1:25" ht="18" customHeight="1">
      <c r="A2" t="s">
        <v>6745</v>
      </c>
      <c r="B2" t="s">
        <v>4139</v>
      </c>
      <c r="C2" t="s">
        <v>4137</v>
      </c>
      <c r="D2" t="s">
        <v>4138</v>
      </c>
      <c r="E2" t="s">
        <v>189</v>
      </c>
      <c r="F2" s="197" t="s">
        <v>1192</v>
      </c>
      <c r="G2" t="s">
        <v>190</v>
      </c>
      <c r="H2" t="s">
        <v>498</v>
      </c>
      <c r="I2" t="s">
        <v>4143</v>
      </c>
      <c r="J2" t="s">
        <v>4144</v>
      </c>
      <c r="K2" t="s">
        <v>5843</v>
      </c>
      <c r="L2" t="s">
        <v>8612</v>
      </c>
      <c r="M2" t="s">
        <v>450</v>
      </c>
      <c r="N2" t="s">
        <v>4146</v>
      </c>
      <c r="O2" t="s">
        <v>4147</v>
      </c>
      <c r="P2" t="s">
        <v>4148</v>
      </c>
      <c r="Q2" t="s">
        <v>4149</v>
      </c>
      <c r="R2" t="s">
        <v>4150</v>
      </c>
    </row>
    <row r="3" spans="1:25" s="105" customFormat="1" ht="18" customHeight="1">
      <c r="A3" s="346" t="s">
        <v>3447</v>
      </c>
      <c r="B3" s="178" t="s">
        <v>8712</v>
      </c>
      <c r="C3" s="178" t="s">
        <v>8713</v>
      </c>
      <c r="D3" s="178" t="s">
        <v>92</v>
      </c>
      <c r="E3" s="341" t="s">
        <v>8714</v>
      </c>
      <c r="F3" s="258">
        <v>181398376</v>
      </c>
      <c r="G3" s="294">
        <v>3854023604</v>
      </c>
      <c r="H3" s="65" t="s">
        <v>1768</v>
      </c>
      <c r="I3" s="178" t="s">
        <v>4220</v>
      </c>
      <c r="J3" s="178" t="s">
        <v>4162</v>
      </c>
      <c r="K3" s="178"/>
      <c r="L3" s="67" t="s">
        <v>8715</v>
      </c>
      <c r="M3" s="34" t="s">
        <v>8716</v>
      </c>
      <c r="N3" s="105" t="s">
        <v>8717</v>
      </c>
      <c r="O3" s="105" t="s">
        <v>8717</v>
      </c>
      <c r="Q3" s="105" t="s">
        <v>8717</v>
      </c>
    </row>
    <row r="4" spans="1:25" ht="18" customHeight="1">
      <c r="A4" s="43" t="s">
        <v>3447</v>
      </c>
      <c r="B4" s="178" t="s">
        <v>8718</v>
      </c>
      <c r="C4" s="178" t="s">
        <v>8719</v>
      </c>
      <c r="D4" s="178" t="s">
        <v>5068</v>
      </c>
      <c r="E4" s="341" t="s">
        <v>8720</v>
      </c>
      <c r="F4" s="258">
        <v>180284713</v>
      </c>
      <c r="G4" s="294">
        <v>2063889709</v>
      </c>
      <c r="H4" s="65" t="s">
        <v>506</v>
      </c>
      <c r="I4" s="178" t="s">
        <v>4218</v>
      </c>
      <c r="J4" s="178" t="s">
        <v>4157</v>
      </c>
      <c r="K4" s="178"/>
      <c r="L4" s="67" t="s">
        <v>8721</v>
      </c>
    </row>
    <row r="5" spans="1:25" ht="18" customHeight="1">
      <c r="A5" s="43" t="s">
        <v>3447</v>
      </c>
      <c r="B5" s="178" t="s">
        <v>8722</v>
      </c>
      <c r="C5" s="178" t="s">
        <v>8723</v>
      </c>
      <c r="D5" s="178" t="s">
        <v>86</v>
      </c>
      <c r="E5" s="341" t="s">
        <v>8724</v>
      </c>
      <c r="F5" s="258">
        <v>143955267</v>
      </c>
      <c r="G5" s="294">
        <v>4352334983</v>
      </c>
      <c r="H5" s="65" t="s">
        <v>8725</v>
      </c>
      <c r="I5" s="178" t="s">
        <v>4204</v>
      </c>
      <c r="J5" s="178" t="s">
        <v>4162</v>
      </c>
      <c r="K5" s="178"/>
      <c r="L5" s="67" t="s">
        <v>8726</v>
      </c>
    </row>
    <row r="6" spans="1:25" ht="18" customHeight="1">
      <c r="A6" s="43" t="s">
        <v>3447</v>
      </c>
      <c r="B6" s="178" t="s">
        <v>8727</v>
      </c>
      <c r="C6" s="178" t="s">
        <v>8728</v>
      </c>
      <c r="D6" s="178" t="s">
        <v>125</v>
      </c>
      <c r="E6" s="341" t="s">
        <v>8729</v>
      </c>
      <c r="F6" s="258">
        <v>177589943</v>
      </c>
      <c r="G6" s="294">
        <v>8014035631</v>
      </c>
      <c r="H6" s="65" t="s">
        <v>552</v>
      </c>
      <c r="I6" s="178" t="s">
        <v>4220</v>
      </c>
      <c r="J6" s="178" t="s">
        <v>4155</v>
      </c>
      <c r="K6" s="178"/>
      <c r="L6" s="67" t="s">
        <v>8730</v>
      </c>
    </row>
    <row r="7" spans="1:25" ht="18" customHeight="1">
      <c r="A7" s="43" t="s">
        <v>3429</v>
      </c>
      <c r="B7" s="178" t="s">
        <v>8731</v>
      </c>
      <c r="C7" s="178" t="s">
        <v>8732</v>
      </c>
      <c r="D7" s="178" t="s">
        <v>4355</v>
      </c>
      <c r="E7" s="341" t="s">
        <v>8733</v>
      </c>
      <c r="F7" s="258">
        <v>151430214</v>
      </c>
      <c r="G7" s="295">
        <v>8013895280</v>
      </c>
      <c r="H7" s="244" t="s">
        <v>3429</v>
      </c>
      <c r="I7" s="245" t="s">
        <v>4204</v>
      </c>
      <c r="J7" s="178" t="s">
        <v>4172</v>
      </c>
      <c r="K7" s="178"/>
      <c r="L7" s="1161" t="s">
        <v>8734</v>
      </c>
    </row>
    <row r="8" spans="1:25" s="310" customFormat="1" ht="18" customHeight="1">
      <c r="A8" s="43" t="s">
        <v>3429</v>
      </c>
      <c r="B8" s="178" t="s">
        <v>8735</v>
      </c>
      <c r="C8" s="178" t="s">
        <v>8736</v>
      </c>
      <c r="D8" s="178" t="s">
        <v>4355</v>
      </c>
      <c r="E8" s="341" t="s">
        <v>8737</v>
      </c>
      <c r="F8" s="258">
        <v>176773861</v>
      </c>
      <c r="G8" s="294">
        <v>3854579435</v>
      </c>
      <c r="H8" s="67" t="s">
        <v>3429</v>
      </c>
      <c r="I8" s="245" t="s">
        <v>4204</v>
      </c>
      <c r="J8" s="178" t="s">
        <v>4172</v>
      </c>
      <c r="K8" s="178"/>
      <c r="L8" s="67" t="s">
        <v>8738</v>
      </c>
      <c r="M8"/>
      <c r="N8"/>
      <c r="O8"/>
      <c r="P8"/>
      <c r="Q8"/>
      <c r="R8"/>
    </row>
    <row r="9" spans="1:25" ht="18" customHeight="1">
      <c r="A9" s="43" t="s">
        <v>3429</v>
      </c>
      <c r="B9" s="178" t="s">
        <v>8739</v>
      </c>
      <c r="C9" s="178" t="s">
        <v>8740</v>
      </c>
      <c r="D9" s="178" t="s">
        <v>110</v>
      </c>
      <c r="E9" s="341" t="s">
        <v>8741</v>
      </c>
      <c r="F9" s="258">
        <v>95696759</v>
      </c>
      <c r="G9" s="294" t="s">
        <v>8742</v>
      </c>
      <c r="H9" s="65" t="s">
        <v>506</v>
      </c>
      <c r="I9" s="245" t="s">
        <v>8617</v>
      </c>
      <c r="J9" s="178" t="s">
        <v>4172</v>
      </c>
      <c r="K9" s="178"/>
      <c r="L9" s="67" t="s">
        <v>8743</v>
      </c>
    </row>
    <row r="10" spans="1:25" ht="18" customHeight="1">
      <c r="A10" s="43" t="s">
        <v>3429</v>
      </c>
      <c r="B10" s="178" t="s">
        <v>8744</v>
      </c>
      <c r="C10" s="178" t="s">
        <v>8745</v>
      </c>
      <c r="D10" s="178" t="s">
        <v>110</v>
      </c>
      <c r="E10" s="341" t="s">
        <v>8746</v>
      </c>
      <c r="F10" s="258">
        <v>181408275</v>
      </c>
      <c r="G10" s="294">
        <v>8018429638</v>
      </c>
      <c r="H10" s="65" t="s">
        <v>8725</v>
      </c>
      <c r="I10" s="245" t="s">
        <v>8617</v>
      </c>
      <c r="J10" s="178" t="s">
        <v>4172</v>
      </c>
      <c r="K10" s="178"/>
      <c r="L10" s="67" t="s">
        <v>8747</v>
      </c>
    </row>
    <row r="11" spans="1:25" s="34" customFormat="1" ht="18" customHeight="1">
      <c r="A11" s="280" t="s">
        <v>3447</v>
      </c>
      <c r="B11" s="179" t="s">
        <v>8304</v>
      </c>
      <c r="C11" s="179" t="s">
        <v>8748</v>
      </c>
      <c r="D11" s="179" t="s">
        <v>107</v>
      </c>
      <c r="E11" s="179" t="s">
        <v>8749</v>
      </c>
      <c r="F11" s="265">
        <v>178142530</v>
      </c>
      <c r="G11" s="343">
        <v>8018594064</v>
      </c>
      <c r="H11" s="267" t="s">
        <v>522</v>
      </c>
      <c r="I11" s="179" t="s">
        <v>6058</v>
      </c>
      <c r="J11" s="179" t="s">
        <v>4162</v>
      </c>
      <c r="K11" s="179"/>
      <c r="L11" s="344" t="s">
        <v>8750</v>
      </c>
      <c r="M11" s="34" t="s">
        <v>8751</v>
      </c>
    </row>
    <row r="12" spans="1:25" s="34" customFormat="1" ht="18" customHeight="1">
      <c r="A12" s="280" t="s">
        <v>3447</v>
      </c>
      <c r="B12" s="179" t="s">
        <v>8752</v>
      </c>
      <c r="C12" s="179" t="s">
        <v>8753</v>
      </c>
      <c r="D12" s="179" t="s">
        <v>4355</v>
      </c>
      <c r="E12" s="179" t="s">
        <v>8754</v>
      </c>
      <c r="F12" s="265">
        <v>154757518</v>
      </c>
      <c r="G12" s="343">
        <v>3053848947</v>
      </c>
      <c r="H12" s="267" t="s">
        <v>522</v>
      </c>
      <c r="I12" s="179" t="s">
        <v>4204</v>
      </c>
      <c r="J12" s="179" t="s">
        <v>4172</v>
      </c>
      <c r="K12" s="179"/>
      <c r="L12" s="344" t="s">
        <v>8755</v>
      </c>
      <c r="M12" s="34" t="s">
        <v>8751</v>
      </c>
    </row>
    <row r="13" spans="1:25" s="310" customFormat="1" ht="18" customHeight="1">
      <c r="A13" s="43" t="s">
        <v>3447</v>
      </c>
      <c r="B13" s="178" t="s">
        <v>8756</v>
      </c>
      <c r="C13" s="178" t="s">
        <v>8757</v>
      </c>
      <c r="D13" s="178" t="s">
        <v>92</v>
      </c>
      <c r="E13" s="341" t="s">
        <v>8758</v>
      </c>
      <c r="F13" s="258">
        <v>181386230</v>
      </c>
      <c r="G13" s="294">
        <v>8016312577</v>
      </c>
      <c r="H13" s="65" t="s">
        <v>8725</v>
      </c>
      <c r="I13" s="178" t="s">
        <v>4220</v>
      </c>
      <c r="J13" s="178" t="s">
        <v>4162</v>
      </c>
      <c r="K13" s="178"/>
      <c r="L13" s="67" t="s">
        <v>8759</v>
      </c>
      <c r="M13"/>
      <c r="N13"/>
      <c r="O13"/>
      <c r="P13"/>
      <c r="Q13"/>
      <c r="R13"/>
    </row>
    <row r="14" spans="1:25" ht="18" customHeight="1">
      <c r="A14" s="43" t="s">
        <v>3429</v>
      </c>
      <c r="B14" s="178" t="s">
        <v>8760</v>
      </c>
      <c r="C14" s="178" t="s">
        <v>8761</v>
      </c>
      <c r="D14" s="231" t="s">
        <v>4355</v>
      </c>
      <c r="E14" s="342" t="s">
        <v>8762</v>
      </c>
      <c r="F14" s="258">
        <v>95953515</v>
      </c>
      <c r="G14" s="294">
        <v>3854763373</v>
      </c>
      <c r="H14" s="67" t="s">
        <v>8072</v>
      </c>
      <c r="I14" s="245" t="s">
        <v>4204</v>
      </c>
      <c r="J14" s="178" t="s">
        <v>4172</v>
      </c>
      <c r="K14" s="178"/>
      <c r="L14" s="67" t="s">
        <v>8763</v>
      </c>
    </row>
    <row r="15" spans="1:25" s="34" customFormat="1" ht="18" customHeight="1">
      <c r="A15" s="280" t="s">
        <v>3429</v>
      </c>
      <c r="B15" s="179" t="s">
        <v>8764</v>
      </c>
      <c r="C15" s="179" t="s">
        <v>8765</v>
      </c>
      <c r="D15" s="179" t="s">
        <v>107</v>
      </c>
      <c r="E15" s="179" t="s">
        <v>8766</v>
      </c>
      <c r="F15" s="265">
        <v>155362490</v>
      </c>
      <c r="G15" s="343">
        <v>3853021292</v>
      </c>
      <c r="H15" s="267" t="s">
        <v>545</v>
      </c>
      <c r="I15" s="345" t="s">
        <v>8617</v>
      </c>
      <c r="J15" s="179" t="s">
        <v>4162</v>
      </c>
      <c r="K15" s="179"/>
      <c r="L15" s="344" t="s">
        <v>8767</v>
      </c>
      <c r="M15" s="34" t="s">
        <v>8751</v>
      </c>
    </row>
    <row r="16" spans="1:25" s="34" customFormat="1" ht="18" customHeight="1">
      <c r="A16" s="43" t="s">
        <v>3447</v>
      </c>
      <c r="B16" s="178" t="s">
        <v>8768</v>
      </c>
      <c r="C16" s="178" t="s">
        <v>8769</v>
      </c>
      <c r="D16" s="178" t="s">
        <v>119</v>
      </c>
      <c r="E16" s="341" t="s">
        <v>8770</v>
      </c>
      <c r="F16" s="258">
        <v>176275456</v>
      </c>
      <c r="G16" s="294">
        <v>8016479875</v>
      </c>
      <c r="H16" s="65" t="s">
        <v>552</v>
      </c>
      <c r="I16" s="178" t="s">
        <v>4204</v>
      </c>
      <c r="J16" s="178" t="s">
        <v>4155</v>
      </c>
      <c r="K16" s="178"/>
      <c r="L16" s="67" t="s">
        <v>8771</v>
      </c>
      <c r="M16"/>
      <c r="N16"/>
      <c r="O16"/>
      <c r="P16"/>
      <c r="Q16"/>
      <c r="R16"/>
    </row>
    <row r="17" spans="1:13" s="34" customFormat="1" ht="18" customHeight="1">
      <c r="A17" s="280" t="s">
        <v>3447</v>
      </c>
      <c r="B17" s="179" t="s">
        <v>7132</v>
      </c>
      <c r="C17" s="179" t="s">
        <v>8772</v>
      </c>
      <c r="D17" s="179" t="s">
        <v>5509</v>
      </c>
      <c r="E17" s="179" t="s">
        <v>8773</v>
      </c>
      <c r="F17" s="265">
        <v>95676408</v>
      </c>
      <c r="G17" s="343">
        <v>8018599723</v>
      </c>
      <c r="H17" s="267" t="s">
        <v>545</v>
      </c>
      <c r="I17" s="179" t="s">
        <v>4220</v>
      </c>
      <c r="J17" s="179" t="s">
        <v>4172</v>
      </c>
      <c r="K17" s="179"/>
      <c r="L17" s="344" t="s">
        <v>8774</v>
      </c>
      <c r="M17" s="34" t="s">
        <v>8775</v>
      </c>
    </row>
    <row r="18" spans="1:13" ht="18" customHeight="1">
      <c r="A18" s="43" t="s">
        <v>3429</v>
      </c>
      <c r="B18" s="293" t="s">
        <v>8776</v>
      </c>
      <c r="C18" s="178" t="s">
        <v>8777</v>
      </c>
      <c r="D18" s="245" t="s">
        <v>86</v>
      </c>
      <c r="E18" s="342" t="s">
        <v>8778</v>
      </c>
      <c r="F18" s="258">
        <v>128589995</v>
      </c>
      <c r="G18" s="294">
        <v>3855839737</v>
      </c>
      <c r="H18" s="65" t="s">
        <v>8072</v>
      </c>
      <c r="I18" s="245" t="s">
        <v>4204</v>
      </c>
      <c r="J18" s="178" t="s">
        <v>4162</v>
      </c>
      <c r="K18" s="178"/>
      <c r="L18" s="1162" t="s">
        <v>8779</v>
      </c>
    </row>
    <row r="19" spans="1:13" ht="18" customHeight="1">
      <c r="A19" s="43" t="s">
        <v>3429</v>
      </c>
      <c r="B19" s="178" t="s">
        <v>8780</v>
      </c>
      <c r="C19" s="178" t="s">
        <v>8781</v>
      </c>
      <c r="D19" s="178" t="s">
        <v>4355</v>
      </c>
      <c r="E19" s="341" t="s">
        <v>8782</v>
      </c>
      <c r="F19" s="258">
        <v>181378499</v>
      </c>
      <c r="G19" s="294">
        <v>3854791427</v>
      </c>
      <c r="H19" s="65" t="s">
        <v>8725</v>
      </c>
      <c r="I19" s="245" t="s">
        <v>4204</v>
      </c>
      <c r="J19" s="178" t="s">
        <v>4172</v>
      </c>
      <c r="K19" s="178"/>
      <c r="L19" s="1162" t="s">
        <v>8783</v>
      </c>
    </row>
    <row r="20" spans="1:13" ht="18" customHeight="1">
      <c r="A20" s="43" t="s">
        <v>3429</v>
      </c>
      <c r="B20" s="178" t="s">
        <v>8784</v>
      </c>
      <c r="C20" s="178" t="s">
        <v>8785</v>
      </c>
      <c r="D20" s="178" t="s">
        <v>110</v>
      </c>
      <c r="E20" s="341" t="s">
        <v>8786</v>
      </c>
      <c r="F20" s="258">
        <v>136471032</v>
      </c>
      <c r="G20" s="294">
        <v>3858655080</v>
      </c>
      <c r="H20" s="65" t="s">
        <v>6793</v>
      </c>
      <c r="I20" s="245" t="s">
        <v>8617</v>
      </c>
      <c r="J20" s="178" t="s">
        <v>4172</v>
      </c>
      <c r="K20" s="178"/>
      <c r="L20" s="67" t="s">
        <v>8787</v>
      </c>
    </row>
  </sheetData>
  <mergeCells count="1">
    <mergeCell ref="A1:R1"/>
  </mergeCells>
  <conditionalFormatting sqref="M3:R20">
    <cfRule type="notContainsText" dxfId="79" priority="1" operator="notContains" text="x">
      <formula>ISERROR(SEARCH("x",M3))</formula>
    </cfRule>
  </conditionalFormatting>
  <pageMargins left="0.7" right="0.7" top="0.75" bottom="0.75" header="0.3" footer="0.3"/>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593F-33A4-4D1F-B979-2621B3E91239}">
  <dimension ref="A1:AE33"/>
  <sheetViews>
    <sheetView topLeftCell="E1" workbookViewId="0">
      <selection activeCell="E22" sqref="E22"/>
    </sheetView>
  </sheetViews>
  <sheetFormatPr defaultColWidth="9.140625" defaultRowHeight="20.25" customHeight="1"/>
  <cols>
    <col min="1" max="1" width="14" style="255" bestFit="1" customWidth="1"/>
    <col min="2" max="2" width="11.28515625" style="255" customWidth="1"/>
    <col min="3" max="3" width="8.140625" style="255" bestFit="1" customWidth="1"/>
    <col min="4" max="4" width="32" style="255" customWidth="1"/>
    <col min="5" max="6" width="23.7109375" style="255" customWidth="1"/>
    <col min="7" max="7" width="23.7109375" style="255" hidden="1" customWidth="1"/>
    <col min="8" max="8" width="17.7109375" style="255" customWidth="1"/>
    <col min="9" max="9" width="12.42578125" style="256" customWidth="1"/>
    <col min="10" max="10" width="17.140625" style="259" customWidth="1"/>
    <col min="11" max="11" width="10.85546875" style="255" customWidth="1"/>
    <col min="12" max="12" width="9.140625" style="255" customWidth="1"/>
    <col min="13" max="13" width="25" style="255" customWidth="1"/>
    <col min="14" max="14" width="12.42578125" style="255" customWidth="1"/>
    <col min="15" max="15" width="8.42578125" style="255" customWidth="1"/>
    <col min="16" max="16" width="9.42578125" style="255" customWidth="1"/>
    <col min="17" max="17" width="10.140625" style="255" bestFit="1" customWidth="1"/>
    <col min="18" max="18" width="9.85546875" style="255" bestFit="1" customWidth="1"/>
    <col min="19" max="19" width="19" style="255" bestFit="1" customWidth="1"/>
    <col min="20" max="20" width="13.5703125" style="255" bestFit="1" customWidth="1"/>
    <col min="21" max="16384" width="9.140625" style="255"/>
  </cols>
  <sheetData>
    <row r="1" spans="1:31" ht="20.25" customHeight="1">
      <c r="A1" s="1163" t="s">
        <v>8788</v>
      </c>
      <c r="B1" s="1163"/>
      <c r="C1" s="1163"/>
      <c r="D1" s="1163"/>
      <c r="E1" s="1163"/>
      <c r="F1" s="1163"/>
      <c r="G1" s="1163"/>
      <c r="H1" s="1163"/>
      <c r="I1" s="1163"/>
      <c r="J1" s="1163"/>
      <c r="K1" s="1163"/>
      <c r="L1" s="1163"/>
      <c r="M1" s="1163"/>
      <c r="N1" s="1163"/>
      <c r="O1" s="1163"/>
      <c r="P1" s="1163"/>
      <c r="Q1" s="1163"/>
      <c r="R1" s="1163"/>
      <c r="S1" s="1163"/>
      <c r="T1" s="1163"/>
      <c r="U1" s="1160"/>
      <c r="V1" s="1160"/>
      <c r="W1" s="1160"/>
      <c r="X1" s="1160"/>
      <c r="Y1" s="1160"/>
      <c r="Z1" s="1160"/>
      <c r="AA1" s="1160"/>
      <c r="AB1" s="1160"/>
      <c r="AC1" s="1160"/>
      <c r="AD1" s="1160"/>
      <c r="AE1" s="1160"/>
    </row>
    <row r="2" spans="1:31" ht="20.25" customHeight="1">
      <c r="A2" s="1160" t="s">
        <v>6745</v>
      </c>
      <c r="B2" s="1160" t="s">
        <v>4139</v>
      </c>
      <c r="C2" s="1160" t="s">
        <v>4137</v>
      </c>
      <c r="D2" s="1160" t="s">
        <v>4138</v>
      </c>
      <c r="E2" s="1160" t="s">
        <v>189</v>
      </c>
      <c r="F2" s="1160" t="s">
        <v>5844</v>
      </c>
      <c r="G2" s="1160" t="s">
        <v>5900</v>
      </c>
      <c r="H2" s="1160" t="s">
        <v>4140</v>
      </c>
      <c r="I2" s="1149" t="s">
        <v>1192</v>
      </c>
      <c r="J2" s="1164" t="s">
        <v>190</v>
      </c>
      <c r="K2" s="1160" t="s">
        <v>498</v>
      </c>
      <c r="L2" s="1160" t="s">
        <v>4143</v>
      </c>
      <c r="M2" s="1160" t="s">
        <v>4144</v>
      </c>
      <c r="N2" s="1160" t="s">
        <v>8612</v>
      </c>
      <c r="O2" s="1160" t="s">
        <v>450</v>
      </c>
      <c r="P2" s="1160" t="s">
        <v>4146</v>
      </c>
      <c r="Q2" s="1160" t="s">
        <v>4147</v>
      </c>
      <c r="R2" s="1160" t="s">
        <v>4148</v>
      </c>
      <c r="S2" s="1160" t="s">
        <v>4149</v>
      </c>
      <c r="T2" s="1160" t="s">
        <v>4150</v>
      </c>
      <c r="U2" s="1160" t="s">
        <v>5843</v>
      </c>
      <c r="V2" s="1160"/>
      <c r="W2" s="1160"/>
      <c r="X2" s="1160"/>
      <c r="Y2" s="1160"/>
      <c r="Z2" s="1160"/>
      <c r="AA2" s="1160"/>
      <c r="AB2" s="1160"/>
      <c r="AC2" s="1160"/>
      <c r="AD2" s="1160"/>
      <c r="AE2" s="1160"/>
    </row>
    <row r="3" spans="1:31" ht="20.25" customHeight="1">
      <c r="A3" s="1165">
        <v>45749</v>
      </c>
      <c r="B3" s="1160" t="s">
        <v>8789</v>
      </c>
      <c r="C3" s="1160" t="s">
        <v>5103</v>
      </c>
      <c r="D3" s="178" t="s">
        <v>92</v>
      </c>
      <c r="E3" s="1160" t="s">
        <v>8790</v>
      </c>
      <c r="F3" s="1160" t="s">
        <v>8791</v>
      </c>
      <c r="G3" s="1160"/>
      <c r="H3" s="1160" t="s">
        <v>8792</v>
      </c>
      <c r="I3" s="258">
        <v>180399026</v>
      </c>
      <c r="J3" s="261">
        <v>8016479875</v>
      </c>
      <c r="K3" s="1159" t="s">
        <v>545</v>
      </c>
      <c r="L3" s="1160" t="s">
        <v>4220</v>
      </c>
      <c r="M3" s="1160" t="s">
        <v>4162</v>
      </c>
      <c r="N3" s="1160" t="s">
        <v>8793</v>
      </c>
      <c r="O3" s="1160"/>
      <c r="P3" s="1160"/>
      <c r="Q3" s="1160"/>
      <c r="R3" s="1160"/>
      <c r="S3" s="1160"/>
      <c r="T3" s="1160"/>
      <c r="U3" s="1160"/>
      <c r="V3" s="1160"/>
      <c r="W3" s="1160"/>
      <c r="X3" s="1160"/>
      <c r="Y3" s="1160"/>
      <c r="Z3" s="1160"/>
      <c r="AA3" s="1160"/>
      <c r="AB3" s="1160"/>
      <c r="AC3" s="1160"/>
      <c r="AD3" s="1160"/>
      <c r="AE3" s="1160"/>
    </row>
    <row r="4" spans="1:31" ht="20.25" customHeight="1">
      <c r="A4" s="1165">
        <v>45749</v>
      </c>
      <c r="B4" s="1160" t="s">
        <v>8794</v>
      </c>
      <c r="C4" s="1160" t="s">
        <v>5112</v>
      </c>
      <c r="D4" s="178" t="s">
        <v>86</v>
      </c>
      <c r="E4" s="1166" t="s">
        <v>8795</v>
      </c>
      <c r="F4" s="1167" t="s">
        <v>6510</v>
      </c>
      <c r="G4" s="1167"/>
      <c r="H4" s="1167" t="s">
        <v>8796</v>
      </c>
      <c r="I4" s="260">
        <v>181329063</v>
      </c>
      <c r="J4" s="276" t="s">
        <v>8797</v>
      </c>
      <c r="K4" s="1168" t="s">
        <v>8798</v>
      </c>
      <c r="L4" s="1160" t="s">
        <v>4204</v>
      </c>
      <c r="M4" s="1160" t="s">
        <v>4162</v>
      </c>
      <c r="N4" s="1160" t="s">
        <v>8799</v>
      </c>
      <c r="O4" s="1160"/>
      <c r="P4" s="1160"/>
      <c r="Q4" s="1160"/>
      <c r="R4" s="1160"/>
      <c r="S4" s="1160"/>
      <c r="T4" s="1160"/>
      <c r="U4" s="1160"/>
      <c r="V4" s="1160"/>
      <c r="W4" s="1160"/>
      <c r="X4" s="1160"/>
      <c r="Y4" s="1160"/>
      <c r="Z4" s="1160"/>
      <c r="AA4" s="1160"/>
      <c r="AB4" s="1160"/>
      <c r="AC4" s="1160"/>
      <c r="AD4" s="1160"/>
      <c r="AE4" s="1160"/>
    </row>
    <row r="5" spans="1:31" ht="20.25" customHeight="1">
      <c r="A5" s="1165">
        <v>45749</v>
      </c>
      <c r="B5" s="1160" t="s">
        <v>8800</v>
      </c>
      <c r="C5" s="1160" t="s">
        <v>4993</v>
      </c>
      <c r="D5" s="178" t="s">
        <v>119</v>
      </c>
      <c r="E5" s="1160" t="s">
        <v>8801</v>
      </c>
      <c r="F5" s="1160" t="s">
        <v>8802</v>
      </c>
      <c r="G5" s="1160"/>
      <c r="H5" s="1160" t="s">
        <v>8803</v>
      </c>
      <c r="I5" s="258">
        <v>180395330</v>
      </c>
      <c r="J5" s="261">
        <v>8018354189</v>
      </c>
      <c r="K5" s="1159" t="s">
        <v>8598</v>
      </c>
      <c r="L5" s="1160" t="s">
        <v>4204</v>
      </c>
      <c r="M5" s="1160" t="s">
        <v>4155</v>
      </c>
      <c r="N5" s="1160" t="s">
        <v>8804</v>
      </c>
      <c r="O5" s="1160"/>
      <c r="P5" s="1160" t="s">
        <v>4282</v>
      </c>
      <c r="Q5" s="1160" t="s">
        <v>4282</v>
      </c>
      <c r="R5" s="1160" t="s">
        <v>4282</v>
      </c>
      <c r="S5" s="1160" t="s">
        <v>4282</v>
      </c>
      <c r="T5" s="1160"/>
      <c r="U5" s="1160"/>
      <c r="V5" s="1160"/>
      <c r="W5" s="1160"/>
      <c r="X5" s="1160"/>
      <c r="Y5" s="1160"/>
      <c r="Z5" s="1160"/>
      <c r="AA5" s="1160"/>
      <c r="AB5" s="1160"/>
      <c r="AC5" s="1160"/>
      <c r="AD5" s="1160"/>
      <c r="AE5" s="1160"/>
    </row>
    <row r="6" spans="1:31" ht="20.25" customHeight="1">
      <c r="A6" s="1165">
        <v>45749</v>
      </c>
      <c r="B6" s="1160" t="s">
        <v>8554</v>
      </c>
      <c r="C6" s="1160" t="s">
        <v>5088</v>
      </c>
      <c r="D6" s="178" t="s">
        <v>4355</v>
      </c>
      <c r="E6" s="1160" t="s">
        <v>8805</v>
      </c>
      <c r="F6" s="1160" t="s">
        <v>8806</v>
      </c>
      <c r="G6" s="1160"/>
      <c r="H6" s="1160" t="s">
        <v>8807</v>
      </c>
      <c r="I6" s="258">
        <v>178003832</v>
      </c>
      <c r="J6" s="261" t="s">
        <v>8808</v>
      </c>
      <c r="K6" s="1159" t="s">
        <v>1768</v>
      </c>
      <c r="L6" s="1160" t="s">
        <v>4204</v>
      </c>
      <c r="M6" s="1160" t="s">
        <v>4172</v>
      </c>
      <c r="N6" s="1160" t="s">
        <v>8809</v>
      </c>
      <c r="O6" s="1160"/>
      <c r="P6" s="1160"/>
      <c r="Q6" s="1160"/>
      <c r="R6" s="1160"/>
      <c r="S6" s="1160"/>
      <c r="T6" s="1160"/>
      <c r="U6" s="1160"/>
      <c r="V6" s="1160"/>
      <c r="W6" s="1160"/>
      <c r="X6" s="1160"/>
      <c r="Y6" s="1160"/>
      <c r="Z6" s="1160"/>
      <c r="AA6" s="1160"/>
      <c r="AB6" s="1160"/>
      <c r="AC6" s="1160"/>
      <c r="AD6" s="1160"/>
      <c r="AE6" s="1160"/>
    </row>
    <row r="7" spans="1:31" ht="20.25" customHeight="1">
      <c r="A7" s="1165">
        <v>45749</v>
      </c>
      <c r="B7" s="1169" t="s">
        <v>8810</v>
      </c>
      <c r="C7" s="178" t="s">
        <v>5157</v>
      </c>
      <c r="D7" s="245" t="s">
        <v>98</v>
      </c>
      <c r="E7" s="1166" t="s">
        <v>8811</v>
      </c>
      <c r="F7" s="1167" t="s">
        <v>8812</v>
      </c>
      <c r="G7" s="1167"/>
      <c r="H7" s="1167" t="s">
        <v>8813</v>
      </c>
      <c r="I7" s="1158">
        <v>177865358</v>
      </c>
      <c r="J7" s="1164">
        <v>3852776525</v>
      </c>
      <c r="K7" s="1168"/>
      <c r="L7" s="1160" t="s">
        <v>4204</v>
      </c>
      <c r="M7" s="1160" t="s">
        <v>4157</v>
      </c>
      <c r="N7" s="167" t="s">
        <v>8814</v>
      </c>
      <c r="O7" s="1160"/>
      <c r="P7" s="1160"/>
      <c r="Q7" s="1160"/>
      <c r="R7" s="1160"/>
      <c r="S7" s="1160"/>
      <c r="T7" s="1160"/>
      <c r="U7" s="1160"/>
      <c r="V7" s="1160"/>
      <c r="W7" s="1160"/>
      <c r="X7" s="1160"/>
      <c r="Y7" s="1160"/>
      <c r="Z7" s="1160"/>
      <c r="AA7" s="1160"/>
      <c r="AB7" s="1160"/>
      <c r="AC7" s="1160"/>
      <c r="AD7" s="1160"/>
      <c r="AE7" s="1160"/>
    </row>
    <row r="8" spans="1:31" ht="20.25" customHeight="1">
      <c r="A8" s="1165">
        <v>45749</v>
      </c>
      <c r="B8" s="1160" t="s">
        <v>8815</v>
      </c>
      <c r="C8" s="1160" t="s">
        <v>5080</v>
      </c>
      <c r="D8" s="178" t="s">
        <v>188</v>
      </c>
      <c r="E8" s="1160" t="s">
        <v>8816</v>
      </c>
      <c r="F8" s="1160" t="s">
        <v>8817</v>
      </c>
      <c r="G8" s="1160"/>
      <c r="H8" s="1160" t="s">
        <v>8818</v>
      </c>
      <c r="I8" s="262" t="s">
        <v>8819</v>
      </c>
      <c r="J8" s="261">
        <v>7175944707</v>
      </c>
      <c r="K8" s="1159" t="s">
        <v>552</v>
      </c>
      <c r="L8" s="1160" t="s">
        <v>4218</v>
      </c>
      <c r="M8" s="1160" t="s">
        <v>4172</v>
      </c>
      <c r="N8" s="1160" t="s">
        <v>8820</v>
      </c>
      <c r="O8" s="1160"/>
      <c r="P8" s="1160"/>
      <c r="Q8" s="1160"/>
      <c r="R8" s="1160"/>
      <c r="S8" s="1160"/>
      <c r="T8" s="1160"/>
      <c r="U8" s="1160"/>
      <c r="V8" s="1160"/>
      <c r="W8" s="1160"/>
      <c r="X8" s="1160"/>
      <c r="Y8" s="1160"/>
      <c r="Z8" s="1160"/>
      <c r="AA8" s="1160"/>
      <c r="AB8" s="1160"/>
      <c r="AC8" s="1160"/>
      <c r="AD8" s="1160"/>
      <c r="AE8" s="1160"/>
    </row>
    <row r="9" spans="1:31" ht="20.25" customHeight="1">
      <c r="A9" s="1165">
        <v>45749</v>
      </c>
      <c r="B9" s="1160" t="s">
        <v>8821</v>
      </c>
      <c r="C9" s="1160" t="s">
        <v>4941</v>
      </c>
      <c r="D9" s="178" t="s">
        <v>4355</v>
      </c>
      <c r="E9" s="1160" t="s">
        <v>8822</v>
      </c>
      <c r="F9" s="1160" t="s">
        <v>8823</v>
      </c>
      <c r="G9" s="1160"/>
      <c r="H9" s="1160" t="s">
        <v>8824</v>
      </c>
      <c r="I9" s="258">
        <v>168135827</v>
      </c>
      <c r="J9" s="261">
        <v>2084037004</v>
      </c>
      <c r="K9" s="1159"/>
      <c r="L9" s="1160" t="s">
        <v>4204</v>
      </c>
      <c r="M9" s="1160" t="s">
        <v>4172</v>
      </c>
      <c r="N9" s="1160" t="s">
        <v>8825</v>
      </c>
      <c r="O9" s="1160"/>
      <c r="P9" s="1160"/>
      <c r="Q9" s="1160"/>
      <c r="R9" s="1160"/>
      <c r="S9" s="1160"/>
      <c r="T9" s="1160"/>
      <c r="U9" s="1160"/>
      <c r="V9" s="1160"/>
      <c r="W9" s="1160"/>
      <c r="X9" s="1160"/>
      <c r="Y9" s="1160"/>
      <c r="Z9" s="1160"/>
      <c r="AA9" s="1160"/>
      <c r="AB9" s="1160"/>
      <c r="AC9" s="1160"/>
      <c r="AD9" s="1160"/>
      <c r="AE9" s="1160"/>
    </row>
    <row r="10" spans="1:31" ht="20.25" customHeight="1">
      <c r="A10" s="1165">
        <v>45749</v>
      </c>
      <c r="B10" s="1160" t="s">
        <v>8826</v>
      </c>
      <c r="C10" s="1160" t="s">
        <v>5095</v>
      </c>
      <c r="D10" s="178" t="s">
        <v>83</v>
      </c>
      <c r="E10" s="1150" t="s">
        <v>8827</v>
      </c>
      <c r="F10" s="1150" t="s">
        <v>8828</v>
      </c>
      <c r="G10" s="1150"/>
      <c r="H10" s="1150" t="s">
        <v>8829</v>
      </c>
      <c r="I10" s="197">
        <v>95622593</v>
      </c>
      <c r="J10" s="263" t="s">
        <v>8830</v>
      </c>
      <c r="K10" s="1159" t="s">
        <v>8598</v>
      </c>
      <c r="L10" s="1160" t="s">
        <v>4218</v>
      </c>
      <c r="M10" s="1160" t="s">
        <v>4157</v>
      </c>
      <c r="N10" s="167" t="s">
        <v>8831</v>
      </c>
      <c r="O10" s="1160"/>
      <c r="P10" s="1160"/>
      <c r="Q10" s="1160"/>
      <c r="R10" s="1160"/>
      <c r="S10" s="1160"/>
      <c r="T10" s="1160"/>
      <c r="U10" s="1160"/>
      <c r="V10" s="1160"/>
      <c r="W10" s="1160"/>
      <c r="X10" s="1160"/>
      <c r="Y10" s="1160"/>
      <c r="Z10" s="1160"/>
      <c r="AA10" s="1160"/>
      <c r="AB10" s="1160"/>
      <c r="AC10" s="1160"/>
      <c r="AD10" s="1160"/>
      <c r="AE10" s="1160"/>
    </row>
    <row r="11" spans="1:31" ht="20.25" customHeight="1">
      <c r="A11" s="1165">
        <v>45749</v>
      </c>
      <c r="B11" s="1160" t="s">
        <v>8832</v>
      </c>
      <c r="C11" s="1160" t="s">
        <v>5107</v>
      </c>
      <c r="D11" s="178" t="s">
        <v>107</v>
      </c>
      <c r="E11" s="1160" t="s">
        <v>8833</v>
      </c>
      <c r="F11" s="1160" t="s">
        <v>8834</v>
      </c>
      <c r="G11" s="1160"/>
      <c r="H11" s="1160" t="s">
        <v>8835</v>
      </c>
      <c r="I11" s="258">
        <v>177689129</v>
      </c>
      <c r="J11" s="261">
        <v>8017837707</v>
      </c>
      <c r="K11" s="1159" t="s">
        <v>8598</v>
      </c>
      <c r="L11" s="1160" t="s">
        <v>8617</v>
      </c>
      <c r="M11" s="1160" t="s">
        <v>4162</v>
      </c>
      <c r="N11" s="1160" t="s">
        <v>8836</v>
      </c>
      <c r="O11" s="1160"/>
      <c r="P11" s="1160"/>
      <c r="Q11" s="1160"/>
      <c r="R11" s="1160"/>
      <c r="S11" s="1160"/>
      <c r="T11" s="1160"/>
      <c r="U11" s="1160"/>
      <c r="V11" s="1160"/>
      <c r="W11" s="1160"/>
      <c r="X11" s="1160"/>
      <c r="Y11" s="1160"/>
      <c r="Z11" s="1160"/>
      <c r="AA11" s="1160"/>
      <c r="AB11" s="1160"/>
      <c r="AC11" s="1160"/>
      <c r="AD11" s="1160"/>
      <c r="AE11" s="1160"/>
    </row>
    <row r="12" spans="1:31" ht="20.25" customHeight="1">
      <c r="A12" s="1165">
        <v>45749</v>
      </c>
      <c r="B12" s="1160" t="s">
        <v>8837</v>
      </c>
      <c r="C12" s="178" t="s">
        <v>5164</v>
      </c>
      <c r="D12" s="178" t="s">
        <v>95</v>
      </c>
      <c r="E12" s="1160" t="s">
        <v>6673</v>
      </c>
      <c r="F12" s="1160" t="s">
        <v>8838</v>
      </c>
      <c r="G12" s="1160"/>
      <c r="H12" s="1160" t="s">
        <v>8839</v>
      </c>
      <c r="I12" s="1149">
        <v>95660479</v>
      </c>
      <c r="J12" s="1170" t="s">
        <v>8840</v>
      </c>
      <c r="K12" s="1159"/>
      <c r="L12" s="1160" t="s">
        <v>4204</v>
      </c>
      <c r="M12" s="1160" t="s">
        <v>4155</v>
      </c>
      <c r="N12" s="1169" t="s">
        <v>8841</v>
      </c>
      <c r="O12" s="1160"/>
      <c r="P12" s="1160"/>
      <c r="Q12" s="1160"/>
      <c r="R12" s="1160"/>
      <c r="S12" s="1160"/>
      <c r="T12" s="1160"/>
      <c r="U12" s="1160"/>
      <c r="V12" s="1160"/>
      <c r="W12" s="1160"/>
      <c r="X12" s="1160"/>
      <c r="Y12" s="1160"/>
      <c r="Z12" s="1160"/>
      <c r="AA12" s="1160"/>
      <c r="AB12" s="1160"/>
      <c r="AC12" s="1160"/>
      <c r="AD12" s="1160"/>
      <c r="AE12" s="1160"/>
    </row>
    <row r="13" spans="1:31" ht="20.25" customHeight="1">
      <c r="A13" s="1165">
        <v>45749</v>
      </c>
      <c r="B13" s="1160" t="s">
        <v>8842</v>
      </c>
      <c r="C13" s="1160" t="s">
        <v>5004</v>
      </c>
      <c r="D13" s="178" t="s">
        <v>185</v>
      </c>
      <c r="E13" s="257" t="s">
        <v>6631</v>
      </c>
      <c r="F13" s="258" t="s">
        <v>8843</v>
      </c>
      <c r="G13" s="258"/>
      <c r="H13" s="258" t="s">
        <v>8844</v>
      </c>
      <c r="I13" s="258">
        <v>95611630</v>
      </c>
      <c r="J13" s="261" t="s">
        <v>8845</v>
      </c>
      <c r="K13" s="244"/>
      <c r="L13" s="1160" t="s">
        <v>4220</v>
      </c>
      <c r="M13" s="1160" t="s">
        <v>4157</v>
      </c>
      <c r="N13" s="1160" t="s">
        <v>8846</v>
      </c>
      <c r="O13" s="1160"/>
      <c r="P13" s="1160"/>
      <c r="Q13" s="1160"/>
      <c r="R13" s="1160"/>
      <c r="S13" s="1160"/>
      <c r="T13" s="1160"/>
      <c r="U13" s="1160"/>
      <c r="V13" s="1160"/>
      <c r="W13" s="1160"/>
      <c r="X13" s="1160"/>
      <c r="Y13" s="1160"/>
      <c r="Z13" s="1160"/>
      <c r="AA13" s="1160"/>
      <c r="AB13" s="1160"/>
      <c r="AC13" s="1160"/>
      <c r="AD13" s="1160"/>
      <c r="AE13" s="1160"/>
    </row>
    <row r="14" spans="1:31" ht="20.25" customHeight="1">
      <c r="A14" s="1165">
        <v>45749</v>
      </c>
      <c r="B14" s="1160" t="s">
        <v>8847</v>
      </c>
      <c r="C14" s="178" t="s">
        <v>5160</v>
      </c>
      <c r="D14" s="178" t="s">
        <v>95</v>
      </c>
      <c r="E14" s="1149" t="s">
        <v>8848</v>
      </c>
      <c r="F14" s="1149" t="s">
        <v>8849</v>
      </c>
      <c r="G14" s="1149"/>
      <c r="H14" s="1149" t="s">
        <v>8850</v>
      </c>
      <c r="I14" s="1149">
        <v>95684612</v>
      </c>
      <c r="J14" s="1170" t="s">
        <v>8851</v>
      </c>
      <c r="K14" s="1159"/>
      <c r="L14" s="1160" t="s">
        <v>4204</v>
      </c>
      <c r="M14" s="1160" t="s">
        <v>4155</v>
      </c>
      <c r="N14" s="1160" t="s">
        <v>8852</v>
      </c>
      <c r="O14" s="1160"/>
      <c r="P14" s="1160"/>
      <c r="Q14" s="1160"/>
      <c r="R14" s="1160"/>
      <c r="S14" s="1160"/>
      <c r="T14" s="1160"/>
      <c r="U14" s="1160"/>
      <c r="V14" s="1160"/>
      <c r="W14" s="1160"/>
      <c r="X14" s="1160"/>
      <c r="Y14" s="1160"/>
      <c r="Z14" s="1160"/>
      <c r="AA14" s="1160"/>
      <c r="AB14" s="1160"/>
      <c r="AC14" s="1160"/>
      <c r="AD14" s="1160"/>
      <c r="AE14" s="1160"/>
    </row>
    <row r="15" spans="1:31" ht="20.25" customHeight="1">
      <c r="A15" s="1165">
        <v>45749</v>
      </c>
      <c r="B15" s="1160" t="s">
        <v>8853</v>
      </c>
      <c r="C15" s="1160" t="s">
        <v>5099</v>
      </c>
      <c r="D15" s="178" t="s">
        <v>188</v>
      </c>
      <c r="E15" s="1160" t="s">
        <v>8854</v>
      </c>
      <c r="F15" s="1160" t="s">
        <v>8855</v>
      </c>
      <c r="G15" s="1160"/>
      <c r="H15" s="1160" t="s">
        <v>8856</v>
      </c>
      <c r="I15" s="258">
        <v>95614319</v>
      </c>
      <c r="J15" s="261" t="s">
        <v>8857</v>
      </c>
      <c r="K15" s="1159" t="s">
        <v>8598</v>
      </c>
      <c r="L15" s="1160" t="s">
        <v>4218</v>
      </c>
      <c r="M15" s="1160" t="s">
        <v>4172</v>
      </c>
      <c r="N15" s="1160" t="s">
        <v>8858</v>
      </c>
      <c r="O15" s="1160"/>
      <c r="P15" s="1160"/>
      <c r="Q15" s="1160"/>
      <c r="R15" s="1160"/>
      <c r="S15" s="1160"/>
      <c r="T15" s="1160"/>
      <c r="U15" s="1160"/>
      <c r="V15" s="1160"/>
      <c r="W15" s="1160"/>
      <c r="X15" s="1160"/>
      <c r="Y15" s="1160"/>
      <c r="Z15" s="1160"/>
      <c r="AA15" s="1160"/>
      <c r="AB15" s="1160"/>
      <c r="AC15" s="1160"/>
      <c r="AD15" s="1160"/>
      <c r="AE15" s="1160"/>
    </row>
    <row r="16" spans="1:31" ht="20.25" customHeight="1">
      <c r="A16" s="1165">
        <v>45749</v>
      </c>
      <c r="B16" s="1160" t="s">
        <v>8859</v>
      </c>
      <c r="C16" s="1160" t="s">
        <v>4974</v>
      </c>
      <c r="D16" s="178" t="s">
        <v>86</v>
      </c>
      <c r="E16" s="1160" t="s">
        <v>8860</v>
      </c>
      <c r="F16" s="1160" t="s">
        <v>8861</v>
      </c>
      <c r="G16" s="1160"/>
      <c r="H16" s="1160" t="s">
        <v>8862</v>
      </c>
      <c r="I16" s="258">
        <v>116772119</v>
      </c>
      <c r="J16" s="261">
        <v>3852613291</v>
      </c>
      <c r="K16" s="1159"/>
      <c r="L16" s="1160" t="s">
        <v>4204</v>
      </c>
      <c r="M16" s="1160" t="s">
        <v>4162</v>
      </c>
      <c r="N16" s="1160" t="s">
        <v>8863</v>
      </c>
      <c r="O16" s="1160"/>
      <c r="P16" s="1160"/>
      <c r="Q16" s="1160"/>
      <c r="R16" s="1160"/>
      <c r="S16" s="1160"/>
      <c r="T16" s="1160"/>
      <c r="U16" s="1160"/>
      <c r="V16" s="1160"/>
      <c r="W16" s="1160"/>
      <c r="X16" s="1160"/>
      <c r="Y16" s="1160"/>
      <c r="Z16" s="1160"/>
      <c r="AA16" s="1160"/>
      <c r="AB16" s="1160"/>
      <c r="AC16" s="1160"/>
      <c r="AD16" s="1160"/>
      <c r="AE16" s="1160"/>
    </row>
    <row r="17" spans="1:31" s="179" customFormat="1" ht="20.25" customHeight="1">
      <c r="A17" s="1165">
        <v>45749</v>
      </c>
      <c r="B17" s="1160" t="s">
        <v>8864</v>
      </c>
      <c r="C17" s="1160" t="s">
        <v>5084</v>
      </c>
      <c r="D17" s="178" t="s">
        <v>188</v>
      </c>
      <c r="E17" s="1160" t="s">
        <v>8865</v>
      </c>
      <c r="F17" s="1160" t="s">
        <v>8866</v>
      </c>
      <c r="G17" s="1160"/>
      <c r="H17" s="1160" t="s">
        <v>8867</v>
      </c>
      <c r="I17" s="258">
        <v>95676128</v>
      </c>
      <c r="J17" s="261" t="s">
        <v>8868</v>
      </c>
      <c r="K17" s="1159" t="s">
        <v>552</v>
      </c>
      <c r="L17" s="1160" t="s">
        <v>4218</v>
      </c>
      <c r="M17" s="1160" t="s">
        <v>4172</v>
      </c>
      <c r="N17" s="1160" t="s">
        <v>8869</v>
      </c>
      <c r="O17" s="1160"/>
      <c r="P17" s="1160"/>
      <c r="Q17" s="1160"/>
      <c r="R17" s="1160"/>
      <c r="S17" s="1160"/>
      <c r="T17" s="1160"/>
      <c r="U17" s="1160"/>
    </row>
    <row r="18" spans="1:31" ht="20.25" customHeight="1">
      <c r="A18" s="1165">
        <v>45749</v>
      </c>
      <c r="B18" s="1160" t="s">
        <v>8870</v>
      </c>
      <c r="C18" s="1160" t="s">
        <v>5077</v>
      </c>
      <c r="D18" s="178" t="s">
        <v>110</v>
      </c>
      <c r="E18" s="1160" t="s">
        <v>8871</v>
      </c>
      <c r="F18" s="1160" t="s">
        <v>8872</v>
      </c>
      <c r="G18" s="1160"/>
      <c r="H18" s="1160" t="s">
        <v>8873</v>
      </c>
      <c r="I18" s="258">
        <v>102694526</v>
      </c>
      <c r="J18" s="261">
        <v>3852991639</v>
      </c>
      <c r="K18" s="1159" t="s">
        <v>8598</v>
      </c>
      <c r="L18" s="1160" t="s">
        <v>8617</v>
      </c>
      <c r="M18" s="1160" t="s">
        <v>4172</v>
      </c>
      <c r="N18" s="1160" t="s">
        <v>8874</v>
      </c>
      <c r="O18" s="1160"/>
      <c r="P18" s="1160"/>
      <c r="Q18" s="1160"/>
      <c r="R18" s="1160"/>
      <c r="S18" s="1160"/>
      <c r="T18" s="1160"/>
      <c r="U18" s="1160"/>
      <c r="V18" s="1160"/>
      <c r="W18" s="1160"/>
      <c r="X18" s="1160"/>
      <c r="Y18" s="1160"/>
      <c r="Z18" s="1160"/>
      <c r="AA18" s="1160"/>
      <c r="AB18" s="1160"/>
      <c r="AC18" s="1160"/>
      <c r="AD18" s="1160"/>
      <c r="AE18" s="1160"/>
    </row>
    <row r="19" spans="1:31" ht="20.25" customHeight="1">
      <c r="A19" s="1165">
        <v>45749</v>
      </c>
      <c r="B19" s="1160" t="s">
        <v>8875</v>
      </c>
      <c r="C19" s="1160" t="s">
        <v>4999</v>
      </c>
      <c r="D19" s="178" t="s">
        <v>95</v>
      </c>
      <c r="E19" s="1160" t="s">
        <v>8876</v>
      </c>
      <c r="F19" s="1160" t="s">
        <v>8877</v>
      </c>
      <c r="G19" s="1160"/>
      <c r="H19" s="1160" t="s">
        <v>4521</v>
      </c>
      <c r="I19" s="258">
        <v>177934156</v>
      </c>
      <c r="J19" s="261" t="s">
        <v>8878</v>
      </c>
      <c r="K19" s="1159"/>
      <c r="L19" s="1160" t="s">
        <v>4204</v>
      </c>
      <c r="M19" s="1160" t="s">
        <v>4155</v>
      </c>
      <c r="N19" s="1160" t="s">
        <v>8879</v>
      </c>
      <c r="O19" s="1160"/>
      <c r="P19" s="1160"/>
      <c r="Q19" s="1160"/>
      <c r="R19" s="1160"/>
      <c r="S19" s="1160"/>
      <c r="T19" s="1160"/>
      <c r="U19" s="1160"/>
      <c r="V19" s="1160"/>
      <c r="W19" s="1160"/>
      <c r="X19" s="1160"/>
      <c r="Y19" s="1160"/>
      <c r="Z19" s="1160"/>
      <c r="AA19" s="1160"/>
      <c r="AB19" s="1160"/>
      <c r="AC19" s="1160"/>
      <c r="AD19" s="1160"/>
      <c r="AE19" s="1160"/>
    </row>
    <row r="20" spans="1:31" ht="20.25" customHeight="1">
      <c r="A20" s="1165">
        <v>45749</v>
      </c>
      <c r="B20" s="1160" t="s">
        <v>8880</v>
      </c>
      <c r="C20" s="1160" t="s">
        <v>5063</v>
      </c>
      <c r="D20" s="178" t="s">
        <v>7341</v>
      </c>
      <c r="E20" s="1166" t="s">
        <v>8881</v>
      </c>
      <c r="F20" s="1160" t="s">
        <v>8882</v>
      </c>
      <c r="G20" s="1160"/>
      <c r="H20" s="1160" t="s">
        <v>8883</v>
      </c>
      <c r="I20" s="1149">
        <v>95709626</v>
      </c>
      <c r="J20" s="1164" t="s">
        <v>8884</v>
      </c>
      <c r="K20" s="1168"/>
      <c r="L20" s="1160" t="s">
        <v>4218</v>
      </c>
      <c r="M20" s="1160" t="s">
        <v>4155</v>
      </c>
      <c r="N20" s="1171" t="s">
        <v>8885</v>
      </c>
      <c r="O20" s="1160"/>
      <c r="P20" s="1160"/>
      <c r="Q20" s="1160"/>
      <c r="R20" s="1160"/>
      <c r="S20" s="1160"/>
      <c r="T20" s="1160"/>
      <c r="U20" s="1160"/>
      <c r="V20" s="1160"/>
      <c r="W20" s="1160"/>
      <c r="X20" s="1160"/>
      <c r="Y20" s="1160"/>
      <c r="Z20" s="1160"/>
      <c r="AA20" s="1160"/>
      <c r="AB20" s="1160"/>
      <c r="AC20" s="1160"/>
      <c r="AD20" s="1160"/>
      <c r="AE20" s="1160"/>
    </row>
    <row r="21" spans="1:31" s="290" customFormat="1" ht="20.25" customHeight="1">
      <c r="A21" s="284">
        <v>45749</v>
      </c>
      <c r="B21" s="285" t="s">
        <v>8886</v>
      </c>
      <c r="C21" s="285" t="s">
        <v>8887</v>
      </c>
      <c r="D21" s="285" t="s">
        <v>7341</v>
      </c>
      <c r="E21" s="286" t="s">
        <v>8888</v>
      </c>
      <c r="F21" s="286" t="s">
        <v>8889</v>
      </c>
      <c r="G21" s="286"/>
      <c r="H21" s="286" t="s">
        <v>8890</v>
      </c>
      <c r="I21" s="287">
        <v>95711543</v>
      </c>
      <c r="J21" s="288" t="s">
        <v>8891</v>
      </c>
      <c r="K21" s="289" t="s">
        <v>522</v>
      </c>
      <c r="L21" s="285" t="s">
        <v>4218</v>
      </c>
      <c r="M21" s="285" t="s">
        <v>4155</v>
      </c>
      <c r="N21" s="285" t="s">
        <v>8892</v>
      </c>
      <c r="O21" s="285"/>
      <c r="P21" s="285"/>
      <c r="Q21" s="285"/>
      <c r="R21" s="285"/>
      <c r="S21" s="285"/>
      <c r="T21" s="285"/>
      <c r="U21" s="285"/>
      <c r="V21" s="285"/>
      <c r="W21" s="285"/>
      <c r="X21" s="285"/>
      <c r="Y21" s="285"/>
      <c r="Z21" s="285"/>
      <c r="AA21" s="285"/>
      <c r="AB21" s="285"/>
      <c r="AC21" s="285"/>
      <c r="AD21" s="285"/>
      <c r="AE21" s="285"/>
    </row>
    <row r="22" spans="1:31" s="290" customFormat="1" ht="20.25" customHeight="1">
      <c r="A22" s="284">
        <v>45749</v>
      </c>
      <c r="B22" s="285" t="s">
        <v>8893</v>
      </c>
      <c r="C22" s="285" t="s">
        <v>5059</v>
      </c>
      <c r="D22" s="291" t="s">
        <v>119</v>
      </c>
      <c r="E22" s="287" t="s">
        <v>8894</v>
      </c>
      <c r="F22" s="287" t="s">
        <v>8895</v>
      </c>
      <c r="G22" s="287"/>
      <c r="H22" s="287" t="s">
        <v>8896</v>
      </c>
      <c r="I22" s="287">
        <v>95680384</v>
      </c>
      <c r="J22" s="288">
        <v>8018343585</v>
      </c>
      <c r="K22" s="292" t="s">
        <v>1768</v>
      </c>
      <c r="L22" s="285" t="s">
        <v>4204</v>
      </c>
      <c r="M22" s="285" t="s">
        <v>4155</v>
      </c>
      <c r="N22" s="1172" t="s">
        <v>8897</v>
      </c>
      <c r="O22" s="285"/>
      <c r="P22" s="285"/>
      <c r="Q22" s="285"/>
      <c r="R22" s="285"/>
      <c r="S22" s="285"/>
      <c r="T22" s="285"/>
      <c r="U22" s="285"/>
      <c r="V22" s="285"/>
      <c r="W22" s="285"/>
      <c r="X22" s="285"/>
      <c r="Y22" s="285"/>
      <c r="Z22" s="285"/>
      <c r="AA22" s="285"/>
      <c r="AB22" s="285"/>
      <c r="AC22" s="285"/>
      <c r="AD22" s="285"/>
      <c r="AE22" s="285"/>
    </row>
    <row r="23" spans="1:31" ht="20.25" customHeight="1">
      <c r="A23" s="1160"/>
      <c r="B23" s="1160"/>
      <c r="C23" s="1160"/>
      <c r="D23" s="1160"/>
      <c r="E23" s="1160"/>
      <c r="F23" s="1160"/>
      <c r="G23" s="1160"/>
      <c r="H23" s="1160"/>
      <c r="I23" s="1149"/>
      <c r="J23" s="1164"/>
      <c r="K23" s="1162"/>
      <c r="L23" s="1160"/>
      <c r="M23" s="1160"/>
      <c r="N23" s="1160"/>
      <c r="O23" s="1160"/>
      <c r="P23" s="1160"/>
      <c r="Q23" s="1160"/>
      <c r="R23" s="1160"/>
      <c r="S23" s="1160"/>
      <c r="T23" s="1160"/>
      <c r="U23" s="1160"/>
      <c r="V23" s="1160"/>
      <c r="W23" s="1160"/>
      <c r="X23" s="1160"/>
      <c r="Y23" s="1160"/>
      <c r="Z23" s="1160"/>
      <c r="AA23" s="1160"/>
      <c r="AB23" s="1160"/>
      <c r="AC23" s="1160"/>
      <c r="AD23" s="1160"/>
      <c r="AE23" s="1160"/>
    </row>
    <row r="24" spans="1:31" ht="20.25" customHeight="1">
      <c r="A24" s="264">
        <v>45749</v>
      </c>
      <c r="B24" s="179" t="s">
        <v>8898</v>
      </c>
      <c r="C24" s="179" t="s">
        <v>5073</v>
      </c>
      <c r="D24" s="179" t="s">
        <v>188</v>
      </c>
      <c r="E24" s="179" t="s">
        <v>8899</v>
      </c>
      <c r="F24" s="179"/>
      <c r="G24" s="179"/>
      <c r="H24" s="179"/>
      <c r="I24" s="265">
        <v>169042661</v>
      </c>
      <c r="J24" s="266">
        <v>3858872642</v>
      </c>
      <c r="K24" s="267" t="s">
        <v>552</v>
      </c>
      <c r="L24" s="179" t="s">
        <v>4218</v>
      </c>
      <c r="M24" s="179" t="s">
        <v>4172</v>
      </c>
      <c r="N24" s="268" t="s">
        <v>8900</v>
      </c>
      <c r="O24" s="179"/>
      <c r="P24" s="179" t="s">
        <v>4282</v>
      </c>
      <c r="Q24" s="179" t="s">
        <v>4282</v>
      </c>
      <c r="R24" s="179" t="s">
        <v>4282</v>
      </c>
      <c r="S24" s="179" t="s">
        <v>4282</v>
      </c>
      <c r="T24" s="179"/>
      <c r="U24" s="179" t="s">
        <v>8901</v>
      </c>
      <c r="V24" s="179"/>
      <c r="W24" s="179"/>
      <c r="X24" s="179"/>
      <c r="Y24" s="179"/>
      <c r="Z24" s="179"/>
      <c r="AA24" s="179"/>
      <c r="AB24" s="1160"/>
      <c r="AC24" s="1160"/>
      <c r="AD24" s="1160"/>
      <c r="AE24" s="1160"/>
    </row>
    <row r="25" spans="1:31" ht="20.25" customHeight="1">
      <c r="A25" s="264">
        <v>45749</v>
      </c>
      <c r="B25" s="179" t="s">
        <v>8902</v>
      </c>
      <c r="C25" s="179" t="s">
        <v>8630</v>
      </c>
      <c r="D25" s="179" t="s">
        <v>80</v>
      </c>
      <c r="E25" s="179" t="s">
        <v>8903</v>
      </c>
      <c r="F25" s="179"/>
      <c r="G25" s="179"/>
      <c r="H25" s="179"/>
      <c r="I25" s="265">
        <v>99962720</v>
      </c>
      <c r="J25" s="266">
        <v>3854414391</v>
      </c>
      <c r="K25" s="267" t="s">
        <v>8072</v>
      </c>
      <c r="L25" s="179" t="s">
        <v>4218</v>
      </c>
      <c r="M25" s="179" t="s">
        <v>4162</v>
      </c>
      <c r="N25" s="179" t="s">
        <v>8904</v>
      </c>
      <c r="O25" s="179"/>
      <c r="P25" s="179"/>
      <c r="Q25" s="179"/>
      <c r="R25" s="179"/>
      <c r="S25" s="179"/>
      <c r="T25" s="179"/>
      <c r="U25" s="179"/>
      <c r="V25" s="1160"/>
      <c r="W25" s="1160"/>
      <c r="X25" s="1160"/>
      <c r="Y25" s="1160"/>
      <c r="Z25" s="1160"/>
      <c r="AA25" s="1160"/>
      <c r="AB25" s="1160"/>
      <c r="AC25" s="1160"/>
      <c r="AD25" s="1160"/>
      <c r="AE25" s="1160"/>
    </row>
    <row r="26" spans="1:31" ht="20.25" customHeight="1">
      <c r="A26" s="264">
        <v>45749</v>
      </c>
      <c r="B26" s="179" t="s">
        <v>8905</v>
      </c>
      <c r="C26" s="179" t="s">
        <v>5092</v>
      </c>
      <c r="D26" s="179" t="s">
        <v>110</v>
      </c>
      <c r="E26" s="179" t="s">
        <v>8906</v>
      </c>
      <c r="F26" s="179"/>
      <c r="G26" s="179"/>
      <c r="H26" s="179"/>
      <c r="I26" s="265">
        <v>177699174</v>
      </c>
      <c r="J26" s="266" t="s">
        <v>8698</v>
      </c>
      <c r="K26" s="267"/>
      <c r="L26" s="179" t="s">
        <v>8617</v>
      </c>
      <c r="M26" s="179" t="s">
        <v>4172</v>
      </c>
      <c r="N26" s="179" t="s">
        <v>8907</v>
      </c>
      <c r="O26" s="179"/>
      <c r="P26" s="179"/>
      <c r="Q26" s="179"/>
      <c r="R26" s="179"/>
      <c r="S26" s="179"/>
      <c r="T26" s="179"/>
      <c r="U26" s="179" t="s">
        <v>8901</v>
      </c>
      <c r="V26" s="1160"/>
      <c r="W26" s="1160"/>
      <c r="X26" s="1160"/>
      <c r="Y26" s="1160"/>
      <c r="Z26" s="1160"/>
      <c r="AA26" s="1160"/>
      <c r="AB26" s="1160"/>
      <c r="AC26" s="1160"/>
      <c r="AD26" s="1160"/>
      <c r="AE26" s="1160"/>
    </row>
    <row r="27" spans="1:31" ht="20.25" customHeight="1">
      <c r="A27" s="1160"/>
      <c r="B27" s="1160"/>
      <c r="C27" s="1160"/>
      <c r="D27" s="1160"/>
      <c r="E27" s="1160"/>
      <c r="F27" s="1160"/>
      <c r="G27" s="1160"/>
      <c r="H27" s="1160"/>
      <c r="I27" s="1149"/>
      <c r="J27" s="1164"/>
      <c r="K27" s="1160"/>
      <c r="L27" s="1160"/>
      <c r="M27" s="1160"/>
      <c r="N27" s="1160"/>
      <c r="O27" s="1160"/>
      <c r="P27" s="1160"/>
      <c r="Q27" s="1160"/>
      <c r="R27" s="1160"/>
      <c r="S27" s="1160"/>
      <c r="T27" s="1160"/>
      <c r="U27" s="1160"/>
      <c r="V27" s="1160"/>
      <c r="W27" s="1160"/>
      <c r="X27" s="1160"/>
      <c r="Y27" s="1160"/>
      <c r="Z27" s="1160"/>
      <c r="AA27" s="1160"/>
      <c r="AB27" s="1160"/>
      <c r="AC27" s="1160"/>
      <c r="AD27" s="1160"/>
      <c r="AE27" s="1160"/>
    </row>
    <row r="28" spans="1:31" ht="20.25" customHeight="1">
      <c r="A28" s="1160"/>
      <c r="B28" s="1160"/>
      <c r="C28" s="1160"/>
      <c r="D28" s="1160"/>
      <c r="E28" s="1160"/>
      <c r="F28" s="1160"/>
      <c r="G28" s="1160"/>
      <c r="H28" s="1160"/>
      <c r="I28" s="1149"/>
      <c r="J28" s="1164"/>
      <c r="K28" s="1160"/>
      <c r="L28" s="1160"/>
      <c r="M28" s="1160"/>
      <c r="N28" s="1160"/>
      <c r="O28" s="1160"/>
      <c r="P28" s="1160"/>
      <c r="Q28" s="1160"/>
      <c r="R28" s="1160"/>
      <c r="S28" s="1160"/>
      <c r="T28" s="1160"/>
      <c r="U28" s="1160"/>
      <c r="V28" s="1160"/>
      <c r="W28" s="1160"/>
      <c r="X28" s="1160"/>
      <c r="Y28" s="1160"/>
      <c r="Z28" s="1160"/>
      <c r="AA28" s="1160"/>
      <c r="AB28" s="1160"/>
      <c r="AC28" s="1160"/>
      <c r="AD28" s="1160"/>
      <c r="AE28" s="1160"/>
    </row>
    <row r="29" spans="1:31" ht="20.25" customHeight="1">
      <c r="A29" s="1160"/>
      <c r="B29" s="1160"/>
      <c r="C29" s="1160"/>
      <c r="D29" s="1160"/>
      <c r="E29" s="1160"/>
      <c r="F29" s="1160"/>
      <c r="G29" s="1160"/>
      <c r="H29" s="1160"/>
      <c r="I29" s="1149"/>
      <c r="J29" s="1164"/>
      <c r="K29" s="1160"/>
      <c r="L29" s="1160"/>
      <c r="M29" s="1160"/>
      <c r="N29" s="1160"/>
      <c r="O29" s="1160"/>
      <c r="P29" s="1160"/>
      <c r="Q29" s="1160"/>
      <c r="R29" s="1160"/>
      <c r="S29" s="1160"/>
      <c r="T29" s="1160"/>
      <c r="U29" s="1160"/>
      <c r="V29" s="1160"/>
      <c r="W29" s="1160"/>
      <c r="X29" s="1160"/>
      <c r="Y29" s="1160"/>
      <c r="Z29" s="1160"/>
      <c r="AA29" s="1160"/>
      <c r="AB29" s="1160"/>
      <c r="AC29" s="1160"/>
      <c r="AD29" s="1160"/>
      <c r="AE29" s="1160"/>
    </row>
    <row r="30" spans="1:31" ht="20.25" customHeight="1">
      <c r="A30" s="1160"/>
      <c r="B30" s="1160"/>
      <c r="C30" s="1160"/>
      <c r="D30" s="1160"/>
      <c r="E30" s="1160"/>
      <c r="F30" s="1160"/>
      <c r="G30" s="1160"/>
      <c r="H30" s="1160"/>
      <c r="I30" s="1149"/>
      <c r="J30" s="1164"/>
      <c r="K30" s="1160"/>
      <c r="L30" s="1160"/>
      <c r="M30" s="1160"/>
      <c r="N30" s="1160"/>
      <c r="O30" s="1160"/>
      <c r="P30" s="1160"/>
      <c r="Q30" s="1160"/>
      <c r="R30" s="1160"/>
      <c r="S30" s="1160"/>
      <c r="T30" s="1160"/>
      <c r="U30" s="1160"/>
      <c r="V30" s="1160"/>
      <c r="W30" s="1160"/>
      <c r="X30" s="1160"/>
      <c r="Y30" s="1160"/>
      <c r="Z30" s="1160"/>
      <c r="AA30" s="1160"/>
      <c r="AB30" s="1160"/>
      <c r="AC30" s="1160"/>
      <c r="AD30" s="1160"/>
      <c r="AE30" s="1160"/>
    </row>
    <row r="31" spans="1:31" ht="20.25" customHeight="1">
      <c r="A31" s="1160"/>
      <c r="B31" s="1160"/>
      <c r="C31" s="1160"/>
      <c r="D31" s="1160"/>
      <c r="E31" s="1160"/>
      <c r="F31" s="1160"/>
      <c r="G31" s="1160"/>
      <c r="H31" s="1160"/>
      <c r="I31" s="1149"/>
      <c r="J31" s="1164"/>
      <c r="K31" s="1160"/>
      <c r="L31" s="1160"/>
      <c r="M31" s="1160"/>
      <c r="N31" s="1160"/>
      <c r="O31" s="1160"/>
      <c r="P31" s="1160"/>
      <c r="Q31" s="1160"/>
      <c r="R31" s="1160"/>
      <c r="S31" s="1160"/>
      <c r="T31" s="1160"/>
      <c r="U31" s="1160"/>
      <c r="V31" s="1160"/>
      <c r="W31" s="1160"/>
      <c r="X31" s="1160"/>
      <c r="Y31" s="1160"/>
      <c r="Z31" s="1160"/>
      <c r="AA31" s="1160"/>
      <c r="AB31" s="1160"/>
      <c r="AC31" s="1160"/>
      <c r="AD31" s="1160"/>
      <c r="AE31" s="1160"/>
    </row>
    <row r="32" spans="1:31" ht="20.25" customHeight="1">
      <c r="A32" s="1160"/>
      <c r="B32" s="1160"/>
      <c r="C32" s="1160"/>
      <c r="D32" s="1160"/>
      <c r="E32" s="1160"/>
      <c r="F32" s="1160"/>
      <c r="G32" s="1160"/>
      <c r="H32" s="1160"/>
      <c r="I32" s="1149"/>
      <c r="J32" s="1164"/>
      <c r="K32" s="1160"/>
      <c r="L32" s="1160"/>
      <c r="M32" s="1160"/>
      <c r="N32" s="1160"/>
      <c r="O32" s="1160"/>
      <c r="P32" s="1160"/>
      <c r="Q32" s="1160"/>
      <c r="R32" s="1160"/>
      <c r="S32" s="1160"/>
      <c r="T32" s="1160"/>
      <c r="U32" s="1160"/>
      <c r="V32" s="1160"/>
      <c r="W32" s="1160"/>
      <c r="X32" s="1160"/>
      <c r="Y32" s="1160"/>
      <c r="Z32" s="1160"/>
      <c r="AA32" s="1160"/>
      <c r="AB32" s="1160"/>
      <c r="AC32" s="1160"/>
      <c r="AD32" s="1160"/>
      <c r="AE32" s="1160"/>
    </row>
    <row r="33" spans="1:31" ht="20.25" customHeight="1">
      <c r="A33" s="1160"/>
      <c r="B33" s="1160"/>
      <c r="C33" s="1160"/>
      <c r="D33" s="1160"/>
      <c r="E33" s="1160"/>
      <c r="F33" s="1160"/>
      <c r="G33" s="1160"/>
      <c r="H33" s="1160"/>
      <c r="I33" s="1149"/>
      <c r="J33" s="1164"/>
      <c r="K33" s="1160"/>
      <c r="L33" s="1160"/>
      <c r="M33" s="1160"/>
      <c r="N33" s="1160"/>
      <c r="O33" s="1160"/>
      <c r="P33" s="1160"/>
      <c r="Q33" s="1160"/>
      <c r="R33" s="1160"/>
      <c r="S33" s="1160"/>
      <c r="T33" s="1160"/>
      <c r="U33" s="1160"/>
      <c r="V33" s="1160"/>
      <c r="W33" s="1160"/>
      <c r="X33" s="1160"/>
      <c r="Y33" s="1160"/>
      <c r="Z33" s="1160"/>
      <c r="AA33" s="1160"/>
      <c r="AB33" s="1160"/>
      <c r="AC33" s="1160"/>
      <c r="AD33" s="1160"/>
      <c r="AE33" s="1160"/>
    </row>
  </sheetData>
  <mergeCells count="1">
    <mergeCell ref="A1:T1"/>
  </mergeCells>
  <conditionalFormatting sqref="O3:T22 O24:T26">
    <cfRule type="notContainsText" dxfId="59" priority="1" operator="notContains" text="x">
      <formula>ISERROR(SEARCH("x",O3))</formula>
    </cfRule>
  </conditionalFormatting>
  <hyperlinks>
    <hyperlink ref="J22" r:id="rId1" display="blaisep377@gmail.com" xr:uid="{B4254939-5980-4D77-AB5D-FFFE1BC839EA}"/>
  </hyperlinks>
  <pageMargins left="0.7" right="0.7" top="0.75" bottom="0.75" header="0.3" footer="0.3"/>
  <legacyDrawing r:id="rId2"/>
  <tableParts count="1">
    <tablePart r:id="rId3"/>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9FEE-B356-4008-B7D0-617AD1C9B3BC}">
  <dimension ref="A1:R26"/>
  <sheetViews>
    <sheetView topLeftCell="J1" workbookViewId="0">
      <selection activeCell="G8" sqref="G8"/>
    </sheetView>
  </sheetViews>
  <sheetFormatPr defaultRowHeight="21.75" customHeight="1"/>
  <cols>
    <col min="1" max="1" width="11.42578125" bestFit="1" customWidth="1"/>
    <col min="2" max="2" width="11.42578125" customWidth="1"/>
    <col min="3" max="3" width="24.28515625" customWidth="1"/>
    <col min="4" max="4" width="11.5703125" customWidth="1"/>
    <col min="5" max="5" width="10" customWidth="1"/>
    <col min="6" max="7" width="16.5703125" customWidth="1"/>
    <col min="8" max="8" width="19.85546875" customWidth="1"/>
    <col min="9" max="9" width="10.28515625" customWidth="1"/>
    <col min="10" max="10" width="75.85546875" customWidth="1"/>
    <col min="11" max="11" width="14.28515625" customWidth="1"/>
    <col min="12" max="12" width="11.140625" customWidth="1"/>
    <col min="13" max="13" width="15.140625" customWidth="1"/>
    <col min="14" max="18" width="11.140625" customWidth="1"/>
  </cols>
  <sheetData>
    <row r="1" spans="1:18" ht="21.75" customHeight="1">
      <c r="A1" s="248" t="s">
        <v>4137</v>
      </c>
      <c r="B1" s="248" t="s">
        <v>8908</v>
      </c>
      <c r="C1" s="248" t="s">
        <v>4138</v>
      </c>
      <c r="D1" s="248" t="s">
        <v>189</v>
      </c>
      <c r="E1" s="248" t="s">
        <v>5843</v>
      </c>
      <c r="F1" s="248" t="s">
        <v>4140</v>
      </c>
      <c r="G1" s="248" t="s">
        <v>1192</v>
      </c>
      <c r="H1" s="248" t="s">
        <v>190</v>
      </c>
      <c r="I1" s="248" t="s">
        <v>498</v>
      </c>
      <c r="J1" s="233" t="s">
        <v>4144</v>
      </c>
      <c r="K1" s="233" t="s">
        <v>8909</v>
      </c>
      <c r="L1" s="238"/>
      <c r="M1" s="238"/>
      <c r="N1" s="238"/>
      <c r="O1" s="238"/>
      <c r="P1" s="238"/>
      <c r="Q1" s="238"/>
      <c r="R1" s="238"/>
    </row>
    <row r="2" spans="1:18" ht="21.75" customHeight="1">
      <c r="A2" s="249" t="s">
        <v>8910</v>
      </c>
      <c r="B2" s="249" t="s">
        <v>8911</v>
      </c>
      <c r="C2" s="250" t="s">
        <v>110</v>
      </c>
      <c r="D2" s="1149" t="s">
        <v>8912</v>
      </c>
      <c r="E2" s="1149" t="s">
        <v>8913</v>
      </c>
      <c r="F2" s="1162" t="s">
        <v>8914</v>
      </c>
      <c r="G2" s="1162">
        <v>126862279</v>
      </c>
      <c r="H2" s="1159">
        <v>3852720488</v>
      </c>
      <c r="I2" s="244" t="s">
        <v>7842</v>
      </c>
      <c r="J2" s="250" t="s">
        <v>4172</v>
      </c>
      <c r="K2" s="178" t="s">
        <v>8915</v>
      </c>
      <c r="L2" s="238"/>
      <c r="M2" s="238"/>
      <c r="N2" s="238"/>
      <c r="O2" s="238"/>
      <c r="P2" s="238"/>
      <c r="Q2" s="238"/>
      <c r="R2" s="238"/>
    </row>
    <row r="3" spans="1:18" s="42" customFormat="1" ht="21.75" customHeight="1">
      <c r="A3" s="1171" t="s">
        <v>8785</v>
      </c>
      <c r="B3" s="1171" t="s">
        <v>8784</v>
      </c>
      <c r="C3" s="1173" t="s">
        <v>110</v>
      </c>
      <c r="D3" s="1174" t="s">
        <v>8916</v>
      </c>
      <c r="E3" s="1175" t="s">
        <v>8917</v>
      </c>
      <c r="F3" s="1176"/>
      <c r="G3" s="1176">
        <v>178001264</v>
      </c>
      <c r="H3" s="1177">
        <v>8016008391</v>
      </c>
      <c r="I3" s="1177" t="s">
        <v>522</v>
      </c>
      <c r="J3" s="1178" t="s">
        <v>4172</v>
      </c>
      <c r="K3" s="1171" t="s">
        <v>8918</v>
      </c>
      <c r="L3" s="279"/>
      <c r="M3" s="279"/>
      <c r="N3" s="279"/>
      <c r="O3" s="279"/>
      <c r="P3" s="279"/>
      <c r="Q3" s="279"/>
      <c r="R3" s="279"/>
    </row>
    <row r="4" spans="1:18" ht="21.75" customHeight="1">
      <c r="A4" s="251" t="s">
        <v>8919</v>
      </c>
      <c r="B4" s="178" t="s">
        <v>8920</v>
      </c>
      <c r="C4" s="1179" t="s">
        <v>110</v>
      </c>
      <c r="D4" s="252" t="s">
        <v>8921</v>
      </c>
      <c r="E4" s="252" t="s">
        <v>8922</v>
      </c>
      <c r="F4" s="1180" t="s">
        <v>8923</v>
      </c>
      <c r="G4" s="1180" t="s">
        <v>8924</v>
      </c>
      <c r="H4" s="1181" t="s">
        <v>8925</v>
      </c>
      <c r="I4" s="1181" t="s">
        <v>3429</v>
      </c>
      <c r="J4" s="254" t="s">
        <v>4172</v>
      </c>
      <c r="K4" s="178" t="s">
        <v>8926</v>
      </c>
      <c r="L4" s="238"/>
      <c r="M4" s="238"/>
      <c r="N4" s="238"/>
      <c r="O4" s="238"/>
      <c r="P4" s="238"/>
      <c r="Q4" s="238"/>
      <c r="R4" s="238"/>
    </row>
    <row r="5" spans="1:18" ht="21.75" customHeight="1">
      <c r="A5" s="1171" t="s">
        <v>8614</v>
      </c>
      <c r="B5" s="1171" t="s">
        <v>8613</v>
      </c>
      <c r="C5" s="1171" t="s">
        <v>110</v>
      </c>
      <c r="D5" s="1171" t="s">
        <v>8927</v>
      </c>
      <c r="E5" s="1171" t="s">
        <v>8928</v>
      </c>
      <c r="F5" s="1182"/>
      <c r="G5" s="1182">
        <v>173062605</v>
      </c>
      <c r="H5" s="1183" t="s">
        <v>8929</v>
      </c>
      <c r="I5" s="1182" t="s">
        <v>8598</v>
      </c>
      <c r="J5" s="269" t="s">
        <v>4172</v>
      </c>
      <c r="K5" s="269" t="s">
        <v>8930</v>
      </c>
      <c r="L5" s="238"/>
      <c r="M5" s="238"/>
      <c r="N5" s="238"/>
      <c r="O5" s="238"/>
      <c r="P5" s="238"/>
      <c r="Q5" s="238"/>
      <c r="R5" s="238"/>
    </row>
    <row r="6" spans="1:18" ht="21.75" customHeight="1">
      <c r="A6" s="1160" t="s">
        <v>5116</v>
      </c>
      <c r="B6" s="1160" t="s">
        <v>8931</v>
      </c>
      <c r="C6" s="1160" t="s">
        <v>110</v>
      </c>
      <c r="D6" s="1149" t="s">
        <v>8932</v>
      </c>
      <c r="E6" s="1149" t="s">
        <v>8933</v>
      </c>
      <c r="F6" s="1162" t="s">
        <v>8934</v>
      </c>
      <c r="G6" s="1162">
        <v>164003802</v>
      </c>
      <c r="H6" s="1159">
        <v>8014146716</v>
      </c>
      <c r="I6" s="1162" t="s">
        <v>552</v>
      </c>
      <c r="J6" s="178" t="s">
        <v>4172</v>
      </c>
      <c r="K6" s="178" t="s">
        <v>8935</v>
      </c>
      <c r="L6" s="52"/>
      <c r="M6" s="52"/>
      <c r="N6" s="52"/>
      <c r="O6" s="52"/>
      <c r="P6" s="52"/>
      <c r="Q6" s="52"/>
      <c r="R6" s="52"/>
    </row>
    <row r="7" spans="1:18" ht="21.75" customHeight="1">
      <c r="A7" s="1160" t="s">
        <v>5119</v>
      </c>
      <c r="B7" s="1160" t="s">
        <v>8936</v>
      </c>
      <c r="C7" s="1160" t="s">
        <v>110</v>
      </c>
      <c r="D7" s="1184" t="s">
        <v>8937</v>
      </c>
      <c r="E7" s="1158" t="s">
        <v>8938</v>
      </c>
      <c r="F7" s="1185" t="s">
        <v>8939</v>
      </c>
      <c r="G7" s="1185">
        <v>177944934</v>
      </c>
      <c r="H7" s="1168">
        <v>8018194409</v>
      </c>
      <c r="I7" s="1168" t="s">
        <v>522</v>
      </c>
      <c r="J7" s="178" t="s">
        <v>4172</v>
      </c>
      <c r="K7" s="178" t="s">
        <v>8940</v>
      </c>
      <c r="L7" s="238"/>
      <c r="M7" s="238"/>
      <c r="N7" s="238"/>
      <c r="O7" s="238"/>
      <c r="P7" s="238"/>
      <c r="Q7" s="238"/>
      <c r="R7" s="238"/>
    </row>
    <row r="8" spans="1:18" ht="21.75" customHeight="1">
      <c r="A8" s="1160" t="s">
        <v>5122</v>
      </c>
      <c r="B8" s="1160" t="s">
        <v>8941</v>
      </c>
      <c r="C8" s="1160" t="s">
        <v>110</v>
      </c>
      <c r="D8" s="1184" t="s">
        <v>6612</v>
      </c>
      <c r="E8" s="1158" t="s">
        <v>8942</v>
      </c>
      <c r="F8" s="1185" t="s">
        <v>8943</v>
      </c>
      <c r="G8" s="1185">
        <v>178165649</v>
      </c>
      <c r="H8" s="1168">
        <v>8017340021</v>
      </c>
      <c r="I8" s="1168" t="s">
        <v>522</v>
      </c>
      <c r="J8" s="178" t="s">
        <v>4172</v>
      </c>
      <c r="K8" s="178" t="s">
        <v>8944</v>
      </c>
      <c r="L8" s="238"/>
      <c r="M8" s="238"/>
      <c r="N8" s="238"/>
      <c r="O8" s="238"/>
      <c r="P8" s="238"/>
      <c r="Q8" s="238"/>
      <c r="R8" s="238"/>
    </row>
    <row r="9" spans="1:18" ht="21.75" customHeight="1">
      <c r="A9" s="1160" t="s">
        <v>4979</v>
      </c>
      <c r="B9" s="1160" t="s">
        <v>8945</v>
      </c>
      <c r="C9" s="1160" t="s">
        <v>110</v>
      </c>
      <c r="D9" s="1160" t="s">
        <v>8946</v>
      </c>
      <c r="E9" s="1160" t="s">
        <v>7310</v>
      </c>
      <c r="F9" s="1162" t="s">
        <v>8947</v>
      </c>
      <c r="G9" s="1162">
        <v>180329570</v>
      </c>
      <c r="H9" s="65">
        <v>8015992058</v>
      </c>
      <c r="I9" s="1168" t="s">
        <v>552</v>
      </c>
      <c r="J9" s="178" t="s">
        <v>4172</v>
      </c>
      <c r="K9" s="178" t="s">
        <v>8948</v>
      </c>
      <c r="L9" s="52"/>
      <c r="M9" s="52"/>
      <c r="N9" s="52"/>
      <c r="O9" s="52"/>
      <c r="P9" s="52"/>
      <c r="Q9" s="52"/>
      <c r="R9" s="52"/>
    </row>
    <row r="10" spans="1:18" ht="21.75" customHeight="1">
      <c r="A10" s="1160" t="s">
        <v>5126</v>
      </c>
      <c r="B10" s="1160" t="s">
        <v>8949</v>
      </c>
      <c r="C10" s="1160" t="s">
        <v>110</v>
      </c>
      <c r="D10" s="1184" t="s">
        <v>8950</v>
      </c>
      <c r="E10" s="1158" t="s">
        <v>8938</v>
      </c>
      <c r="F10" s="1185" t="s">
        <v>8951</v>
      </c>
      <c r="G10" s="1185" t="s">
        <v>8952</v>
      </c>
      <c r="H10" s="1168">
        <v>3858873623</v>
      </c>
      <c r="I10" s="1168" t="s">
        <v>506</v>
      </c>
      <c r="J10" s="178" t="s">
        <v>4172</v>
      </c>
      <c r="K10" s="178" t="s">
        <v>8953</v>
      </c>
      <c r="L10" s="238"/>
      <c r="M10" s="238"/>
      <c r="N10" s="238"/>
      <c r="O10" s="238"/>
      <c r="P10" s="238"/>
      <c r="Q10" s="238"/>
      <c r="R10" s="238"/>
    </row>
    <row r="11" spans="1:18" ht="21.75" customHeight="1">
      <c r="A11" s="1160" t="s">
        <v>5129</v>
      </c>
      <c r="B11" s="1160" t="s">
        <v>8954</v>
      </c>
      <c r="C11" s="1160" t="s">
        <v>80</v>
      </c>
      <c r="D11" s="1184" t="s">
        <v>8955</v>
      </c>
      <c r="E11" s="1158" t="s">
        <v>8956</v>
      </c>
      <c r="F11" s="1185" t="s">
        <v>8957</v>
      </c>
      <c r="G11" s="1185">
        <v>120307674</v>
      </c>
      <c r="H11" s="1168">
        <v>8013300593</v>
      </c>
      <c r="I11" s="1168" t="s">
        <v>8072</v>
      </c>
      <c r="J11" s="178" t="s">
        <v>144</v>
      </c>
      <c r="K11" s="178" t="s">
        <v>8958</v>
      </c>
      <c r="L11" s="238"/>
      <c r="M11" s="238"/>
      <c r="N11" s="238"/>
      <c r="O11" s="238"/>
      <c r="P11" s="238"/>
      <c r="Q11" s="238"/>
      <c r="R11" s="238"/>
    </row>
    <row r="12" spans="1:18" ht="21.75" customHeight="1">
      <c r="A12" s="1160" t="s">
        <v>5132</v>
      </c>
      <c r="B12" s="1160" t="s">
        <v>8959</v>
      </c>
      <c r="C12" s="1160" t="s">
        <v>80</v>
      </c>
      <c r="D12" s="253" t="s">
        <v>8960</v>
      </c>
      <c r="E12" s="253" t="s">
        <v>8961</v>
      </c>
      <c r="F12" s="1162" t="s">
        <v>8962</v>
      </c>
      <c r="G12" s="1162">
        <v>95673685</v>
      </c>
      <c r="H12" s="1159">
        <v>3853034810</v>
      </c>
      <c r="I12" s="1162" t="s">
        <v>8598</v>
      </c>
      <c r="J12" s="178" t="s">
        <v>144</v>
      </c>
      <c r="K12" s="178" t="s">
        <v>8963</v>
      </c>
      <c r="L12" s="52"/>
      <c r="M12" s="52"/>
      <c r="N12" s="52"/>
      <c r="O12" s="52"/>
      <c r="P12" s="52"/>
      <c r="Q12" s="52"/>
      <c r="R12" s="52"/>
    </row>
    <row r="13" spans="1:18" ht="21.75" customHeight="1">
      <c r="L13" s="237"/>
      <c r="M13" s="237"/>
      <c r="N13" s="237"/>
      <c r="O13" s="237"/>
      <c r="P13" s="237"/>
      <c r="Q13" s="237"/>
      <c r="R13" s="239"/>
    </row>
    <row r="14" spans="1:18" ht="21.75" customHeight="1">
      <c r="L14" s="224"/>
      <c r="M14" s="224"/>
      <c r="N14" s="224"/>
      <c r="O14" s="224"/>
      <c r="P14" s="224"/>
      <c r="Q14" s="224"/>
      <c r="R14" s="235"/>
    </row>
    <row r="15" spans="1:18" ht="21.75" customHeight="1">
      <c r="L15" s="44"/>
      <c r="M15" s="44"/>
      <c r="N15" s="44"/>
      <c r="O15" s="44"/>
      <c r="P15" s="44"/>
      <c r="Q15" s="44"/>
      <c r="R15" s="161"/>
    </row>
    <row r="16" spans="1:18" ht="21.75" customHeight="1">
      <c r="L16" s="224"/>
      <c r="M16" s="224"/>
      <c r="N16" s="224"/>
      <c r="O16" s="224"/>
      <c r="P16" s="224"/>
      <c r="Q16" s="224"/>
      <c r="R16" s="235"/>
    </row>
    <row r="17" spans="2:18" ht="21.75" customHeight="1">
      <c r="L17" s="224"/>
      <c r="M17" s="224"/>
      <c r="N17" s="224"/>
      <c r="O17" s="224"/>
      <c r="P17" s="224"/>
      <c r="Q17" s="224"/>
      <c r="R17" s="235"/>
    </row>
    <row r="18" spans="2:18" ht="21.75" customHeight="1">
      <c r="L18" s="44"/>
      <c r="M18" s="44"/>
      <c r="N18" s="44"/>
      <c r="O18" s="44"/>
      <c r="P18" s="44"/>
      <c r="Q18" s="44"/>
      <c r="R18" s="161"/>
    </row>
    <row r="19" spans="2:18" ht="21.75" customHeight="1">
      <c r="B19" s="234"/>
      <c r="L19" s="224"/>
      <c r="M19" s="224"/>
      <c r="N19" s="224"/>
      <c r="O19" s="224"/>
      <c r="P19" s="224"/>
      <c r="Q19" s="224"/>
      <c r="R19" s="235"/>
    </row>
    <row r="20" spans="2:18" ht="21.75" customHeight="1">
      <c r="B20" s="234"/>
      <c r="L20" s="224"/>
      <c r="M20" s="224"/>
      <c r="N20" s="224"/>
      <c r="O20" s="224"/>
      <c r="P20" s="224"/>
      <c r="Q20" s="224"/>
      <c r="R20" s="235"/>
    </row>
    <row r="21" spans="2:18" ht="21.75" customHeight="1">
      <c r="B21" s="236"/>
      <c r="L21" s="44"/>
      <c r="M21" s="44"/>
      <c r="N21" s="44"/>
      <c r="O21" s="44"/>
      <c r="P21" s="44"/>
      <c r="Q21" s="44"/>
      <c r="R21" s="161"/>
    </row>
    <row r="22" spans="2:18" ht="21.75" customHeight="1">
      <c r="L22" s="224"/>
      <c r="M22" s="224"/>
      <c r="N22" s="224"/>
      <c r="O22" s="224"/>
      <c r="P22" s="224"/>
      <c r="Q22" s="224"/>
      <c r="R22" s="235"/>
    </row>
    <row r="23" spans="2:18" ht="21.75" customHeight="1">
      <c r="L23" s="224"/>
      <c r="M23" s="224"/>
      <c r="N23" s="224"/>
      <c r="O23" s="224"/>
      <c r="P23" s="224"/>
      <c r="Q23" s="224"/>
      <c r="R23" s="235"/>
    </row>
    <row r="24" spans="2:18" ht="21.75" customHeight="1">
      <c r="L24" s="44"/>
      <c r="M24" s="44"/>
      <c r="N24" s="44"/>
      <c r="O24" s="44"/>
      <c r="P24" s="44"/>
      <c r="Q24" s="44"/>
      <c r="R24" s="161"/>
    </row>
    <row r="25" spans="2:18" ht="21.75" customHeight="1">
      <c r="L25" s="224"/>
      <c r="M25" s="224"/>
      <c r="N25" s="224"/>
      <c r="O25" s="224"/>
      <c r="P25" s="224"/>
      <c r="Q25" s="224"/>
      <c r="R25" s="235"/>
    </row>
    <row r="26" spans="2:18" ht="21.75" customHeight="1">
      <c r="L26" s="224"/>
      <c r="M26" s="224"/>
      <c r="N26" s="224"/>
      <c r="O26" s="224"/>
      <c r="P26" s="224"/>
      <c r="Q26" s="224"/>
      <c r="R26" s="235"/>
    </row>
  </sheetData>
  <conditionalFormatting sqref="L1:R26">
    <cfRule type="notContainsText" dxfId="35" priority="1" operator="notContains" text="x">
      <formula>ISERROR(SEARCH("x",L1))</formula>
    </cfRule>
  </conditionalFormatting>
  <pageMargins left="0.7" right="0.7" top="0.75" bottom="0.75" header="0.3" footer="0.3"/>
  <tableParts count="1">
    <tablePart r:id="rId1"/>
  </tablePar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E512-F1CC-4BA8-A6E8-433A67FFC0A8}">
  <dimension ref="A1:Y32"/>
  <sheetViews>
    <sheetView workbookViewId="0">
      <pane ySplit="2" topLeftCell="A7" activePane="bottomLeft" state="frozen"/>
      <selection pane="bottomLeft" activeCell="K7" sqref="K7"/>
    </sheetView>
  </sheetViews>
  <sheetFormatPr defaultColWidth="9.140625" defaultRowHeight="21.75" customHeight="1"/>
  <cols>
    <col min="1" max="1" width="9.140625" customWidth="1"/>
    <col min="2" max="2" width="42.5703125" customWidth="1"/>
    <col min="3" max="3" width="13.85546875" customWidth="1"/>
    <col min="4" max="4" width="11.5703125" customWidth="1"/>
    <col min="5" max="5" width="31.42578125" customWidth="1"/>
    <col min="6" max="7" width="19.7109375" customWidth="1"/>
    <col min="8" max="8" width="16" customWidth="1"/>
    <col min="9" max="9" width="14.5703125" style="35" customWidth="1"/>
    <col min="10" max="10" width="82.7109375" customWidth="1"/>
    <col min="11" max="11" width="12.28515625" bestFit="1" customWidth="1"/>
    <col min="12" max="12" width="15.5703125" bestFit="1" customWidth="1"/>
    <col min="13" max="14" width="15.5703125" customWidth="1"/>
    <col min="15" max="15" width="10.140625" bestFit="1" customWidth="1"/>
    <col min="16" max="16" width="13.85546875" customWidth="1"/>
    <col min="17" max="17" width="21" customWidth="1"/>
    <col min="18" max="18" width="17.5703125" customWidth="1"/>
    <col min="19" max="19" width="9" bestFit="1" customWidth="1"/>
    <col min="20" max="20" width="9.28515625" bestFit="1" customWidth="1"/>
    <col min="21" max="21" width="16.140625" bestFit="1" customWidth="1"/>
    <col min="22" max="22" width="12.5703125" bestFit="1" customWidth="1"/>
    <col min="23" max="23" width="16.42578125" customWidth="1"/>
    <col min="24" max="24" width="14.28515625" customWidth="1"/>
    <col min="25" max="25" width="11.140625" bestFit="1" customWidth="1"/>
  </cols>
  <sheetData>
    <row r="1" spans="1:25" ht="21.75" customHeight="1">
      <c r="A1" s="1186" t="s">
        <v>8788</v>
      </c>
      <c r="B1" s="1186"/>
      <c r="C1" s="1186"/>
      <c r="D1" s="1186"/>
      <c r="E1" s="1186"/>
      <c r="I1"/>
    </row>
    <row r="2" spans="1:25" ht="21.75" customHeight="1">
      <c r="A2" t="s">
        <v>2401</v>
      </c>
      <c r="B2" t="s">
        <v>193</v>
      </c>
      <c r="C2" t="s">
        <v>4139</v>
      </c>
      <c r="D2" t="s">
        <v>4137</v>
      </c>
      <c r="E2" t="s">
        <v>4138</v>
      </c>
      <c r="F2" t="s">
        <v>189</v>
      </c>
      <c r="G2" t="s">
        <v>4140</v>
      </c>
      <c r="H2" t="s">
        <v>1705</v>
      </c>
      <c r="I2" t="s">
        <v>190</v>
      </c>
      <c r="J2" t="s">
        <v>4144</v>
      </c>
      <c r="K2" t="s">
        <v>4145</v>
      </c>
      <c r="L2" t="s">
        <v>450</v>
      </c>
      <c r="M2" t="s">
        <v>8964</v>
      </c>
      <c r="N2" t="s">
        <v>4146</v>
      </c>
      <c r="O2" t="s">
        <v>4147</v>
      </c>
      <c r="P2" t="s">
        <v>4148</v>
      </c>
      <c r="Q2" t="s">
        <v>4149</v>
      </c>
      <c r="R2" t="s">
        <v>4150</v>
      </c>
    </row>
    <row r="3" spans="1:25" ht="21.75" customHeight="1">
      <c r="A3" t="s">
        <v>3429</v>
      </c>
      <c r="B3" t="s">
        <v>4204</v>
      </c>
      <c r="C3" t="s">
        <v>8965</v>
      </c>
      <c r="D3" t="s">
        <v>8966</v>
      </c>
      <c r="E3" t="s">
        <v>86</v>
      </c>
      <c r="F3" s="105" t="s">
        <v>8967</v>
      </c>
      <c r="G3" s="105" t="s">
        <v>8968</v>
      </c>
      <c r="H3">
        <v>177594575</v>
      </c>
      <c r="I3" s="35">
        <v>8017026049</v>
      </c>
      <c r="J3" s="36" t="s">
        <v>4162</v>
      </c>
      <c r="K3" s="208" t="s">
        <v>8969</v>
      </c>
    </row>
    <row r="4" spans="1:25" ht="21.75" customHeight="1">
      <c r="A4" t="s">
        <v>6793</v>
      </c>
      <c r="B4" s="36" t="s">
        <v>4218</v>
      </c>
      <c r="C4" t="s">
        <v>8970</v>
      </c>
      <c r="D4" s="146" t="s">
        <v>5198</v>
      </c>
      <c r="E4" t="s">
        <v>8971</v>
      </c>
      <c r="F4" s="105" t="s">
        <v>8972</v>
      </c>
      <c r="G4" s="105" t="s">
        <v>8973</v>
      </c>
      <c r="H4" s="212">
        <v>143905957</v>
      </c>
      <c r="I4" s="232">
        <v>7863622187</v>
      </c>
      <c r="J4" s="36" t="s">
        <v>115</v>
      </c>
      <c r="K4" s="209" t="s">
        <v>8974</v>
      </c>
    </row>
    <row r="5" spans="1:25" ht="21.75" customHeight="1">
      <c r="A5" t="s">
        <v>8598</v>
      </c>
      <c r="B5" t="s">
        <v>8617</v>
      </c>
      <c r="C5" t="s">
        <v>8975</v>
      </c>
      <c r="D5" t="s">
        <v>8976</v>
      </c>
      <c r="E5" t="s">
        <v>107</v>
      </c>
      <c r="F5" s="105" t="s">
        <v>8977</v>
      </c>
      <c r="G5" s="105" t="s">
        <v>8978</v>
      </c>
      <c r="H5">
        <v>177640459</v>
      </c>
      <c r="I5" s="35" t="s">
        <v>8979</v>
      </c>
      <c r="J5" s="36" t="s">
        <v>4162</v>
      </c>
      <c r="K5" s="208" t="s">
        <v>8980</v>
      </c>
    </row>
    <row r="6" spans="1:25" ht="21.75" customHeight="1">
      <c r="A6" t="s">
        <v>522</v>
      </c>
      <c r="B6" t="s">
        <v>4204</v>
      </c>
      <c r="C6" t="s">
        <v>8981</v>
      </c>
      <c r="D6" t="s">
        <v>8982</v>
      </c>
      <c r="E6" t="s">
        <v>4355</v>
      </c>
      <c r="F6" s="105" t="s">
        <v>8983</v>
      </c>
      <c r="G6" s="105" t="s">
        <v>8984</v>
      </c>
      <c r="H6">
        <v>173096623</v>
      </c>
      <c r="I6" s="35" t="s">
        <v>8985</v>
      </c>
      <c r="J6" s="36" t="s">
        <v>4172</v>
      </c>
      <c r="K6" s="208" t="s">
        <v>8986</v>
      </c>
    </row>
    <row r="7" spans="1:25" ht="21.75" customHeight="1">
      <c r="A7" t="s">
        <v>506</v>
      </c>
      <c r="B7" t="s">
        <v>4220</v>
      </c>
      <c r="C7" t="s">
        <v>8987</v>
      </c>
      <c r="D7" t="s">
        <v>5208</v>
      </c>
      <c r="E7" t="s">
        <v>185</v>
      </c>
      <c r="F7" s="105" t="s">
        <v>8988</v>
      </c>
      <c r="G7" s="105" t="s">
        <v>8989</v>
      </c>
      <c r="H7" s="242">
        <v>177594979</v>
      </c>
      <c r="I7" s="35" t="s">
        <v>8990</v>
      </c>
      <c r="J7" s="36" t="s">
        <v>4157</v>
      </c>
      <c r="K7" s="208" t="s">
        <v>8991</v>
      </c>
    </row>
    <row r="8" spans="1:25" ht="21.75" customHeight="1">
      <c r="A8" t="s">
        <v>7842</v>
      </c>
      <c r="B8" t="s">
        <v>4218</v>
      </c>
      <c r="C8" t="s">
        <v>8992</v>
      </c>
      <c r="D8" t="s">
        <v>8993</v>
      </c>
      <c r="E8" t="s">
        <v>7341</v>
      </c>
      <c r="F8" s="105" t="s">
        <v>8994</v>
      </c>
      <c r="G8" s="105" t="s">
        <v>8995</v>
      </c>
      <c r="H8">
        <v>95684534</v>
      </c>
      <c r="I8" s="35" t="s">
        <v>8996</v>
      </c>
      <c r="J8" s="36" t="s">
        <v>115</v>
      </c>
      <c r="K8" s="208" t="s">
        <v>8997</v>
      </c>
    </row>
    <row r="9" spans="1:25" ht="21.75" customHeight="1">
      <c r="A9" s="272" t="s">
        <v>522</v>
      </c>
      <c r="B9" s="34" t="s">
        <v>8617</v>
      </c>
      <c r="C9" s="34" t="s">
        <v>8739</v>
      </c>
      <c r="D9" s="34" t="s">
        <v>8740</v>
      </c>
      <c r="E9" s="34" t="s">
        <v>110</v>
      </c>
      <c r="F9" s="272" t="s">
        <v>8998</v>
      </c>
      <c r="G9" s="272"/>
      <c r="H9" s="272">
        <v>135046688</v>
      </c>
      <c r="I9" s="273" t="s">
        <v>8999</v>
      </c>
      <c r="J9" s="274" t="s">
        <v>4172</v>
      </c>
      <c r="K9" s="275" t="s">
        <v>9000</v>
      </c>
      <c r="L9" s="272"/>
      <c r="M9" s="272"/>
      <c r="N9" s="272"/>
      <c r="O9" s="272"/>
      <c r="P9" s="272"/>
      <c r="Q9" s="272"/>
      <c r="R9" s="272"/>
    </row>
    <row r="10" spans="1:25" ht="21.75" customHeight="1">
      <c r="A10" t="s">
        <v>7842</v>
      </c>
      <c r="B10" t="s">
        <v>4204</v>
      </c>
      <c r="C10" t="s">
        <v>6293</v>
      </c>
      <c r="D10" t="s">
        <v>9001</v>
      </c>
      <c r="E10" t="s">
        <v>119</v>
      </c>
      <c r="F10" s="105" t="s">
        <v>9002</v>
      </c>
      <c r="G10" s="105" t="s">
        <v>9003</v>
      </c>
      <c r="H10" s="156">
        <v>167946174</v>
      </c>
      <c r="I10" s="35" t="s">
        <v>9004</v>
      </c>
      <c r="J10" s="36" t="s">
        <v>4155</v>
      </c>
      <c r="K10" s="208" t="s">
        <v>9005</v>
      </c>
    </row>
    <row r="11" spans="1:25" ht="21.75" customHeight="1">
      <c r="A11" t="s">
        <v>7842</v>
      </c>
      <c r="B11" t="s">
        <v>4220</v>
      </c>
      <c r="C11" t="s">
        <v>9006</v>
      </c>
      <c r="D11" t="s">
        <v>9007</v>
      </c>
      <c r="E11" t="s">
        <v>185</v>
      </c>
      <c r="F11" s="105" t="s">
        <v>9008</v>
      </c>
      <c r="G11" s="105" t="s">
        <v>9009</v>
      </c>
      <c r="H11" s="156">
        <v>161409733</v>
      </c>
      <c r="I11" s="156" t="s">
        <v>9010</v>
      </c>
      <c r="J11" s="36" t="s">
        <v>4157</v>
      </c>
      <c r="K11" s="208" t="s">
        <v>9011</v>
      </c>
    </row>
    <row r="12" spans="1:25" ht="21.75" customHeight="1">
      <c r="A12" t="s">
        <v>552</v>
      </c>
      <c r="B12" t="s">
        <v>4220</v>
      </c>
      <c r="C12" t="s">
        <v>9012</v>
      </c>
      <c r="D12" t="s">
        <v>9013</v>
      </c>
      <c r="E12" t="s">
        <v>185</v>
      </c>
      <c r="F12" s="105" t="s">
        <v>9014</v>
      </c>
      <c r="G12" s="105" t="s">
        <v>9015</v>
      </c>
      <c r="H12">
        <v>95690065</v>
      </c>
      <c r="I12" s="35" t="s">
        <v>9016</v>
      </c>
      <c r="J12" s="36" t="s">
        <v>4157</v>
      </c>
      <c r="K12" s="208" t="s">
        <v>9017</v>
      </c>
    </row>
    <row r="13" spans="1:25" ht="21.75" customHeight="1">
      <c r="A13" t="s">
        <v>545</v>
      </c>
      <c r="B13" t="s">
        <v>4204</v>
      </c>
      <c r="C13" t="s">
        <v>9018</v>
      </c>
      <c r="D13" t="s">
        <v>9019</v>
      </c>
      <c r="E13" t="s">
        <v>4355</v>
      </c>
      <c r="F13" s="105" t="s">
        <v>9020</v>
      </c>
      <c r="G13" s="105" t="s">
        <v>9021</v>
      </c>
      <c r="H13">
        <v>176974430</v>
      </c>
      <c r="I13" s="35" t="s">
        <v>9022</v>
      </c>
      <c r="J13" s="36" t="s">
        <v>4172</v>
      </c>
      <c r="K13" s="208" t="s">
        <v>9023</v>
      </c>
    </row>
    <row r="14" spans="1:25" ht="21.75" customHeight="1">
      <c r="A14" t="s">
        <v>552</v>
      </c>
      <c r="B14" t="s">
        <v>4204</v>
      </c>
      <c r="C14" t="s">
        <v>8074</v>
      </c>
      <c r="D14" t="s">
        <v>5204</v>
      </c>
      <c r="E14" t="s">
        <v>119</v>
      </c>
      <c r="F14" s="105" t="s">
        <v>9024</v>
      </c>
      <c r="G14" s="105" t="s">
        <v>9025</v>
      </c>
      <c r="H14" s="156">
        <v>122784419</v>
      </c>
      <c r="I14" s="35" t="s">
        <v>9026</v>
      </c>
      <c r="J14" s="36" t="s">
        <v>4155</v>
      </c>
      <c r="K14" s="208" t="s">
        <v>9027</v>
      </c>
    </row>
    <row r="15" spans="1:25" ht="21.75" customHeight="1">
      <c r="A15" t="s">
        <v>3429</v>
      </c>
      <c r="B15" t="s">
        <v>4204</v>
      </c>
      <c r="C15" t="s">
        <v>9028</v>
      </c>
      <c r="D15" t="s">
        <v>5201</v>
      </c>
      <c r="E15" s="231" t="s">
        <v>119</v>
      </c>
      <c r="F15" s="105" t="s">
        <v>9029</v>
      </c>
      <c r="G15" s="105" t="s">
        <v>9030</v>
      </c>
      <c r="H15">
        <v>168004475</v>
      </c>
      <c r="I15" s="35" t="s">
        <v>9031</v>
      </c>
      <c r="J15" s="36" t="s">
        <v>4155</v>
      </c>
      <c r="K15" s="208" t="s">
        <v>9032</v>
      </c>
    </row>
    <row r="16" spans="1:25" ht="21.75" customHeight="1">
      <c r="A16" t="s">
        <v>545</v>
      </c>
      <c r="B16" t="s">
        <v>4204</v>
      </c>
      <c r="C16" t="s">
        <v>9033</v>
      </c>
      <c r="D16" t="s">
        <v>9034</v>
      </c>
      <c r="E16" t="s">
        <v>4355</v>
      </c>
      <c r="F16" s="105" t="s">
        <v>9035</v>
      </c>
      <c r="G16" s="105" t="s">
        <v>9036</v>
      </c>
      <c r="H16">
        <v>76974449</v>
      </c>
      <c r="I16" s="35" t="s">
        <v>9037</v>
      </c>
      <c r="J16" s="36" t="s">
        <v>4172</v>
      </c>
      <c r="K16" s="208" t="s">
        <v>9038</v>
      </c>
    </row>
    <row r="17" spans="1:18" ht="21.75" customHeight="1">
      <c r="A17" s="272" t="s">
        <v>7842</v>
      </c>
      <c r="B17" s="34" t="s">
        <v>8617</v>
      </c>
      <c r="C17" s="34" t="s">
        <v>8744</v>
      </c>
      <c r="D17" s="34" t="s">
        <v>8745</v>
      </c>
      <c r="E17" s="34" t="s">
        <v>110</v>
      </c>
      <c r="F17" s="272" t="s">
        <v>9039</v>
      </c>
      <c r="G17" s="272"/>
      <c r="H17" s="272">
        <v>119543484</v>
      </c>
      <c r="I17" s="273">
        <v>5034259715</v>
      </c>
      <c r="J17" s="274" t="s">
        <v>4172</v>
      </c>
      <c r="K17" s="275" t="s">
        <v>9040</v>
      </c>
      <c r="L17" s="272"/>
      <c r="M17" s="272"/>
      <c r="N17" s="272"/>
      <c r="O17" s="272"/>
      <c r="P17" s="272"/>
      <c r="Q17" s="272"/>
      <c r="R17" s="272"/>
    </row>
    <row r="18" spans="1:18" ht="21.75" customHeight="1">
      <c r="A18" t="s">
        <v>545</v>
      </c>
      <c r="B18" t="s">
        <v>8617</v>
      </c>
      <c r="C18" t="s">
        <v>9041</v>
      </c>
      <c r="D18" t="s">
        <v>9042</v>
      </c>
      <c r="E18" t="s">
        <v>4642</v>
      </c>
      <c r="F18" s="105" t="s">
        <v>9043</v>
      </c>
      <c r="G18" s="105" t="s">
        <v>9044</v>
      </c>
      <c r="H18">
        <v>177618346</v>
      </c>
      <c r="I18" s="35">
        <v>8019183484</v>
      </c>
      <c r="J18" s="36" t="s">
        <v>4155</v>
      </c>
      <c r="K18" s="167" t="s">
        <v>9045</v>
      </c>
    </row>
    <row r="19" spans="1:18" ht="21.75" customHeight="1">
      <c r="A19" t="s">
        <v>552</v>
      </c>
      <c r="B19" t="s">
        <v>4220</v>
      </c>
      <c r="C19" t="s">
        <v>9046</v>
      </c>
      <c r="D19" t="s">
        <v>9047</v>
      </c>
      <c r="E19" t="s">
        <v>92</v>
      </c>
      <c r="F19" s="105" t="s">
        <v>9048</v>
      </c>
      <c r="G19" s="105" t="s">
        <v>9049</v>
      </c>
      <c r="H19" s="240">
        <v>134682977</v>
      </c>
      <c r="I19" s="35" t="s">
        <v>9050</v>
      </c>
      <c r="J19" s="36" t="s">
        <v>4162</v>
      </c>
      <c r="K19" s="208" t="s">
        <v>9051</v>
      </c>
    </row>
    <row r="20" spans="1:18" ht="21.75" customHeight="1">
      <c r="A20" t="s">
        <v>8072</v>
      </c>
      <c r="B20" t="s">
        <v>4220</v>
      </c>
      <c r="C20" t="s">
        <v>9052</v>
      </c>
      <c r="D20" t="s">
        <v>9053</v>
      </c>
      <c r="E20" t="s">
        <v>92</v>
      </c>
      <c r="F20" s="105" t="s">
        <v>9054</v>
      </c>
      <c r="G20" s="105" t="s">
        <v>9055</v>
      </c>
      <c r="H20">
        <v>177698432</v>
      </c>
      <c r="I20" s="241" t="s">
        <v>9056</v>
      </c>
      <c r="J20" s="36" t="s">
        <v>4162</v>
      </c>
      <c r="K20" s="167" t="s">
        <v>9057</v>
      </c>
    </row>
    <row r="21" spans="1:18" ht="21.75" customHeight="1">
      <c r="A21" t="s">
        <v>552</v>
      </c>
      <c r="B21" t="s">
        <v>4220</v>
      </c>
      <c r="C21" s="36" t="s">
        <v>9058</v>
      </c>
      <c r="D21" t="s">
        <v>9059</v>
      </c>
      <c r="E21" t="s">
        <v>185</v>
      </c>
      <c r="F21" s="105" t="s">
        <v>9060</v>
      </c>
      <c r="G21" s="105" t="s">
        <v>9061</v>
      </c>
      <c r="H21" s="156">
        <v>177590996</v>
      </c>
      <c r="I21" s="241" t="s">
        <v>9062</v>
      </c>
      <c r="J21" s="36" t="s">
        <v>4157</v>
      </c>
      <c r="K21" s="208" t="s">
        <v>9063</v>
      </c>
    </row>
    <row r="22" spans="1:18" ht="21.75" customHeight="1">
      <c r="A22" t="s">
        <v>522</v>
      </c>
      <c r="B22" t="s">
        <v>4204</v>
      </c>
      <c r="C22" t="s">
        <v>8776</v>
      </c>
      <c r="D22" t="s">
        <v>8777</v>
      </c>
      <c r="E22" t="s">
        <v>86</v>
      </c>
      <c r="F22" s="105" t="s">
        <v>9064</v>
      </c>
      <c r="G22" s="105" t="s">
        <v>9065</v>
      </c>
      <c r="H22">
        <v>177669465</v>
      </c>
      <c r="I22" s="35" t="s">
        <v>9066</v>
      </c>
      <c r="J22" s="36" t="s">
        <v>4162</v>
      </c>
      <c r="K22" s="208" t="s">
        <v>9067</v>
      </c>
    </row>
    <row r="23" spans="1:18" ht="21.75" customHeight="1">
      <c r="A23" t="s">
        <v>7842</v>
      </c>
      <c r="B23" t="s">
        <v>4204</v>
      </c>
      <c r="C23" t="s">
        <v>9068</v>
      </c>
      <c r="D23" t="s">
        <v>9069</v>
      </c>
      <c r="E23" t="s">
        <v>86</v>
      </c>
      <c r="F23" s="105" t="s">
        <v>9070</v>
      </c>
      <c r="G23" s="105" t="s">
        <v>9071</v>
      </c>
      <c r="H23">
        <v>134682119</v>
      </c>
      <c r="I23" s="241" t="s">
        <v>9072</v>
      </c>
      <c r="J23" s="36" t="s">
        <v>4162</v>
      </c>
      <c r="K23" s="167" t="s">
        <v>9073</v>
      </c>
    </row>
    <row r="24" spans="1:18" ht="21.75" customHeight="1">
      <c r="A24" t="s">
        <v>8598</v>
      </c>
      <c r="B24" t="s">
        <v>4220</v>
      </c>
      <c r="C24" t="s">
        <v>9074</v>
      </c>
      <c r="D24" t="s">
        <v>9075</v>
      </c>
      <c r="E24" t="s">
        <v>92</v>
      </c>
      <c r="F24" s="105" t="s">
        <v>9076</v>
      </c>
      <c r="G24" s="105" t="s">
        <v>9077</v>
      </c>
      <c r="H24" s="240" t="s">
        <v>9078</v>
      </c>
      <c r="I24" s="156">
        <v>5098793356</v>
      </c>
      <c r="J24" s="36" t="s">
        <v>4162</v>
      </c>
      <c r="K24" s="208" t="s">
        <v>9079</v>
      </c>
    </row>
    <row r="25" spans="1:18" ht="21.75" customHeight="1">
      <c r="A25" t="s">
        <v>552</v>
      </c>
      <c r="B25" s="207" t="s">
        <v>4204</v>
      </c>
      <c r="C25" t="s">
        <v>9080</v>
      </c>
      <c r="D25" s="146" t="s">
        <v>9081</v>
      </c>
      <c r="E25" t="s">
        <v>119</v>
      </c>
      <c r="F25" s="105" t="s">
        <v>9082</v>
      </c>
      <c r="G25" s="105" t="s">
        <v>2392</v>
      </c>
      <c r="H25" s="212">
        <v>143839504</v>
      </c>
      <c r="I25" s="241" t="s">
        <v>9083</v>
      </c>
      <c r="J25" s="36" t="s">
        <v>4155</v>
      </c>
      <c r="K25" s="167" t="s">
        <v>9084</v>
      </c>
    </row>
    <row r="26" spans="1:18" s="34" customFormat="1" ht="21.75" hidden="1" customHeight="1">
      <c r="A26" s="34" t="s">
        <v>8072</v>
      </c>
      <c r="B26" s="34" t="s">
        <v>4204</v>
      </c>
      <c r="C26" s="34" t="s">
        <v>8760</v>
      </c>
      <c r="D26" s="34" t="s">
        <v>8761</v>
      </c>
      <c r="E26" s="34" t="s">
        <v>4355</v>
      </c>
      <c r="F26" s="34" t="s">
        <v>9085</v>
      </c>
      <c r="H26" s="115" t="s">
        <v>9086</v>
      </c>
      <c r="I26" s="270"/>
      <c r="J26" s="115" t="s">
        <v>4172</v>
      </c>
      <c r="K26" s="271" t="s">
        <v>9087</v>
      </c>
    </row>
    <row r="27" spans="1:18" ht="21.75" customHeight="1">
      <c r="A27" t="s">
        <v>545</v>
      </c>
      <c r="B27" t="s">
        <v>8617</v>
      </c>
      <c r="C27" t="s">
        <v>9088</v>
      </c>
      <c r="D27" t="s">
        <v>9089</v>
      </c>
      <c r="E27" t="s">
        <v>107</v>
      </c>
      <c r="F27" s="105" t="s">
        <v>9090</v>
      </c>
      <c r="G27" s="105" t="s">
        <v>9091</v>
      </c>
      <c r="H27">
        <v>133841880</v>
      </c>
      <c r="I27" s="35" t="s">
        <v>9092</v>
      </c>
      <c r="J27" s="36" t="s">
        <v>4162</v>
      </c>
      <c r="K27" s="208" t="s">
        <v>9093</v>
      </c>
    </row>
    <row r="28" spans="1:18" ht="21.75" customHeight="1">
      <c r="A28" t="s">
        <v>552</v>
      </c>
      <c r="B28" t="s">
        <v>8617</v>
      </c>
      <c r="C28" t="s">
        <v>8764</v>
      </c>
      <c r="D28" t="s">
        <v>8765</v>
      </c>
      <c r="E28" t="s">
        <v>107</v>
      </c>
      <c r="F28" s="105" t="s">
        <v>9094</v>
      </c>
      <c r="G28" s="105" t="s">
        <v>9095</v>
      </c>
      <c r="H28">
        <v>115359255</v>
      </c>
      <c r="I28" s="35">
        <v>3853022369</v>
      </c>
      <c r="J28" s="36" t="s">
        <v>4162</v>
      </c>
      <c r="K28" s="208" t="s">
        <v>9096</v>
      </c>
    </row>
    <row r="29" spans="1:18" ht="21.75" customHeight="1">
      <c r="A29" t="s">
        <v>552</v>
      </c>
      <c r="B29" t="s">
        <v>4204</v>
      </c>
      <c r="C29" t="s">
        <v>9097</v>
      </c>
      <c r="D29" t="s">
        <v>9098</v>
      </c>
      <c r="E29" t="s">
        <v>86</v>
      </c>
      <c r="F29" s="105" t="s">
        <v>9099</v>
      </c>
      <c r="G29" s="105" t="s">
        <v>9100</v>
      </c>
      <c r="H29" s="243">
        <v>173043131</v>
      </c>
      <c r="I29" s="35" t="s">
        <v>9101</v>
      </c>
      <c r="J29" s="36" t="s">
        <v>4162</v>
      </c>
      <c r="K29" s="167" t="s">
        <v>9102</v>
      </c>
    </row>
    <row r="30" spans="1:18" ht="21.75" customHeight="1">
      <c r="A30" t="s">
        <v>6793</v>
      </c>
      <c r="B30" t="s">
        <v>4204</v>
      </c>
      <c r="C30" t="s">
        <v>8780</v>
      </c>
      <c r="D30" t="s">
        <v>8781</v>
      </c>
      <c r="E30" t="s">
        <v>4355</v>
      </c>
      <c r="F30" s="105" t="s">
        <v>9103</v>
      </c>
      <c r="G30" s="105" t="s">
        <v>9104</v>
      </c>
      <c r="H30">
        <v>95687824</v>
      </c>
      <c r="I30" s="232">
        <v>8016805219</v>
      </c>
      <c r="J30" s="36" t="s">
        <v>4172</v>
      </c>
      <c r="K30" s="208" t="s">
        <v>9105</v>
      </c>
    </row>
    <row r="31" spans="1:18" s="272" customFormat="1" ht="21.75" customHeight="1">
      <c r="A31" t="s">
        <v>522</v>
      </c>
      <c r="B31" t="s">
        <v>4220</v>
      </c>
      <c r="C31" t="s">
        <v>9106</v>
      </c>
      <c r="D31" t="s">
        <v>9107</v>
      </c>
      <c r="E31" t="s">
        <v>185</v>
      </c>
      <c r="F31" s="105" t="s">
        <v>9108</v>
      </c>
      <c r="G31" s="105" t="s">
        <v>9109</v>
      </c>
      <c r="H31">
        <v>177712272</v>
      </c>
      <c r="I31" s="35" t="s">
        <v>9110</v>
      </c>
      <c r="J31" s="36" t="s">
        <v>4157</v>
      </c>
      <c r="K31" s="167" t="s">
        <v>9111</v>
      </c>
      <c r="L31"/>
      <c r="M31"/>
      <c r="N31"/>
      <c r="O31"/>
      <c r="P31"/>
      <c r="Q31"/>
      <c r="R31"/>
    </row>
    <row r="32" spans="1:18" s="272" customFormat="1" ht="21.75" customHeight="1">
      <c r="A32" t="s">
        <v>6793</v>
      </c>
      <c r="B32" t="s">
        <v>4220</v>
      </c>
      <c r="C32" t="s">
        <v>9112</v>
      </c>
      <c r="D32" t="s">
        <v>9113</v>
      </c>
      <c r="E32" t="s">
        <v>92</v>
      </c>
      <c r="F32" s="247" t="s">
        <v>9114</v>
      </c>
      <c r="G32" s="247" t="s">
        <v>9115</v>
      </c>
      <c r="H32">
        <v>161400031</v>
      </c>
      <c r="I32" s="35">
        <v>9282469780</v>
      </c>
      <c r="J32" s="36" t="s">
        <v>4162</v>
      </c>
      <c r="K32" s="208" t="s">
        <v>9116</v>
      </c>
      <c r="L32"/>
      <c r="M32"/>
      <c r="N32"/>
      <c r="O32"/>
      <c r="P32"/>
      <c r="Q32"/>
      <c r="R32"/>
    </row>
  </sheetData>
  <mergeCells count="1">
    <mergeCell ref="A1:E1"/>
  </mergeCells>
  <conditionalFormatting sqref="L3:R32">
    <cfRule type="notContainsText" dxfId="30" priority="1" operator="notContains" text="x">
      <formula>ISERROR(SEARCH("x",L3))</formula>
    </cfRule>
  </conditionalFormatting>
  <pageMargins left="0.7" right="0.7" top="0.75" bottom="0.75" header="0.3" footer="0.3"/>
  <legacyDrawing r:id="rId1"/>
  <tableParts count="1">
    <tablePart r:id="rId2"/>
  </tableParts>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0C3D-6A99-4B24-AA01-DD6838458D7B}">
  <dimension ref="A1:Y6"/>
  <sheetViews>
    <sheetView workbookViewId="0">
      <pane ySplit="2" topLeftCell="A5" activePane="bottomLeft" state="frozen"/>
      <selection pane="bottomLeft" activeCell="F5" sqref="F5"/>
    </sheetView>
  </sheetViews>
  <sheetFormatPr defaultColWidth="9.140625" defaultRowHeight="15"/>
  <cols>
    <col min="1" max="1" width="9.140625" customWidth="1"/>
    <col min="2" max="2" width="57.85546875" customWidth="1"/>
    <col min="3" max="3" width="10" bestFit="1" customWidth="1"/>
    <col min="4" max="4" width="11.5703125" customWidth="1"/>
    <col min="5" max="5" width="31" bestFit="1" customWidth="1"/>
    <col min="6" max="6" width="20.5703125" bestFit="1" customWidth="1"/>
    <col min="7" max="7" width="16" customWidth="1"/>
    <col min="8" max="8" width="14.5703125" style="35" bestFit="1" customWidth="1"/>
    <col min="9" max="9" width="41.7109375" customWidth="1"/>
    <col min="10" max="10" width="74.7109375" hidden="1" customWidth="1"/>
    <col min="11" max="11" width="11.28515625" bestFit="1" customWidth="1"/>
    <col min="12" max="12" width="15.5703125" bestFit="1" customWidth="1"/>
    <col min="13" max="14" width="15.5703125" customWidth="1"/>
    <col min="15" max="15" width="10.140625" bestFit="1" customWidth="1"/>
    <col min="16" max="16" width="13.85546875" customWidth="1"/>
    <col min="17" max="17" width="21" customWidth="1"/>
    <col min="18" max="18" width="17.5703125" customWidth="1"/>
    <col min="19" max="19" width="9" bestFit="1" customWidth="1"/>
    <col min="20" max="20" width="9.28515625" bestFit="1" customWidth="1"/>
    <col min="21" max="21" width="16.140625" bestFit="1" customWidth="1"/>
    <col min="22" max="22" width="12.5703125" bestFit="1" customWidth="1"/>
    <col min="23" max="23" width="16.42578125" customWidth="1"/>
    <col min="24" max="24" width="14.28515625" customWidth="1"/>
    <col min="25" max="25" width="11.140625" bestFit="1" customWidth="1"/>
  </cols>
  <sheetData>
    <row r="1" spans="1:25">
      <c r="A1" s="1186" t="s">
        <v>8788</v>
      </c>
      <c r="B1" s="1186"/>
      <c r="C1" s="1186"/>
      <c r="D1" s="1186"/>
      <c r="E1" s="1186"/>
      <c r="H1"/>
      <c r="I1" s="1186"/>
      <c r="J1" s="1186"/>
    </row>
    <row r="2" spans="1:25">
      <c r="A2" t="s">
        <v>63</v>
      </c>
      <c r="B2" t="s">
        <v>193</v>
      </c>
      <c r="C2" t="s">
        <v>4139</v>
      </c>
      <c r="D2" t="s">
        <v>4137</v>
      </c>
      <c r="E2" t="s">
        <v>4138</v>
      </c>
      <c r="F2" t="s">
        <v>189</v>
      </c>
      <c r="G2" t="s">
        <v>1705</v>
      </c>
      <c r="H2" t="s">
        <v>190</v>
      </c>
      <c r="I2" t="s">
        <v>4143</v>
      </c>
      <c r="J2" t="s">
        <v>4144</v>
      </c>
      <c r="K2" t="s">
        <v>8909</v>
      </c>
      <c r="L2" t="s">
        <v>450</v>
      </c>
      <c r="M2" t="s">
        <v>8964</v>
      </c>
      <c r="N2" t="s">
        <v>4146</v>
      </c>
      <c r="O2" t="s">
        <v>4147</v>
      </c>
      <c r="P2" t="s">
        <v>4148</v>
      </c>
      <c r="Q2" t="s">
        <v>4149</v>
      </c>
      <c r="R2" t="s">
        <v>4150</v>
      </c>
    </row>
    <row r="3" spans="1:25" ht="15.75" customHeight="1">
      <c r="B3" s="207" t="s">
        <v>4204</v>
      </c>
      <c r="C3" s="36" t="s">
        <v>9117</v>
      </c>
      <c r="D3" s="117" t="s">
        <v>5342</v>
      </c>
      <c r="E3" s="148" t="s">
        <v>86</v>
      </c>
      <c r="F3" s="105" t="s">
        <v>9118</v>
      </c>
      <c r="I3" s="36" t="s">
        <v>9119</v>
      </c>
      <c r="J3" s="36"/>
      <c r="K3" s="208" t="s">
        <v>9120</v>
      </c>
      <c r="L3" t="s">
        <v>4282</v>
      </c>
      <c r="M3" t="s">
        <v>4282</v>
      </c>
      <c r="P3" t="s">
        <v>4282</v>
      </c>
      <c r="Q3" t="s">
        <v>9121</v>
      </c>
      <c r="R3" t="s">
        <v>4282</v>
      </c>
    </row>
    <row r="4" spans="1:25" s="42" customFormat="1">
      <c r="B4" s="225" t="s">
        <v>4204</v>
      </c>
      <c r="C4" s="42" t="s">
        <v>9122</v>
      </c>
      <c r="D4" s="226" t="s">
        <v>5241</v>
      </c>
      <c r="E4" s="42" t="s">
        <v>95</v>
      </c>
      <c r="F4" s="227" t="s">
        <v>9123</v>
      </c>
      <c r="G4" s="42">
        <v>177270472</v>
      </c>
      <c r="H4" s="228"/>
      <c r="I4" s="229" t="s">
        <v>9124</v>
      </c>
      <c r="J4" s="36"/>
      <c r="K4" s="230" t="s">
        <v>9125</v>
      </c>
      <c r="L4" s="42" t="s">
        <v>4282</v>
      </c>
      <c r="M4" s="42" t="s">
        <v>4282</v>
      </c>
      <c r="N4" s="42" t="s">
        <v>4282</v>
      </c>
      <c r="O4" s="42" t="s">
        <v>4282</v>
      </c>
      <c r="P4" s="42" t="s">
        <v>4282</v>
      </c>
      <c r="Q4" s="42" t="s">
        <v>9121</v>
      </c>
      <c r="R4" s="42" t="s">
        <v>4282</v>
      </c>
    </row>
    <row r="5" spans="1:25">
      <c r="B5" s="36" t="s">
        <v>4204</v>
      </c>
      <c r="C5" t="s">
        <v>9126</v>
      </c>
      <c r="D5" s="159" t="s">
        <v>9127</v>
      </c>
      <c r="E5" t="s">
        <v>86</v>
      </c>
      <c r="F5" s="105" t="s">
        <v>9128</v>
      </c>
      <c r="G5">
        <v>176761607</v>
      </c>
      <c r="I5" s="36" t="s">
        <v>9129</v>
      </c>
      <c r="J5" s="36"/>
      <c r="K5" s="209" t="s">
        <v>9130</v>
      </c>
    </row>
    <row r="6" spans="1:25" ht="15.75">
      <c r="E6" s="147"/>
    </row>
  </sheetData>
  <mergeCells count="2">
    <mergeCell ref="A1:E1"/>
    <mergeCell ref="I1:J1"/>
  </mergeCells>
  <conditionalFormatting sqref="L3:R5">
    <cfRule type="notContainsText" dxfId="24" priority="1" operator="notContains" text="x">
      <formula>ISERROR(SEARCH("x",L3))</formula>
    </cfRule>
  </conditionalFormatting>
  <pageMargins left="0.7" right="0.7" top="0.75" bottom="0.75" header="0.3" footer="0.3"/>
  <legacyDrawing r:id="rId1"/>
  <tableParts count="1">
    <tablePart r:id="rId2"/>
  </tableParts>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6F1F-F941-4EA5-AC5B-47E8C5F00833}">
  <dimension ref="A1:Z7"/>
  <sheetViews>
    <sheetView workbookViewId="0">
      <pane ySplit="2" topLeftCell="A4" activePane="bottomLeft" state="frozen"/>
      <selection pane="bottomLeft" activeCell="F4" sqref="F4:G5"/>
    </sheetView>
  </sheetViews>
  <sheetFormatPr defaultColWidth="9.140625" defaultRowHeight="15"/>
  <cols>
    <col min="1" max="1" width="9.140625" customWidth="1"/>
    <col min="2" max="2" width="11.140625" customWidth="1"/>
    <col min="3" max="3" width="10" bestFit="1" customWidth="1"/>
    <col min="4" max="4" width="11.5703125" customWidth="1"/>
    <col min="5" max="5" width="31" bestFit="1" customWidth="1"/>
    <col min="6" max="6" width="20.5703125" bestFit="1" customWidth="1"/>
    <col min="7" max="7" width="20.5703125" customWidth="1"/>
    <col min="8" max="8" width="16" customWidth="1"/>
    <col min="9" max="9" width="14.5703125" style="35" bestFit="1" customWidth="1"/>
    <col min="10" max="10" width="41.7109375" customWidth="1"/>
    <col min="11" max="11" width="74.7109375" hidden="1" customWidth="1"/>
    <col min="12" max="12" width="11.28515625" bestFit="1" customWidth="1"/>
    <col min="13" max="13" width="15.5703125" bestFit="1" customWidth="1"/>
    <col min="14" max="14" width="15.5703125" customWidth="1"/>
    <col min="15" max="15" width="10.140625" bestFit="1" customWidth="1"/>
    <col min="16" max="16" width="9.5703125" customWidth="1"/>
    <col min="17" max="17" width="13.85546875" customWidth="1"/>
    <col min="18" max="18" width="14.42578125" bestFit="1" customWidth="1"/>
    <col min="19" max="19" width="17.5703125" customWidth="1"/>
    <col min="20" max="20" width="9" bestFit="1" customWidth="1"/>
    <col min="21" max="21" width="9.28515625" bestFit="1" customWidth="1"/>
    <col min="22" max="22" width="16.140625" bestFit="1" customWidth="1"/>
    <col min="23" max="23" width="12.5703125" bestFit="1" customWidth="1"/>
    <col min="24" max="24" width="16.42578125" customWidth="1"/>
    <col min="25" max="25" width="14.28515625" customWidth="1"/>
    <col min="26" max="26" width="11.140625" bestFit="1" customWidth="1"/>
  </cols>
  <sheetData>
    <row r="1" spans="1:26">
      <c r="A1" s="1186" t="s">
        <v>8788</v>
      </c>
      <c r="B1" s="1186"/>
      <c r="C1" s="1186"/>
      <c r="D1" s="1186"/>
      <c r="E1" s="1186"/>
      <c r="I1"/>
      <c r="J1" s="1186"/>
      <c r="K1" s="1186"/>
    </row>
    <row r="2" spans="1:26">
      <c r="A2" t="s">
        <v>63</v>
      </c>
      <c r="B2" t="s">
        <v>6745</v>
      </c>
      <c r="C2" t="s">
        <v>4139</v>
      </c>
      <c r="D2" t="s">
        <v>4137</v>
      </c>
      <c r="E2" t="s">
        <v>4138</v>
      </c>
      <c r="F2" t="s">
        <v>189</v>
      </c>
      <c r="G2" t="s">
        <v>5843</v>
      </c>
      <c r="H2" t="s">
        <v>1705</v>
      </c>
      <c r="I2" t="s">
        <v>190</v>
      </c>
      <c r="J2" t="s">
        <v>4143</v>
      </c>
      <c r="K2" t="s">
        <v>4144</v>
      </c>
      <c r="L2" t="s">
        <v>8909</v>
      </c>
      <c r="M2" t="s">
        <v>450</v>
      </c>
      <c r="N2" t="s">
        <v>4146</v>
      </c>
      <c r="O2" t="s">
        <v>4147</v>
      </c>
      <c r="P2" t="s">
        <v>7810</v>
      </c>
      <c r="Q2" t="s">
        <v>4148</v>
      </c>
      <c r="R2" t="s">
        <v>4149</v>
      </c>
      <c r="S2" t="s">
        <v>4150</v>
      </c>
    </row>
    <row r="3" spans="1:26" ht="15.75" hidden="1" customHeight="1">
      <c r="B3" s="124">
        <v>45728</v>
      </c>
      <c r="C3" s="36"/>
      <c r="D3" s="117" t="s">
        <v>9131</v>
      </c>
      <c r="E3" s="148" t="s">
        <v>125</v>
      </c>
      <c r="F3" s="34" t="s">
        <v>9014</v>
      </c>
      <c r="G3" s="34"/>
      <c r="J3" s="36" t="s">
        <v>9132</v>
      </c>
      <c r="K3" s="36"/>
      <c r="L3" t="s">
        <v>9133</v>
      </c>
      <c r="M3" t="s">
        <v>9134</v>
      </c>
    </row>
    <row r="4" spans="1:26">
      <c r="B4" s="124">
        <v>45728</v>
      </c>
      <c r="D4" s="117" t="s">
        <v>5337</v>
      </c>
      <c r="E4" t="s">
        <v>86</v>
      </c>
      <c r="F4" t="s">
        <v>9135</v>
      </c>
      <c r="G4" t="s">
        <v>9136</v>
      </c>
      <c r="H4">
        <v>151842891</v>
      </c>
      <c r="I4" s="35">
        <v>3852376876</v>
      </c>
      <c r="J4" s="36" t="s">
        <v>9119</v>
      </c>
      <c r="K4" s="36"/>
      <c r="L4" t="s">
        <v>9137</v>
      </c>
    </row>
    <row r="5" spans="1:26">
      <c r="D5" s="159" t="s">
        <v>5346</v>
      </c>
      <c r="E5" t="s">
        <v>86</v>
      </c>
      <c r="F5" t="s">
        <v>9138</v>
      </c>
      <c r="G5" t="s">
        <v>9139</v>
      </c>
      <c r="J5" s="36" t="s">
        <v>9129</v>
      </c>
      <c r="K5" s="36"/>
      <c r="L5" s="36" t="s">
        <v>9140</v>
      </c>
    </row>
    <row r="7" spans="1:26" ht="15.75">
      <c r="E7" s="147"/>
    </row>
  </sheetData>
  <mergeCells count="2">
    <mergeCell ref="A1:E1"/>
    <mergeCell ref="J1:K1"/>
  </mergeCells>
  <conditionalFormatting sqref="M3:S5">
    <cfRule type="notContainsText" dxfId="18" priority="1" operator="notContains" text="x">
      <formula>ISERROR(SEARCH("x",M3))</formula>
    </cfRule>
  </conditionalFormatting>
  <pageMargins left="0.7" right="0.7" top="0.75" bottom="0.75" header="0.3" footer="0.3"/>
  <legacyDrawing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B595-9D5F-4CF6-9BF4-B7886C889C7D}">
  <sheetPr filterMode="1"/>
  <dimension ref="A1:S66"/>
  <sheetViews>
    <sheetView topLeftCell="B18" workbookViewId="0">
      <selection activeCell="L34" sqref="L34"/>
    </sheetView>
  </sheetViews>
  <sheetFormatPr defaultRowHeight="21.75" customHeight="1"/>
  <cols>
    <col min="2" max="2" width="27.28515625" customWidth="1"/>
    <col min="3" max="3" width="11.5703125" customWidth="1"/>
    <col min="4" max="4" width="15" customWidth="1"/>
    <col min="5" max="5" width="9.28515625" customWidth="1"/>
    <col min="6" max="6" width="25.140625" hidden="1" customWidth="1"/>
    <col min="7" max="10" width="9.140625" hidden="1" customWidth="1"/>
    <col min="11" max="11" width="9.140625" customWidth="1"/>
    <col min="12" max="12" width="20.5703125" bestFit="1" customWidth="1"/>
    <col min="13" max="14" width="24.5703125" customWidth="1"/>
    <col min="15" max="15" width="13" customWidth="1"/>
    <col min="16" max="16" width="24.5703125" customWidth="1"/>
    <col min="17" max="17" width="12.140625" bestFit="1" customWidth="1"/>
    <col min="18" max="18" width="55.28515625" customWidth="1"/>
  </cols>
  <sheetData>
    <row r="1" spans="1:19" ht="21.75" customHeight="1">
      <c r="A1" s="180" t="s">
        <v>9141</v>
      </c>
      <c r="B1" s="181" t="s">
        <v>71</v>
      </c>
      <c r="C1" s="181" t="s">
        <v>9142</v>
      </c>
      <c r="D1" s="181" t="s">
        <v>193</v>
      </c>
      <c r="E1" s="181" t="s">
        <v>448</v>
      </c>
      <c r="F1" s="181" t="s">
        <v>9143</v>
      </c>
      <c r="G1" s="181" t="s">
        <v>9144</v>
      </c>
      <c r="H1" s="181" t="s">
        <v>9145</v>
      </c>
      <c r="I1" s="181" t="s">
        <v>9146</v>
      </c>
      <c r="J1" s="182" t="s">
        <v>9147</v>
      </c>
      <c r="K1" s="183" t="s">
        <v>9148</v>
      </c>
      <c r="L1" s="184" t="s">
        <v>1596</v>
      </c>
      <c r="M1" s="184" t="s">
        <v>9149</v>
      </c>
      <c r="N1" s="184" t="s">
        <v>4140</v>
      </c>
      <c r="O1" s="184" t="s">
        <v>9150</v>
      </c>
      <c r="P1" s="184" t="s">
        <v>9151</v>
      </c>
      <c r="Q1" s="184" t="s">
        <v>4145</v>
      </c>
      <c r="R1" s="184" t="s">
        <v>9152</v>
      </c>
      <c r="S1" s="185" t="s">
        <v>9153</v>
      </c>
    </row>
    <row r="2" spans="1:19" ht="21.75" customHeight="1">
      <c r="A2" s="157" t="s">
        <v>5431</v>
      </c>
      <c r="B2" s="189" t="s">
        <v>5509</v>
      </c>
      <c r="C2" s="190" t="s">
        <v>9154</v>
      </c>
      <c r="D2" s="190" t="s">
        <v>4220</v>
      </c>
      <c r="E2" s="190" t="s">
        <v>9155</v>
      </c>
      <c r="F2" s="190" t="s">
        <v>9156</v>
      </c>
      <c r="G2" s="190">
        <v>1200</v>
      </c>
      <c r="H2" s="190" t="s">
        <v>9157</v>
      </c>
      <c r="I2" s="191" t="s">
        <v>9158</v>
      </c>
      <c r="J2" s="192" t="s">
        <v>9159</v>
      </c>
      <c r="K2" s="186" t="s">
        <v>9160</v>
      </c>
      <c r="L2" s="187" t="s">
        <v>9161</v>
      </c>
      <c r="M2" s="187" t="s">
        <v>9162</v>
      </c>
      <c r="N2" s="187" t="s">
        <v>9163</v>
      </c>
      <c r="O2" s="187">
        <v>98760702</v>
      </c>
      <c r="P2" s="187">
        <v>8018396544</v>
      </c>
      <c r="Q2" s="187" t="s">
        <v>9164</v>
      </c>
      <c r="R2" s="187" t="s">
        <v>9165</v>
      </c>
      <c r="S2" s="188" t="s">
        <v>9166</v>
      </c>
    </row>
    <row r="3" spans="1:19" ht="21.75" customHeight="1">
      <c r="A3" s="157" t="s">
        <v>5310</v>
      </c>
      <c r="B3" s="193" t="s">
        <v>4760</v>
      </c>
      <c r="C3" s="190" t="s">
        <v>9167</v>
      </c>
      <c r="D3" s="190" t="s">
        <v>4204</v>
      </c>
      <c r="E3" s="190" t="s">
        <v>9168</v>
      </c>
      <c r="F3" s="190" t="s">
        <v>9169</v>
      </c>
      <c r="G3" s="190">
        <v>1200</v>
      </c>
      <c r="H3" s="190" t="s">
        <v>9157</v>
      </c>
      <c r="I3" s="191" t="s">
        <v>9158</v>
      </c>
      <c r="J3" s="192" t="s">
        <v>9159</v>
      </c>
      <c r="K3" s="186" t="s">
        <v>9160</v>
      </c>
      <c r="L3" s="187" t="s">
        <v>9161</v>
      </c>
      <c r="M3" s="187" t="s">
        <v>9170</v>
      </c>
      <c r="N3" s="187" t="s">
        <v>9171</v>
      </c>
      <c r="O3" s="187">
        <v>165105458</v>
      </c>
      <c r="P3" s="187">
        <v>3853706178</v>
      </c>
      <c r="Q3" s="39" t="s">
        <v>9172</v>
      </c>
      <c r="R3" s="187" t="s">
        <v>9173</v>
      </c>
      <c r="S3" s="188" t="s">
        <v>9166</v>
      </c>
    </row>
    <row r="4" spans="1:19" ht="21.75" customHeight="1">
      <c r="A4" s="157" t="s">
        <v>5455</v>
      </c>
      <c r="B4" s="189" t="s">
        <v>188</v>
      </c>
      <c r="C4" s="190" t="s">
        <v>9174</v>
      </c>
      <c r="D4" s="190" t="s">
        <v>8617</v>
      </c>
      <c r="E4" s="190" t="s">
        <v>9155</v>
      </c>
      <c r="F4" s="190" t="s">
        <v>9156</v>
      </c>
      <c r="G4" s="190">
        <v>1200</v>
      </c>
      <c r="H4" s="190" t="s">
        <v>9157</v>
      </c>
      <c r="I4" s="191" t="s">
        <v>9158</v>
      </c>
      <c r="J4" s="192" t="s">
        <v>9159</v>
      </c>
      <c r="K4" s="186" t="s">
        <v>9160</v>
      </c>
      <c r="L4" s="187" t="s">
        <v>9161</v>
      </c>
      <c r="M4" s="187" t="s">
        <v>9175</v>
      </c>
      <c r="N4" s="187" t="s">
        <v>9176</v>
      </c>
      <c r="O4" s="187">
        <v>153372338</v>
      </c>
      <c r="P4" s="187">
        <v>4156845336</v>
      </c>
      <c r="Q4" s="39" t="s">
        <v>9177</v>
      </c>
      <c r="R4" s="187" t="s">
        <v>9173</v>
      </c>
      <c r="S4" s="188" t="s">
        <v>9166</v>
      </c>
    </row>
    <row r="5" spans="1:19" ht="21.75" customHeight="1">
      <c r="A5" s="157" t="s">
        <v>9178</v>
      </c>
      <c r="B5" s="189" t="s">
        <v>5509</v>
      </c>
      <c r="C5" s="190" t="s">
        <v>9179</v>
      </c>
      <c r="D5" s="190" t="s">
        <v>4220</v>
      </c>
      <c r="E5" s="190" t="s">
        <v>9155</v>
      </c>
      <c r="F5" s="190" t="s">
        <v>9156</v>
      </c>
      <c r="G5" s="190">
        <v>1200</v>
      </c>
      <c r="H5" s="190" t="s">
        <v>9157</v>
      </c>
      <c r="I5" s="191" t="s">
        <v>9158</v>
      </c>
      <c r="J5" s="192" t="s">
        <v>9159</v>
      </c>
      <c r="K5" s="186" t="s">
        <v>9160</v>
      </c>
      <c r="L5" s="187" t="s">
        <v>9161</v>
      </c>
      <c r="M5" s="187" t="s">
        <v>9180</v>
      </c>
      <c r="N5" s="187" t="s">
        <v>9181</v>
      </c>
      <c r="O5" s="187">
        <v>151538765</v>
      </c>
      <c r="P5" s="187">
        <v>8019700950</v>
      </c>
      <c r="Q5" s="187" t="s">
        <v>9182</v>
      </c>
      <c r="R5" s="187" t="s">
        <v>9165</v>
      </c>
      <c r="S5" s="188" t="s">
        <v>9166</v>
      </c>
    </row>
    <row r="6" spans="1:19" ht="21.75" customHeight="1">
      <c r="A6" s="157" t="s">
        <v>9183</v>
      </c>
      <c r="B6" s="189" t="s">
        <v>5509</v>
      </c>
      <c r="C6" s="190" t="s">
        <v>9184</v>
      </c>
      <c r="D6" s="190" t="s">
        <v>4220</v>
      </c>
      <c r="E6" s="190" t="s">
        <v>9155</v>
      </c>
      <c r="F6" s="190" t="s">
        <v>9156</v>
      </c>
      <c r="G6" s="190">
        <v>1200</v>
      </c>
      <c r="H6" s="190" t="s">
        <v>9157</v>
      </c>
      <c r="I6" s="191" t="s">
        <v>9158</v>
      </c>
      <c r="J6" s="191" t="s">
        <v>9159</v>
      </c>
      <c r="K6" s="186" t="s">
        <v>9160</v>
      </c>
      <c r="L6" s="187" t="s">
        <v>9161</v>
      </c>
      <c r="M6" s="187" t="s">
        <v>9185</v>
      </c>
      <c r="N6" s="187" t="s">
        <v>9186</v>
      </c>
      <c r="O6" s="187">
        <v>170017107</v>
      </c>
      <c r="P6" s="187">
        <v>8015108507</v>
      </c>
      <c r="Q6" s="187" t="s">
        <v>9187</v>
      </c>
      <c r="R6" s="187" t="s">
        <v>9165</v>
      </c>
      <c r="S6" s="188" t="s">
        <v>9166</v>
      </c>
    </row>
    <row r="7" spans="1:19" ht="21.75" customHeight="1">
      <c r="A7" s="157" t="s">
        <v>9188</v>
      </c>
      <c r="B7" s="189" t="s">
        <v>110</v>
      </c>
      <c r="C7" s="190" t="s">
        <v>9189</v>
      </c>
      <c r="D7" s="190" t="s">
        <v>8617</v>
      </c>
      <c r="E7" s="190" t="s">
        <v>9155</v>
      </c>
      <c r="F7" s="190" t="s">
        <v>9156</v>
      </c>
      <c r="G7" s="190">
        <v>1200</v>
      </c>
      <c r="H7" s="190" t="s">
        <v>9157</v>
      </c>
      <c r="I7" s="191" t="s">
        <v>9158</v>
      </c>
      <c r="J7" s="191" t="s">
        <v>9159</v>
      </c>
      <c r="K7" s="186" t="s">
        <v>9160</v>
      </c>
      <c r="L7" s="187" t="s">
        <v>9161</v>
      </c>
      <c r="M7" s="187" t="s">
        <v>9190</v>
      </c>
      <c r="N7" s="187" t="s">
        <v>9191</v>
      </c>
      <c r="O7" s="187">
        <v>176858243</v>
      </c>
      <c r="P7" s="187">
        <v>3855019788</v>
      </c>
      <c r="Q7" s="187" t="s">
        <v>9192</v>
      </c>
      <c r="R7" s="187" t="s">
        <v>9173</v>
      </c>
      <c r="S7" s="188" t="s">
        <v>9166</v>
      </c>
    </row>
    <row r="8" spans="1:19" ht="21.75" customHeight="1">
      <c r="A8" s="157" t="s">
        <v>5443</v>
      </c>
      <c r="B8" s="189" t="s">
        <v>4355</v>
      </c>
      <c r="C8" s="190" t="s">
        <v>9193</v>
      </c>
      <c r="D8" s="190" t="s">
        <v>4204</v>
      </c>
      <c r="E8" s="190" t="s">
        <v>9155</v>
      </c>
      <c r="F8" s="190" t="s">
        <v>9156</v>
      </c>
      <c r="G8" s="190">
        <v>1200</v>
      </c>
      <c r="H8" s="190" t="s">
        <v>9157</v>
      </c>
      <c r="I8" s="191" t="s">
        <v>9158</v>
      </c>
      <c r="J8" s="191" t="s">
        <v>9159</v>
      </c>
      <c r="K8" s="186" t="s">
        <v>9160</v>
      </c>
      <c r="L8" s="187" t="s">
        <v>9161</v>
      </c>
      <c r="M8" s="187" t="s">
        <v>9194</v>
      </c>
      <c r="N8" s="187" t="s">
        <v>9195</v>
      </c>
      <c r="O8" s="187">
        <v>176856559</v>
      </c>
      <c r="P8" s="187">
        <v>3854655791</v>
      </c>
      <c r="Q8" s="187" t="s">
        <v>9196</v>
      </c>
      <c r="R8" s="187" t="s">
        <v>9173</v>
      </c>
      <c r="S8" s="188" t="s">
        <v>9166</v>
      </c>
    </row>
    <row r="9" spans="1:19" s="42" customFormat="1" ht="21.75" customHeight="1">
      <c r="A9" s="213" t="s">
        <v>5559</v>
      </c>
      <c r="B9" s="214" t="s">
        <v>119</v>
      </c>
      <c r="C9" s="215" t="s">
        <v>9197</v>
      </c>
      <c r="D9" s="215" t="s">
        <v>4204</v>
      </c>
      <c r="E9" s="215" t="s">
        <v>9198</v>
      </c>
      <c r="F9" s="190" t="s">
        <v>9199</v>
      </c>
      <c r="G9" s="190">
        <v>1200</v>
      </c>
      <c r="H9" s="190" t="s">
        <v>9157</v>
      </c>
      <c r="I9" s="191" t="s">
        <v>9200</v>
      </c>
      <c r="J9" s="191" t="s">
        <v>9159</v>
      </c>
      <c r="K9" s="213" t="s">
        <v>9160</v>
      </c>
      <c r="L9" s="215" t="s">
        <v>9161</v>
      </c>
      <c r="M9" s="215" t="s">
        <v>9201</v>
      </c>
      <c r="N9" s="215" t="s">
        <v>9202</v>
      </c>
      <c r="O9" s="215">
        <v>95677856</v>
      </c>
      <c r="P9" s="215">
        <v>3855284981</v>
      </c>
      <c r="Q9" s="215" t="s">
        <v>9203</v>
      </c>
      <c r="R9" s="215" t="s">
        <v>9204</v>
      </c>
      <c r="S9" s="216" t="s">
        <v>9166</v>
      </c>
    </row>
    <row r="10" spans="1:19" ht="21.75" customHeight="1">
      <c r="A10" s="157" t="s">
        <v>5472</v>
      </c>
      <c r="B10" s="189" t="s">
        <v>98</v>
      </c>
      <c r="C10" s="190" t="s">
        <v>9205</v>
      </c>
      <c r="D10" s="190" t="s">
        <v>4204</v>
      </c>
      <c r="E10" s="190" t="s">
        <v>9168</v>
      </c>
      <c r="F10" s="190" t="s">
        <v>9169</v>
      </c>
      <c r="G10" s="190">
        <v>1200</v>
      </c>
      <c r="H10" s="190" t="s">
        <v>9157</v>
      </c>
      <c r="I10" s="191" t="s">
        <v>9158</v>
      </c>
      <c r="J10" s="191" t="s">
        <v>9159</v>
      </c>
      <c r="K10" s="186" t="s">
        <v>9160</v>
      </c>
      <c r="L10" s="187" t="s">
        <v>9161</v>
      </c>
      <c r="M10" s="187" t="s">
        <v>9206</v>
      </c>
      <c r="N10" s="187" t="s">
        <v>9207</v>
      </c>
      <c r="O10" s="187">
        <v>95632002</v>
      </c>
      <c r="P10" s="187">
        <v>3853861110</v>
      </c>
      <c r="Q10" s="187" t="s">
        <v>9208</v>
      </c>
      <c r="R10" s="187" t="s">
        <v>9173</v>
      </c>
      <c r="S10" s="188" t="s">
        <v>9166</v>
      </c>
    </row>
    <row r="11" spans="1:19" s="42" customFormat="1" ht="21.75" customHeight="1">
      <c r="A11" s="213" t="s">
        <v>9209</v>
      </c>
      <c r="B11" s="214" t="s">
        <v>4642</v>
      </c>
      <c r="C11" s="215" t="s">
        <v>9210</v>
      </c>
      <c r="D11" s="215" t="s">
        <v>8617</v>
      </c>
      <c r="E11" s="215" t="s">
        <v>9198</v>
      </c>
      <c r="F11" s="190" t="s">
        <v>9199</v>
      </c>
      <c r="G11" s="190">
        <v>1200</v>
      </c>
      <c r="H11" s="190" t="s">
        <v>9157</v>
      </c>
      <c r="I11" s="191" t="s">
        <v>9200</v>
      </c>
      <c r="J11" s="191" t="s">
        <v>9159</v>
      </c>
      <c r="K11" s="213" t="s">
        <v>9160</v>
      </c>
      <c r="L11" s="215" t="s">
        <v>9161</v>
      </c>
      <c r="M11" s="215" t="s">
        <v>9211</v>
      </c>
      <c r="N11" s="215" t="s">
        <v>9212</v>
      </c>
      <c r="O11" s="215">
        <v>95694568</v>
      </c>
      <c r="P11" s="215">
        <v>3852672281</v>
      </c>
      <c r="Q11" s="215" t="s">
        <v>9213</v>
      </c>
      <c r="R11" s="215" t="s">
        <v>9204</v>
      </c>
      <c r="S11" s="216" t="s">
        <v>9166</v>
      </c>
    </row>
    <row r="12" spans="1:19" s="42" customFormat="1" ht="21.75" customHeight="1">
      <c r="A12" s="213" t="s">
        <v>9214</v>
      </c>
      <c r="B12" s="214" t="s">
        <v>5509</v>
      </c>
      <c r="C12" s="215" t="s">
        <v>9215</v>
      </c>
      <c r="D12" s="215" t="s">
        <v>4220</v>
      </c>
      <c r="E12" s="215" t="s">
        <v>9155</v>
      </c>
      <c r="F12" s="190" t="s">
        <v>9156</v>
      </c>
      <c r="G12" s="190">
        <v>1200</v>
      </c>
      <c r="H12" s="190" t="s">
        <v>9157</v>
      </c>
      <c r="I12" s="191" t="s">
        <v>9158</v>
      </c>
      <c r="J12" s="191" t="s">
        <v>9159</v>
      </c>
      <c r="K12" s="213" t="s">
        <v>9160</v>
      </c>
      <c r="L12" s="215" t="s">
        <v>9161</v>
      </c>
      <c r="M12" s="215" t="s">
        <v>9216</v>
      </c>
      <c r="N12" s="215" t="s">
        <v>9217</v>
      </c>
      <c r="O12" s="215">
        <v>120622735</v>
      </c>
      <c r="P12" s="215">
        <v>3852429160</v>
      </c>
      <c r="Q12" s="215" t="s">
        <v>9218</v>
      </c>
      <c r="R12" s="215" t="s">
        <v>9165</v>
      </c>
      <c r="S12" s="216" t="s">
        <v>9166</v>
      </c>
    </row>
    <row r="13" spans="1:19" ht="21.75" customHeight="1">
      <c r="A13" s="157" t="s">
        <v>9219</v>
      </c>
      <c r="B13" s="189" t="s">
        <v>4355</v>
      </c>
      <c r="C13" s="190" t="s">
        <v>9220</v>
      </c>
      <c r="D13" s="190" t="s">
        <v>4204</v>
      </c>
      <c r="E13" s="190" t="s">
        <v>9155</v>
      </c>
      <c r="F13" s="190" t="s">
        <v>9156</v>
      </c>
      <c r="G13" s="190">
        <v>1200</v>
      </c>
      <c r="H13" s="190" t="s">
        <v>9157</v>
      </c>
      <c r="I13" s="191" t="s">
        <v>9158</v>
      </c>
      <c r="J13" s="191" t="s">
        <v>9159</v>
      </c>
      <c r="K13" s="186" t="s">
        <v>9160</v>
      </c>
      <c r="L13" s="187" t="s">
        <v>9161</v>
      </c>
      <c r="M13" s="187" t="s">
        <v>9221</v>
      </c>
      <c r="N13" s="187" t="s">
        <v>9222</v>
      </c>
      <c r="O13" s="187">
        <v>115347662</v>
      </c>
      <c r="P13" s="187">
        <v>8012013074</v>
      </c>
      <c r="Q13" s="187" t="s">
        <v>9223</v>
      </c>
      <c r="R13" s="187" t="s">
        <v>9173</v>
      </c>
      <c r="S13" s="188" t="s">
        <v>9166</v>
      </c>
    </row>
    <row r="14" spans="1:19" ht="21.75" customHeight="1">
      <c r="A14" s="157" t="s">
        <v>5476</v>
      </c>
      <c r="B14" s="189" t="s">
        <v>98</v>
      </c>
      <c r="C14" s="190" t="s">
        <v>9224</v>
      </c>
      <c r="D14" s="190" t="s">
        <v>4204</v>
      </c>
      <c r="E14" s="190" t="s">
        <v>9168</v>
      </c>
      <c r="F14" s="190" t="s">
        <v>9169</v>
      </c>
      <c r="G14" s="190">
        <v>1200</v>
      </c>
      <c r="H14" s="190" t="s">
        <v>9157</v>
      </c>
      <c r="I14" s="191" t="s">
        <v>9158</v>
      </c>
      <c r="J14" s="191" t="s">
        <v>9159</v>
      </c>
      <c r="K14" s="186" t="s">
        <v>9160</v>
      </c>
      <c r="L14" s="187" t="s">
        <v>9161</v>
      </c>
      <c r="M14" s="187" t="s">
        <v>9225</v>
      </c>
      <c r="N14" s="187" t="s">
        <v>9226</v>
      </c>
      <c r="O14" s="78">
        <v>122426187</v>
      </c>
      <c r="P14" s="187">
        <v>8014207749</v>
      </c>
      <c r="Q14" s="187" t="s">
        <v>9227</v>
      </c>
      <c r="R14" s="187" t="s">
        <v>9173</v>
      </c>
      <c r="S14" s="188" t="s">
        <v>9166</v>
      </c>
    </row>
    <row r="15" spans="1:19" ht="21.75" customHeight="1">
      <c r="A15" s="157" t="s">
        <v>9228</v>
      </c>
      <c r="B15" s="189" t="s">
        <v>4355</v>
      </c>
      <c r="C15" s="190" t="s">
        <v>9229</v>
      </c>
      <c r="D15" s="190" t="s">
        <v>4204</v>
      </c>
      <c r="E15" s="190" t="s">
        <v>9155</v>
      </c>
      <c r="F15" s="190" t="s">
        <v>9156</v>
      </c>
      <c r="G15" s="190">
        <v>1200</v>
      </c>
      <c r="H15" s="190" t="s">
        <v>9157</v>
      </c>
      <c r="I15" s="191" t="s">
        <v>9158</v>
      </c>
      <c r="J15" s="191" t="s">
        <v>9159</v>
      </c>
      <c r="K15" s="186" t="s">
        <v>9160</v>
      </c>
      <c r="L15" s="187" t="s">
        <v>9161</v>
      </c>
      <c r="M15" s="187" t="s">
        <v>9230</v>
      </c>
      <c r="N15" s="187" t="s">
        <v>9231</v>
      </c>
      <c r="O15" s="187">
        <v>128964034</v>
      </c>
      <c r="P15" s="187">
        <v>3853028540</v>
      </c>
      <c r="Q15" s="187" t="s">
        <v>9232</v>
      </c>
      <c r="R15" s="187" t="s">
        <v>9173</v>
      </c>
      <c r="S15" s="188" t="s">
        <v>9166</v>
      </c>
    </row>
    <row r="16" spans="1:19" ht="21.75" customHeight="1">
      <c r="A16" s="157" t="s">
        <v>9233</v>
      </c>
      <c r="B16" s="189" t="s">
        <v>4355</v>
      </c>
      <c r="C16" s="190" t="s">
        <v>9234</v>
      </c>
      <c r="D16" s="190" t="s">
        <v>4204</v>
      </c>
      <c r="E16" s="190" t="s">
        <v>9155</v>
      </c>
      <c r="F16" s="190" t="s">
        <v>9156</v>
      </c>
      <c r="G16" s="190">
        <v>1200</v>
      </c>
      <c r="H16" s="190" t="s">
        <v>9157</v>
      </c>
      <c r="I16" s="191" t="s">
        <v>9158</v>
      </c>
      <c r="J16" s="191" t="s">
        <v>9159</v>
      </c>
      <c r="K16" s="186" t="s">
        <v>9160</v>
      </c>
      <c r="L16" s="187" t="s">
        <v>9161</v>
      </c>
      <c r="M16" s="187" t="s">
        <v>9235</v>
      </c>
      <c r="N16" s="187" t="s">
        <v>9236</v>
      </c>
      <c r="O16" s="187">
        <v>176270807</v>
      </c>
      <c r="P16" s="187">
        <v>8013007987</v>
      </c>
      <c r="Q16" s="187" t="s">
        <v>9237</v>
      </c>
      <c r="R16" s="187" t="s">
        <v>9173</v>
      </c>
      <c r="S16" s="188" t="s">
        <v>9166</v>
      </c>
    </row>
    <row r="17" spans="1:19" ht="21.75" customHeight="1">
      <c r="A17" s="157" t="s">
        <v>9238</v>
      </c>
      <c r="B17" s="189" t="s">
        <v>5509</v>
      </c>
      <c r="C17" s="190" t="s">
        <v>9239</v>
      </c>
      <c r="D17" s="190" t="s">
        <v>4220</v>
      </c>
      <c r="E17" s="190" t="s">
        <v>9155</v>
      </c>
      <c r="F17" s="190" t="s">
        <v>9156</v>
      </c>
      <c r="G17" s="190">
        <v>1200</v>
      </c>
      <c r="H17" s="190" t="s">
        <v>9157</v>
      </c>
      <c r="I17" s="191" t="s">
        <v>9158</v>
      </c>
      <c r="J17" s="191" t="s">
        <v>9159</v>
      </c>
      <c r="K17" s="186" t="s">
        <v>9160</v>
      </c>
      <c r="L17" s="187" t="s">
        <v>9161</v>
      </c>
      <c r="M17" s="187" t="s">
        <v>9240</v>
      </c>
      <c r="N17" s="187" t="s">
        <v>9241</v>
      </c>
      <c r="O17" s="187">
        <v>114268161</v>
      </c>
      <c r="P17" s="187">
        <v>8018097196</v>
      </c>
      <c r="Q17" s="187" t="s">
        <v>9242</v>
      </c>
      <c r="R17" s="187" t="s">
        <v>9165</v>
      </c>
      <c r="S17" s="188" t="s">
        <v>9166</v>
      </c>
    </row>
    <row r="18" spans="1:19" ht="21.75" customHeight="1">
      <c r="A18" s="157" t="s">
        <v>5463</v>
      </c>
      <c r="B18" s="189" t="s">
        <v>188</v>
      </c>
      <c r="C18" s="190" t="s">
        <v>9243</v>
      </c>
      <c r="D18" s="190" t="s">
        <v>8617</v>
      </c>
      <c r="E18" s="190" t="s">
        <v>9155</v>
      </c>
      <c r="F18" s="190" t="s">
        <v>9156</v>
      </c>
      <c r="G18" s="190">
        <v>1200</v>
      </c>
      <c r="H18" s="190" t="s">
        <v>9157</v>
      </c>
      <c r="I18" s="191" t="s">
        <v>9158</v>
      </c>
      <c r="J18" s="191" t="s">
        <v>9159</v>
      </c>
      <c r="K18" s="186" t="s">
        <v>9160</v>
      </c>
      <c r="L18" s="187" t="s">
        <v>9161</v>
      </c>
      <c r="M18" s="187" t="s">
        <v>9244</v>
      </c>
      <c r="N18" s="187" t="s">
        <v>9245</v>
      </c>
      <c r="O18" s="187">
        <v>176885241</v>
      </c>
      <c r="P18" s="187">
        <v>4132910116</v>
      </c>
      <c r="Q18" s="187" t="s">
        <v>9246</v>
      </c>
      <c r="R18" s="187" t="s">
        <v>9173</v>
      </c>
      <c r="S18" s="188" t="s">
        <v>9166</v>
      </c>
    </row>
    <row r="19" spans="1:19" ht="21.75" customHeight="1">
      <c r="A19" s="157" t="s">
        <v>5545</v>
      </c>
      <c r="B19" s="189" t="s">
        <v>119</v>
      </c>
      <c r="C19" s="190" t="s">
        <v>9247</v>
      </c>
      <c r="D19" s="190" t="s">
        <v>4204</v>
      </c>
      <c r="E19" s="190" t="s">
        <v>9198</v>
      </c>
      <c r="F19" s="190" t="s">
        <v>9199</v>
      </c>
      <c r="G19" s="190">
        <v>1200</v>
      </c>
      <c r="H19" s="190" t="s">
        <v>9157</v>
      </c>
      <c r="I19" s="191" t="s">
        <v>9200</v>
      </c>
      <c r="J19" s="191" t="s">
        <v>9159</v>
      </c>
      <c r="K19" s="186" t="s">
        <v>9160</v>
      </c>
      <c r="L19" s="187" t="s">
        <v>9161</v>
      </c>
      <c r="M19" s="187" t="s">
        <v>9248</v>
      </c>
      <c r="N19" s="187" t="s">
        <v>9249</v>
      </c>
      <c r="O19" s="187">
        <v>176859911</v>
      </c>
      <c r="P19" s="187">
        <v>8017169520</v>
      </c>
      <c r="Q19" s="200" t="s">
        <v>9250</v>
      </c>
      <c r="R19" s="187" t="s">
        <v>9204</v>
      </c>
      <c r="S19" s="188" t="s">
        <v>9166</v>
      </c>
    </row>
    <row r="20" spans="1:19" ht="21.75" customHeight="1">
      <c r="A20" s="157" t="s">
        <v>9251</v>
      </c>
      <c r="B20" s="189" t="s">
        <v>110</v>
      </c>
      <c r="C20" s="190" t="s">
        <v>9252</v>
      </c>
      <c r="D20" s="190" t="s">
        <v>8617</v>
      </c>
      <c r="E20" s="190" t="s">
        <v>9155</v>
      </c>
      <c r="F20" s="190" t="s">
        <v>9156</v>
      </c>
      <c r="G20" s="190">
        <v>1200</v>
      </c>
      <c r="H20" s="190" t="s">
        <v>9157</v>
      </c>
      <c r="I20" s="191" t="s">
        <v>9158</v>
      </c>
      <c r="J20" s="191" t="s">
        <v>9159</v>
      </c>
      <c r="K20" s="186" t="s">
        <v>9160</v>
      </c>
      <c r="L20" s="187" t="s">
        <v>9161</v>
      </c>
      <c r="M20" s="187" t="s">
        <v>9253</v>
      </c>
      <c r="N20" s="187" t="s">
        <v>9254</v>
      </c>
      <c r="O20" s="187">
        <v>167480994</v>
      </c>
      <c r="P20" s="187">
        <v>7252678242</v>
      </c>
      <c r="Q20" s="200" t="s">
        <v>9255</v>
      </c>
      <c r="R20" s="187" t="s">
        <v>9173</v>
      </c>
      <c r="S20" s="188" t="s">
        <v>9166</v>
      </c>
    </row>
    <row r="21" spans="1:19" ht="21.75" customHeight="1">
      <c r="A21" s="157" t="s">
        <v>5435</v>
      </c>
      <c r="B21" s="189" t="s">
        <v>4355</v>
      </c>
      <c r="C21" s="190" t="s">
        <v>9256</v>
      </c>
      <c r="D21" s="190" t="s">
        <v>4204</v>
      </c>
      <c r="E21" s="190" t="s">
        <v>9155</v>
      </c>
      <c r="F21" s="190" t="s">
        <v>9156</v>
      </c>
      <c r="G21" s="190">
        <v>1200</v>
      </c>
      <c r="H21" s="190" t="s">
        <v>9157</v>
      </c>
      <c r="I21" s="191" t="s">
        <v>9158</v>
      </c>
      <c r="J21" s="192" t="s">
        <v>9159</v>
      </c>
      <c r="K21" s="186" t="s">
        <v>9160</v>
      </c>
      <c r="L21" s="187" t="s">
        <v>9161</v>
      </c>
      <c r="M21" s="187" t="s">
        <v>9257</v>
      </c>
      <c r="N21" s="187" t="s">
        <v>9258</v>
      </c>
      <c r="O21" s="187">
        <v>176317468</v>
      </c>
      <c r="P21" s="187">
        <v>8019158421</v>
      </c>
      <c r="Q21" s="187" t="s">
        <v>9259</v>
      </c>
      <c r="R21" s="187" t="s">
        <v>9173</v>
      </c>
      <c r="S21" s="188" t="s">
        <v>9166</v>
      </c>
    </row>
    <row r="22" spans="1:19" ht="21.75" customHeight="1">
      <c r="A22" s="157" t="s">
        <v>5576</v>
      </c>
      <c r="B22" s="189" t="s">
        <v>8971</v>
      </c>
      <c r="C22" s="190" t="s">
        <v>9260</v>
      </c>
      <c r="D22" s="190" t="s">
        <v>4218</v>
      </c>
      <c r="E22" s="190" t="s">
        <v>1253</v>
      </c>
      <c r="F22" s="190" t="s">
        <v>9199</v>
      </c>
      <c r="G22" s="190">
        <v>1200</v>
      </c>
      <c r="H22" s="190" t="s">
        <v>9157</v>
      </c>
      <c r="I22" s="191" t="s">
        <v>9200</v>
      </c>
      <c r="J22" s="191" t="s">
        <v>9159</v>
      </c>
      <c r="K22" s="186" t="s">
        <v>9160</v>
      </c>
      <c r="L22" s="187" t="s">
        <v>9161</v>
      </c>
      <c r="M22" s="187" t="s">
        <v>9261</v>
      </c>
      <c r="N22" s="187" t="s">
        <v>9262</v>
      </c>
      <c r="O22" s="187">
        <v>176769065</v>
      </c>
      <c r="P22" s="187">
        <v>3854185700</v>
      </c>
      <c r="Q22" s="187" t="s">
        <v>9263</v>
      </c>
      <c r="R22" s="187" t="s">
        <v>9204</v>
      </c>
      <c r="S22" s="188" t="s">
        <v>9166</v>
      </c>
    </row>
    <row r="23" spans="1:19" ht="21.75" customHeight="1">
      <c r="A23" s="157" t="s">
        <v>5566</v>
      </c>
      <c r="B23" s="189" t="s">
        <v>8971</v>
      </c>
      <c r="C23" s="190" t="s">
        <v>9264</v>
      </c>
      <c r="D23" s="190" t="s">
        <v>4218</v>
      </c>
      <c r="E23" s="190" t="s">
        <v>1253</v>
      </c>
      <c r="F23" s="190" t="s">
        <v>9199</v>
      </c>
      <c r="G23" s="190">
        <v>1200</v>
      </c>
      <c r="H23" s="190" t="s">
        <v>9157</v>
      </c>
      <c r="I23" s="191" t="s">
        <v>9200</v>
      </c>
      <c r="J23" s="191" t="s">
        <v>9159</v>
      </c>
      <c r="K23" s="186" t="s">
        <v>9160</v>
      </c>
      <c r="L23" s="187" t="s">
        <v>9161</v>
      </c>
      <c r="M23" s="187" t="s">
        <v>9265</v>
      </c>
      <c r="N23" s="187" t="s">
        <v>9266</v>
      </c>
      <c r="O23" s="187">
        <v>176860039</v>
      </c>
      <c r="P23" s="187">
        <v>7868360645</v>
      </c>
      <c r="Q23" s="39" t="s">
        <v>9267</v>
      </c>
      <c r="R23" s="187" t="s">
        <v>9204</v>
      </c>
      <c r="S23" s="188" t="s">
        <v>9166</v>
      </c>
    </row>
    <row r="24" spans="1:19" ht="21.75" customHeight="1">
      <c r="A24" s="157" t="s">
        <v>9268</v>
      </c>
      <c r="B24" s="189" t="s">
        <v>110</v>
      </c>
      <c r="C24" s="190" t="s">
        <v>5980</v>
      </c>
      <c r="D24" s="190" t="s">
        <v>8617</v>
      </c>
      <c r="E24" s="190" t="s">
        <v>9155</v>
      </c>
      <c r="F24" s="190" t="s">
        <v>9156</v>
      </c>
      <c r="G24" s="190">
        <v>1200</v>
      </c>
      <c r="H24" s="190" t="s">
        <v>9157</v>
      </c>
      <c r="I24" s="191" t="s">
        <v>9158</v>
      </c>
      <c r="J24" s="191" t="s">
        <v>9159</v>
      </c>
      <c r="K24" s="186" t="s">
        <v>9160</v>
      </c>
      <c r="L24" s="187" t="s">
        <v>9161</v>
      </c>
      <c r="M24" s="187" t="s">
        <v>9269</v>
      </c>
      <c r="N24" s="187" t="s">
        <v>9270</v>
      </c>
      <c r="O24" s="187">
        <v>176701015</v>
      </c>
      <c r="P24" s="187">
        <v>3855074466</v>
      </c>
      <c r="Q24" s="187" t="s">
        <v>9271</v>
      </c>
      <c r="R24" s="187" t="s">
        <v>9173</v>
      </c>
      <c r="S24" s="188" t="s">
        <v>9166</v>
      </c>
    </row>
    <row r="25" spans="1:19" ht="21.75" customHeight="1">
      <c r="A25" s="157" t="s">
        <v>9272</v>
      </c>
      <c r="B25" s="189" t="s">
        <v>188</v>
      </c>
      <c r="C25" s="190" t="s">
        <v>9273</v>
      </c>
      <c r="D25" s="190" t="s">
        <v>8617</v>
      </c>
      <c r="E25" s="190" t="s">
        <v>9155</v>
      </c>
      <c r="F25" s="190" t="s">
        <v>9156</v>
      </c>
      <c r="G25" s="190">
        <v>1200</v>
      </c>
      <c r="H25" s="190" t="s">
        <v>9157</v>
      </c>
      <c r="I25" s="191" t="s">
        <v>9158</v>
      </c>
      <c r="J25" s="191" t="s">
        <v>9159</v>
      </c>
      <c r="K25" s="186" t="s">
        <v>9160</v>
      </c>
      <c r="L25" s="187" t="s">
        <v>9161</v>
      </c>
      <c r="M25" s="187" t="s">
        <v>9274</v>
      </c>
      <c r="N25" s="187" t="s">
        <v>9275</v>
      </c>
      <c r="O25" s="187">
        <v>121120060</v>
      </c>
      <c r="P25" s="187">
        <v>3852189327</v>
      </c>
      <c r="Q25" s="187" t="s">
        <v>9276</v>
      </c>
      <c r="R25" s="187" t="s">
        <v>9173</v>
      </c>
      <c r="S25" s="188" t="s">
        <v>9166</v>
      </c>
    </row>
    <row r="26" spans="1:19" ht="21.75" customHeight="1">
      <c r="A26" s="157" t="s">
        <v>5297</v>
      </c>
      <c r="B26" s="189" t="s">
        <v>188</v>
      </c>
      <c r="C26" s="190" t="s">
        <v>9277</v>
      </c>
      <c r="D26" s="190" t="s">
        <v>8617</v>
      </c>
      <c r="E26" s="190" t="s">
        <v>9155</v>
      </c>
      <c r="F26" s="190" t="s">
        <v>9156</v>
      </c>
      <c r="G26" s="190">
        <v>1200</v>
      </c>
      <c r="H26" s="190" t="s">
        <v>9157</v>
      </c>
      <c r="I26" s="191" t="s">
        <v>9158</v>
      </c>
      <c r="J26" s="191" t="s">
        <v>9159</v>
      </c>
      <c r="K26" s="186" t="s">
        <v>9160</v>
      </c>
      <c r="L26" s="187" t="s">
        <v>9161</v>
      </c>
      <c r="M26" s="187" t="s">
        <v>9278</v>
      </c>
      <c r="N26" s="187" t="s">
        <v>9279</v>
      </c>
      <c r="O26" s="187">
        <v>176849139</v>
      </c>
      <c r="P26" s="187">
        <v>3854455257</v>
      </c>
      <c r="Q26" s="187" t="s">
        <v>9280</v>
      </c>
      <c r="R26" s="187" t="s">
        <v>9173</v>
      </c>
      <c r="S26" s="188" t="s">
        <v>9166</v>
      </c>
    </row>
    <row r="27" spans="1:19" ht="21.75" customHeight="1">
      <c r="A27" s="157" t="s">
        <v>5499</v>
      </c>
      <c r="B27" s="189" t="s">
        <v>83</v>
      </c>
      <c r="C27" s="190" t="s">
        <v>9281</v>
      </c>
      <c r="D27" s="190" t="s">
        <v>4218</v>
      </c>
      <c r="E27" s="190" t="s">
        <v>3288</v>
      </c>
      <c r="F27" s="190" t="s">
        <v>9169</v>
      </c>
      <c r="G27" s="190">
        <v>1200</v>
      </c>
      <c r="H27" s="190" t="s">
        <v>9157</v>
      </c>
      <c r="I27" s="191" t="s">
        <v>9158</v>
      </c>
      <c r="J27" s="191" t="s">
        <v>9159</v>
      </c>
      <c r="K27" s="186" t="s">
        <v>9160</v>
      </c>
      <c r="L27" s="187" t="s">
        <v>9161</v>
      </c>
      <c r="M27" s="187" t="s">
        <v>9282</v>
      </c>
      <c r="N27" s="187" t="s">
        <v>9283</v>
      </c>
      <c r="O27" s="187">
        <v>95690298</v>
      </c>
      <c r="P27" s="187">
        <v>8013019665</v>
      </c>
      <c r="Q27" s="187" t="s">
        <v>9284</v>
      </c>
      <c r="R27" s="187" t="s">
        <v>9173</v>
      </c>
      <c r="S27" s="188" t="s">
        <v>9166</v>
      </c>
    </row>
    <row r="28" spans="1:19" ht="21.75" customHeight="1">
      <c r="A28" s="157" t="s">
        <v>9285</v>
      </c>
      <c r="B28" s="189" t="s">
        <v>110</v>
      </c>
      <c r="C28" s="190" t="s">
        <v>9286</v>
      </c>
      <c r="D28" s="190" t="s">
        <v>8617</v>
      </c>
      <c r="E28" s="190" t="s">
        <v>9155</v>
      </c>
      <c r="F28" s="190" t="s">
        <v>9156</v>
      </c>
      <c r="G28" s="190">
        <v>1200</v>
      </c>
      <c r="H28" s="190" t="s">
        <v>9157</v>
      </c>
      <c r="I28" s="191" t="s">
        <v>9158</v>
      </c>
      <c r="J28" s="191" t="s">
        <v>9159</v>
      </c>
      <c r="K28" s="186" t="s">
        <v>9160</v>
      </c>
      <c r="L28" s="187" t="s">
        <v>9161</v>
      </c>
      <c r="M28" s="187" t="s">
        <v>9287</v>
      </c>
      <c r="N28" s="187" t="s">
        <v>9288</v>
      </c>
      <c r="O28" s="187">
        <v>176217196</v>
      </c>
      <c r="P28" s="187">
        <v>3474242774</v>
      </c>
      <c r="Q28" s="187" t="s">
        <v>9289</v>
      </c>
      <c r="R28" s="187" t="s">
        <v>9173</v>
      </c>
      <c r="S28" s="188" t="s">
        <v>9166</v>
      </c>
    </row>
    <row r="29" spans="1:19" ht="21.75" customHeight="1">
      <c r="A29" s="157" t="s">
        <v>5583</v>
      </c>
      <c r="B29" s="189" t="s">
        <v>95</v>
      </c>
      <c r="C29" s="190" t="s">
        <v>9290</v>
      </c>
      <c r="D29" s="190" t="s">
        <v>4204</v>
      </c>
      <c r="E29" s="190" t="s">
        <v>9198</v>
      </c>
      <c r="F29" s="190" t="s">
        <v>9199</v>
      </c>
      <c r="G29" s="190">
        <v>1200</v>
      </c>
      <c r="H29" s="190" t="s">
        <v>9157</v>
      </c>
      <c r="I29" s="191" t="s">
        <v>9200</v>
      </c>
      <c r="J29" s="191" t="s">
        <v>9159</v>
      </c>
      <c r="K29" s="186" t="s">
        <v>9160</v>
      </c>
      <c r="L29" s="187" t="s">
        <v>9161</v>
      </c>
      <c r="M29" s="187" t="s">
        <v>9291</v>
      </c>
      <c r="N29" s="187" t="s">
        <v>9292</v>
      </c>
      <c r="O29" s="187">
        <v>95695662</v>
      </c>
      <c r="P29" s="187">
        <v>8018377907</v>
      </c>
      <c r="Q29" s="187" t="s">
        <v>9293</v>
      </c>
      <c r="R29" s="187" t="s">
        <v>9204</v>
      </c>
      <c r="S29" s="188" t="s">
        <v>9166</v>
      </c>
    </row>
    <row r="30" spans="1:19" ht="21.75" customHeight="1">
      <c r="A30" s="157" t="s">
        <v>9294</v>
      </c>
      <c r="B30" s="189" t="s">
        <v>5509</v>
      </c>
      <c r="C30" s="190" t="s">
        <v>9295</v>
      </c>
      <c r="D30" s="190" t="s">
        <v>4220</v>
      </c>
      <c r="E30" s="190" t="s">
        <v>9155</v>
      </c>
      <c r="F30" s="190" t="s">
        <v>9156</v>
      </c>
      <c r="G30" s="190">
        <v>1200</v>
      </c>
      <c r="H30" s="190" t="s">
        <v>9157</v>
      </c>
      <c r="I30" s="191" t="s">
        <v>9158</v>
      </c>
      <c r="J30" s="191" t="s">
        <v>9159</v>
      </c>
      <c r="K30" s="186" t="s">
        <v>9160</v>
      </c>
      <c r="L30" s="187" t="s">
        <v>9161</v>
      </c>
      <c r="M30" s="187" t="s">
        <v>9296</v>
      </c>
      <c r="N30" s="187" t="s">
        <v>9297</v>
      </c>
      <c r="O30" s="187">
        <v>95669486</v>
      </c>
      <c r="P30" s="187">
        <v>3852595391</v>
      </c>
      <c r="Q30" s="187" t="s">
        <v>9298</v>
      </c>
      <c r="R30" s="187" t="s">
        <v>9165</v>
      </c>
      <c r="S30" s="188" t="s">
        <v>9166</v>
      </c>
    </row>
    <row r="31" spans="1:19" ht="21.75" customHeight="1">
      <c r="A31" s="157" t="s">
        <v>5168</v>
      </c>
      <c r="B31" s="193" t="s">
        <v>4760</v>
      </c>
      <c r="C31" s="190" t="s">
        <v>9299</v>
      </c>
      <c r="D31" s="190" t="s">
        <v>4204</v>
      </c>
      <c r="E31" s="190" t="s">
        <v>9168</v>
      </c>
      <c r="F31" s="190" t="s">
        <v>9169</v>
      </c>
      <c r="G31" s="190">
        <v>1200</v>
      </c>
      <c r="H31" s="190" t="s">
        <v>9157</v>
      </c>
      <c r="I31" s="191" t="s">
        <v>9158</v>
      </c>
      <c r="J31" s="191" t="s">
        <v>9159</v>
      </c>
      <c r="K31" s="186" t="s">
        <v>9160</v>
      </c>
      <c r="L31" s="187" t="s">
        <v>9161</v>
      </c>
      <c r="M31" s="187" t="s">
        <v>9300</v>
      </c>
      <c r="N31" s="187" t="s">
        <v>9301</v>
      </c>
      <c r="O31" s="187">
        <v>176863056</v>
      </c>
      <c r="P31" s="187">
        <v>3854570366</v>
      </c>
      <c r="Q31" s="187" t="s">
        <v>9302</v>
      </c>
      <c r="R31" s="187" t="s">
        <v>9173</v>
      </c>
      <c r="S31" s="188" t="s">
        <v>9166</v>
      </c>
    </row>
    <row r="32" spans="1:19" ht="21.75" customHeight="1">
      <c r="A32" s="157" t="s">
        <v>9303</v>
      </c>
      <c r="B32" s="189" t="s">
        <v>5068</v>
      </c>
      <c r="C32" s="190" t="s">
        <v>9304</v>
      </c>
      <c r="D32" s="190" t="s">
        <v>4218</v>
      </c>
      <c r="E32" s="190" t="s">
        <v>3288</v>
      </c>
      <c r="F32" s="190" t="s">
        <v>9169</v>
      </c>
      <c r="G32" s="190">
        <v>1200</v>
      </c>
      <c r="H32" s="190" t="s">
        <v>9157</v>
      </c>
      <c r="I32" s="191" t="s">
        <v>9158</v>
      </c>
      <c r="J32" s="191" t="s">
        <v>9159</v>
      </c>
      <c r="K32" s="186" t="s">
        <v>9160</v>
      </c>
      <c r="L32" s="187" t="s">
        <v>9161</v>
      </c>
      <c r="M32" s="187" t="s">
        <v>9305</v>
      </c>
      <c r="N32" s="187" t="s">
        <v>9306</v>
      </c>
      <c r="O32" s="187">
        <v>176694653</v>
      </c>
      <c r="P32" s="187">
        <v>4095506323</v>
      </c>
      <c r="Q32" s="187" t="s">
        <v>9307</v>
      </c>
      <c r="R32" s="187" t="s">
        <v>9173</v>
      </c>
      <c r="S32" s="188" t="s">
        <v>9166</v>
      </c>
    </row>
    <row r="33" spans="1:19" ht="21.75" customHeight="1">
      <c r="A33" s="157" t="s">
        <v>5313</v>
      </c>
      <c r="B33" s="189" t="s">
        <v>83</v>
      </c>
      <c r="C33" s="190" t="s">
        <v>9308</v>
      </c>
      <c r="D33" s="190" t="s">
        <v>4218</v>
      </c>
      <c r="E33" s="190" t="s">
        <v>3288</v>
      </c>
      <c r="F33" s="190" t="s">
        <v>9169</v>
      </c>
      <c r="G33" s="190">
        <v>1200</v>
      </c>
      <c r="H33" s="190" t="s">
        <v>9157</v>
      </c>
      <c r="I33" s="191" t="s">
        <v>9158</v>
      </c>
      <c r="J33" s="191" t="s">
        <v>9159</v>
      </c>
      <c r="K33" s="186" t="s">
        <v>9160</v>
      </c>
      <c r="L33" s="187" t="s">
        <v>9161</v>
      </c>
      <c r="M33" s="187" t="s">
        <v>9309</v>
      </c>
      <c r="N33" s="187" t="s">
        <v>9310</v>
      </c>
      <c r="O33" s="187">
        <v>96681118</v>
      </c>
      <c r="P33" s="187">
        <v>8015772364</v>
      </c>
      <c r="Q33" s="187" t="s">
        <v>9311</v>
      </c>
      <c r="R33" s="187" t="s">
        <v>9173</v>
      </c>
      <c r="S33" s="188" t="s">
        <v>9166</v>
      </c>
    </row>
    <row r="34" spans="1:19" ht="21.75" customHeight="1">
      <c r="A34" s="157" t="s">
        <v>5555</v>
      </c>
      <c r="B34" s="189" t="s">
        <v>119</v>
      </c>
      <c r="C34" s="190" t="s">
        <v>9312</v>
      </c>
      <c r="D34" s="190" t="s">
        <v>4204</v>
      </c>
      <c r="E34" s="190" t="s">
        <v>9198</v>
      </c>
      <c r="F34" s="190" t="s">
        <v>9199</v>
      </c>
      <c r="G34" s="190">
        <v>1200</v>
      </c>
      <c r="H34" s="190" t="s">
        <v>9157</v>
      </c>
      <c r="I34" s="191" t="s">
        <v>9200</v>
      </c>
      <c r="J34" s="191" t="s">
        <v>9159</v>
      </c>
      <c r="K34" s="186" t="s">
        <v>9160</v>
      </c>
      <c r="L34" s="187" t="s">
        <v>9161</v>
      </c>
      <c r="M34" s="187" t="s">
        <v>9313</v>
      </c>
      <c r="N34" s="187" t="s">
        <v>9314</v>
      </c>
      <c r="O34" s="187">
        <v>176892479</v>
      </c>
      <c r="P34" s="187">
        <v>3852274250</v>
      </c>
      <c r="Q34" s="187" t="s">
        <v>9315</v>
      </c>
      <c r="R34" s="187" t="s">
        <v>9204</v>
      </c>
      <c r="S34" s="188" t="s">
        <v>9166</v>
      </c>
    </row>
    <row r="35" spans="1:19" ht="21.75" customHeight="1">
      <c r="A35" s="157" t="s">
        <v>5570</v>
      </c>
      <c r="B35" s="189" t="s">
        <v>8971</v>
      </c>
      <c r="C35" s="190" t="s">
        <v>9316</v>
      </c>
      <c r="D35" s="190" t="s">
        <v>4218</v>
      </c>
      <c r="E35" s="190" t="s">
        <v>1253</v>
      </c>
      <c r="F35" s="190" t="s">
        <v>9199</v>
      </c>
      <c r="G35" s="190">
        <v>1200</v>
      </c>
      <c r="H35" s="190" t="s">
        <v>9157</v>
      </c>
      <c r="I35" s="191" t="s">
        <v>9200</v>
      </c>
      <c r="J35" s="191" t="s">
        <v>9159</v>
      </c>
      <c r="K35" s="186" t="s">
        <v>9160</v>
      </c>
      <c r="L35" s="187" t="s">
        <v>9161</v>
      </c>
      <c r="M35" s="187" t="s">
        <v>9317</v>
      </c>
      <c r="N35" s="187" t="s">
        <v>9318</v>
      </c>
      <c r="O35" s="187">
        <v>176852646</v>
      </c>
      <c r="P35" s="187">
        <v>8016373978</v>
      </c>
      <c r="Q35" s="39" t="s">
        <v>9319</v>
      </c>
      <c r="R35" s="187" t="s">
        <v>9204</v>
      </c>
      <c r="S35" s="188" t="s">
        <v>9166</v>
      </c>
    </row>
    <row r="36" spans="1:19" ht="21.75" customHeight="1">
      <c r="A36" s="157" t="s">
        <v>9320</v>
      </c>
      <c r="B36" s="189" t="s">
        <v>4642</v>
      </c>
      <c r="C36" s="190" t="s">
        <v>9321</v>
      </c>
      <c r="D36" s="190" t="s">
        <v>8617</v>
      </c>
      <c r="E36" s="190" t="s">
        <v>9198</v>
      </c>
      <c r="F36" s="190" t="s">
        <v>9199</v>
      </c>
      <c r="G36" s="190">
        <v>1200</v>
      </c>
      <c r="H36" s="190" t="s">
        <v>9157</v>
      </c>
      <c r="I36" s="191" t="s">
        <v>9200</v>
      </c>
      <c r="J36" s="191" t="s">
        <v>9159</v>
      </c>
      <c r="K36" s="186" t="s">
        <v>9160</v>
      </c>
      <c r="L36" s="187" t="s">
        <v>9161</v>
      </c>
      <c r="M36" s="187" t="s">
        <v>414</v>
      </c>
      <c r="N36" s="187" t="s">
        <v>9322</v>
      </c>
      <c r="O36" s="187">
        <v>112701357</v>
      </c>
      <c r="P36" s="187">
        <v>8019897367</v>
      </c>
      <c r="Q36" s="187" t="s">
        <v>9323</v>
      </c>
      <c r="R36" s="187" t="s">
        <v>9204</v>
      </c>
      <c r="S36" s="188" t="s">
        <v>9166</v>
      </c>
    </row>
    <row r="37" spans="1:19" ht="21.75" customHeight="1">
      <c r="A37" s="157" t="s">
        <v>5503</v>
      </c>
      <c r="B37" s="189" t="s">
        <v>83</v>
      </c>
      <c r="C37" s="190" t="s">
        <v>9324</v>
      </c>
      <c r="D37" s="190" t="s">
        <v>4218</v>
      </c>
      <c r="E37" s="190" t="s">
        <v>3288</v>
      </c>
      <c r="F37" s="190" t="s">
        <v>9169</v>
      </c>
      <c r="G37" s="190">
        <v>1200</v>
      </c>
      <c r="H37" s="190" t="s">
        <v>9157</v>
      </c>
      <c r="I37" s="191" t="s">
        <v>9158</v>
      </c>
      <c r="J37" s="191" t="s">
        <v>9159</v>
      </c>
      <c r="K37" s="186" t="s">
        <v>9160</v>
      </c>
      <c r="L37" s="187" t="s">
        <v>9161</v>
      </c>
      <c r="M37" s="187" t="s">
        <v>9325</v>
      </c>
      <c r="N37" s="187" t="s">
        <v>9326</v>
      </c>
      <c r="O37" s="187">
        <v>116884799</v>
      </c>
      <c r="P37" s="187">
        <v>3852927999</v>
      </c>
      <c r="Q37" s="187" t="s">
        <v>9327</v>
      </c>
      <c r="R37" s="187" t="s">
        <v>9173</v>
      </c>
      <c r="S37" s="188" t="s">
        <v>9166</v>
      </c>
    </row>
    <row r="38" spans="1:19" ht="21.75" customHeight="1">
      <c r="A38" s="157" t="s">
        <v>9328</v>
      </c>
      <c r="B38" s="189" t="s">
        <v>5068</v>
      </c>
      <c r="C38" s="190" t="s">
        <v>8718</v>
      </c>
      <c r="D38" s="190" t="s">
        <v>4218</v>
      </c>
      <c r="E38" s="190" t="s">
        <v>3288</v>
      </c>
      <c r="F38" s="190" t="s">
        <v>9169</v>
      </c>
      <c r="G38" s="190">
        <v>1200</v>
      </c>
      <c r="H38" s="190" t="s">
        <v>9157</v>
      </c>
      <c r="I38" s="191" t="s">
        <v>9158</v>
      </c>
      <c r="J38" s="191" t="s">
        <v>9159</v>
      </c>
      <c r="K38" s="186" t="s">
        <v>9160</v>
      </c>
      <c r="L38" s="187" t="s">
        <v>9161</v>
      </c>
      <c r="M38" s="187" t="s">
        <v>9329</v>
      </c>
      <c r="N38" s="187" t="s">
        <v>9330</v>
      </c>
      <c r="O38" s="187">
        <v>155361200</v>
      </c>
      <c r="P38" s="187">
        <v>8014102416</v>
      </c>
      <c r="Q38" s="187" t="s">
        <v>9331</v>
      </c>
      <c r="R38" s="187" t="s">
        <v>9173</v>
      </c>
      <c r="S38" s="188" t="s">
        <v>9166</v>
      </c>
    </row>
    <row r="39" spans="1:19" ht="21.75" customHeight="1">
      <c r="A39" s="157" t="s">
        <v>5439</v>
      </c>
      <c r="B39" s="189" t="s">
        <v>4355</v>
      </c>
      <c r="C39" s="190" t="s">
        <v>9332</v>
      </c>
      <c r="D39" s="190" t="s">
        <v>4204</v>
      </c>
      <c r="E39" s="190" t="s">
        <v>9155</v>
      </c>
      <c r="F39" s="190" t="s">
        <v>9156</v>
      </c>
      <c r="G39" s="190">
        <v>1200</v>
      </c>
      <c r="H39" s="190" t="s">
        <v>9157</v>
      </c>
      <c r="I39" s="191" t="s">
        <v>9158</v>
      </c>
      <c r="J39" s="191" t="s">
        <v>9159</v>
      </c>
      <c r="K39" s="186" t="s">
        <v>9160</v>
      </c>
      <c r="L39" s="187" t="s">
        <v>9161</v>
      </c>
      <c r="M39" s="187" t="s">
        <v>9333</v>
      </c>
      <c r="N39" s="187" t="s">
        <v>9334</v>
      </c>
      <c r="O39" s="187">
        <v>176591129</v>
      </c>
      <c r="P39" s="187">
        <v>3852539117</v>
      </c>
      <c r="Q39" s="187" t="s">
        <v>9335</v>
      </c>
      <c r="R39" s="187" t="s">
        <v>9173</v>
      </c>
      <c r="S39" s="188" t="s">
        <v>9166</v>
      </c>
    </row>
    <row r="40" spans="1:19" ht="21.75" customHeight="1">
      <c r="A40" s="157" t="s">
        <v>5448</v>
      </c>
      <c r="B40" s="189" t="s">
        <v>4355</v>
      </c>
      <c r="C40" s="190" t="s">
        <v>9336</v>
      </c>
      <c r="D40" s="190" t="s">
        <v>4204</v>
      </c>
      <c r="E40" s="190" t="s">
        <v>9155</v>
      </c>
      <c r="F40" s="190" t="s">
        <v>9156</v>
      </c>
      <c r="G40" s="190">
        <v>1200</v>
      </c>
      <c r="H40" s="190" t="s">
        <v>9157</v>
      </c>
      <c r="I40" s="191" t="s">
        <v>9158</v>
      </c>
      <c r="J40" s="191" t="s">
        <v>9159</v>
      </c>
      <c r="K40" s="186" t="s">
        <v>9160</v>
      </c>
      <c r="L40" s="187" t="s">
        <v>9161</v>
      </c>
      <c r="M40" s="187" t="s">
        <v>9337</v>
      </c>
      <c r="N40" s="187" t="s">
        <v>9338</v>
      </c>
      <c r="O40" s="187">
        <v>103025720</v>
      </c>
      <c r="P40" s="187">
        <v>3854958633</v>
      </c>
      <c r="Q40" s="39" t="s">
        <v>9339</v>
      </c>
      <c r="R40" s="187" t="s">
        <v>9173</v>
      </c>
      <c r="S40" s="188" t="s">
        <v>9166</v>
      </c>
    </row>
    <row r="41" spans="1:19" ht="21.75" customHeight="1">
      <c r="A41" s="157" t="s">
        <v>5586</v>
      </c>
      <c r="B41" s="189" t="s">
        <v>95</v>
      </c>
      <c r="C41" s="190" t="s">
        <v>9340</v>
      </c>
      <c r="D41" s="190" t="s">
        <v>4204</v>
      </c>
      <c r="E41" s="190" t="s">
        <v>9198</v>
      </c>
      <c r="F41" s="190" t="s">
        <v>9199</v>
      </c>
      <c r="G41" s="190">
        <v>1200</v>
      </c>
      <c r="H41" s="190" t="s">
        <v>9157</v>
      </c>
      <c r="I41" s="191" t="s">
        <v>9200</v>
      </c>
      <c r="J41" s="191" t="s">
        <v>9159</v>
      </c>
      <c r="K41" s="186" t="s">
        <v>9160</v>
      </c>
      <c r="L41" s="187" t="s">
        <v>9161</v>
      </c>
      <c r="M41" s="187" t="s">
        <v>9341</v>
      </c>
      <c r="N41" s="187" t="s">
        <v>9342</v>
      </c>
      <c r="O41" s="187">
        <v>95684513</v>
      </c>
      <c r="P41" s="187">
        <v>3852239494</v>
      </c>
      <c r="Q41" s="187" t="s">
        <v>9343</v>
      </c>
      <c r="R41" s="187" t="s">
        <v>9204</v>
      </c>
      <c r="S41" s="188" t="s">
        <v>9166</v>
      </c>
    </row>
    <row r="42" spans="1:19" ht="21.75" hidden="1" customHeight="1">
      <c r="A42" s="157" t="s">
        <v>5467</v>
      </c>
      <c r="B42" s="189" t="s">
        <v>5068</v>
      </c>
      <c r="C42" s="190" t="s">
        <v>9344</v>
      </c>
      <c r="D42" s="190" t="s">
        <v>4218</v>
      </c>
      <c r="E42" s="190" t="s">
        <v>3288</v>
      </c>
      <c r="F42" s="190" t="s">
        <v>9169</v>
      </c>
      <c r="G42" s="190">
        <v>1200</v>
      </c>
      <c r="H42" s="190" t="s">
        <v>9157</v>
      </c>
      <c r="I42" s="191" t="s">
        <v>9158</v>
      </c>
      <c r="J42" s="191" t="s">
        <v>9159</v>
      </c>
      <c r="K42" s="186" t="s">
        <v>9160</v>
      </c>
      <c r="L42" s="187" t="s">
        <v>9161</v>
      </c>
      <c r="M42" s="194" t="s">
        <v>9345</v>
      </c>
      <c r="N42" s="194"/>
      <c r="O42" s="194">
        <v>176848677</v>
      </c>
      <c r="P42" s="187">
        <v>3852426013</v>
      </c>
      <c r="Q42" s="187" t="s">
        <v>9346</v>
      </c>
      <c r="R42" s="187" t="s">
        <v>9173</v>
      </c>
      <c r="S42" s="188" t="s">
        <v>9166</v>
      </c>
    </row>
    <row r="43" spans="1:19" ht="21.75" customHeight="1">
      <c r="A43" s="157" t="s">
        <v>5479</v>
      </c>
      <c r="B43" s="189" t="s">
        <v>98</v>
      </c>
      <c r="C43" s="190" t="s">
        <v>8068</v>
      </c>
      <c r="D43" s="190" t="s">
        <v>4204</v>
      </c>
      <c r="E43" s="190" t="s">
        <v>9168</v>
      </c>
      <c r="F43" s="190" t="s">
        <v>9169</v>
      </c>
      <c r="G43" s="190">
        <v>1200</v>
      </c>
      <c r="H43" s="190" t="s">
        <v>9157</v>
      </c>
      <c r="I43" s="191" t="s">
        <v>9158</v>
      </c>
      <c r="J43" s="191" t="s">
        <v>9159</v>
      </c>
      <c r="K43" s="186" t="s">
        <v>9160</v>
      </c>
      <c r="L43" s="187" t="s">
        <v>9161</v>
      </c>
      <c r="M43" s="187" t="s">
        <v>9347</v>
      </c>
      <c r="N43" s="187" t="s">
        <v>9348</v>
      </c>
      <c r="O43" s="187">
        <v>95651130</v>
      </c>
      <c r="P43" s="187">
        <v>8012050258</v>
      </c>
      <c r="Q43" s="187" t="s">
        <v>9349</v>
      </c>
      <c r="R43" s="187" t="s">
        <v>9173</v>
      </c>
      <c r="S43" s="188" t="s">
        <v>9166</v>
      </c>
    </row>
    <row r="44" spans="1:19" ht="21.75" customHeight="1">
      <c r="A44" s="157" t="s">
        <v>5288</v>
      </c>
      <c r="B44" s="189" t="s">
        <v>4355</v>
      </c>
      <c r="C44" s="190" t="s">
        <v>9350</v>
      </c>
      <c r="D44" s="190" t="s">
        <v>4204</v>
      </c>
      <c r="E44" s="190" t="s">
        <v>9155</v>
      </c>
      <c r="F44" s="190" t="s">
        <v>9156</v>
      </c>
      <c r="G44" s="190">
        <v>1200</v>
      </c>
      <c r="H44" s="190" t="s">
        <v>9157</v>
      </c>
      <c r="I44" s="191" t="s">
        <v>9158</v>
      </c>
      <c r="J44" s="191" t="s">
        <v>9159</v>
      </c>
      <c r="K44" s="186" t="s">
        <v>9160</v>
      </c>
      <c r="L44" s="187" t="s">
        <v>9161</v>
      </c>
      <c r="M44" s="187" t="s">
        <v>9351</v>
      </c>
      <c r="N44" s="187" t="s">
        <v>9352</v>
      </c>
      <c r="O44" s="187">
        <v>95638928</v>
      </c>
      <c r="P44" s="187">
        <v>4358305257</v>
      </c>
      <c r="Q44" s="187" t="s">
        <v>9353</v>
      </c>
      <c r="R44" s="187" t="s">
        <v>9173</v>
      </c>
      <c r="S44" s="188" t="s">
        <v>9166</v>
      </c>
    </row>
    <row r="45" spans="1:19" ht="21.75" customHeight="1">
      <c r="A45" s="157" t="s">
        <v>9354</v>
      </c>
      <c r="B45" s="189" t="s">
        <v>5509</v>
      </c>
      <c r="C45" s="190" t="s">
        <v>7132</v>
      </c>
      <c r="D45" s="190" t="s">
        <v>4220</v>
      </c>
      <c r="E45" s="190" t="s">
        <v>9155</v>
      </c>
      <c r="F45" s="190" t="s">
        <v>9156</v>
      </c>
      <c r="G45" s="190">
        <v>1200</v>
      </c>
      <c r="H45" s="190" t="s">
        <v>9157</v>
      </c>
      <c r="I45" s="191" t="s">
        <v>9158</v>
      </c>
      <c r="J45" s="191" t="s">
        <v>9159</v>
      </c>
      <c r="K45" s="186" t="s">
        <v>9160</v>
      </c>
      <c r="L45" s="187" t="s">
        <v>9161</v>
      </c>
      <c r="M45" s="187" t="s">
        <v>9355</v>
      </c>
      <c r="N45" s="187" t="s">
        <v>9356</v>
      </c>
      <c r="O45" s="187">
        <v>176967874</v>
      </c>
      <c r="P45" s="187">
        <v>3855070078</v>
      </c>
      <c r="Q45" s="187" t="s">
        <v>9357</v>
      </c>
      <c r="R45" s="187" t="s">
        <v>9165</v>
      </c>
      <c r="S45" s="188" t="s">
        <v>9166</v>
      </c>
    </row>
    <row r="46" spans="1:19" ht="21.75" customHeight="1">
      <c r="A46" s="157" t="s">
        <v>5573</v>
      </c>
      <c r="B46" s="189" t="s">
        <v>8971</v>
      </c>
      <c r="C46" s="190" t="s">
        <v>9358</v>
      </c>
      <c r="D46" s="190" t="s">
        <v>4218</v>
      </c>
      <c r="E46" s="190" t="s">
        <v>1253</v>
      </c>
      <c r="F46" s="190" t="s">
        <v>9199</v>
      </c>
      <c r="G46" s="190">
        <v>1200</v>
      </c>
      <c r="H46" s="190" t="s">
        <v>9157</v>
      </c>
      <c r="I46" s="191" t="s">
        <v>9200</v>
      </c>
      <c r="J46" s="191" t="s">
        <v>9159</v>
      </c>
      <c r="K46" s="186" t="s">
        <v>9160</v>
      </c>
      <c r="L46" s="187" t="s">
        <v>9161</v>
      </c>
      <c r="M46" s="187" t="s">
        <v>9359</v>
      </c>
      <c r="N46" s="187" t="s">
        <v>9360</v>
      </c>
      <c r="O46" s="187">
        <v>95703724</v>
      </c>
      <c r="P46" s="187">
        <v>3857751032</v>
      </c>
      <c r="Q46" s="187" t="s">
        <v>9361</v>
      </c>
      <c r="R46" s="187" t="s">
        <v>9204</v>
      </c>
      <c r="S46" s="188" t="s">
        <v>9166</v>
      </c>
    </row>
    <row r="47" spans="1:19" ht="21.75" customHeight="1">
      <c r="A47" s="157" t="s">
        <v>9362</v>
      </c>
      <c r="B47" s="189" t="s">
        <v>4642</v>
      </c>
      <c r="C47" s="190" t="s">
        <v>7290</v>
      </c>
      <c r="D47" s="190" t="s">
        <v>8617</v>
      </c>
      <c r="E47" s="190" t="s">
        <v>9198</v>
      </c>
      <c r="F47" s="190" t="s">
        <v>9199</v>
      </c>
      <c r="G47" s="190">
        <v>1200</v>
      </c>
      <c r="H47" s="190" t="s">
        <v>9157</v>
      </c>
      <c r="I47" s="191" t="s">
        <v>9200</v>
      </c>
      <c r="J47" s="191" t="s">
        <v>9159</v>
      </c>
      <c r="K47" s="186" t="s">
        <v>9160</v>
      </c>
      <c r="L47" s="187" t="s">
        <v>9161</v>
      </c>
      <c r="M47" s="187" t="s">
        <v>9363</v>
      </c>
      <c r="N47" s="187" t="s">
        <v>9364</v>
      </c>
      <c r="O47" s="187">
        <v>153669362</v>
      </c>
      <c r="P47" s="187">
        <v>7142920882</v>
      </c>
      <c r="Q47" s="200" t="s">
        <v>9365</v>
      </c>
      <c r="R47" s="187" t="s">
        <v>9204</v>
      </c>
      <c r="S47" s="188" t="s">
        <v>9166</v>
      </c>
    </row>
    <row r="48" spans="1:19" s="42" customFormat="1" ht="21.75" customHeight="1">
      <c r="A48" s="213" t="s">
        <v>5590</v>
      </c>
      <c r="B48" s="214" t="s">
        <v>95</v>
      </c>
      <c r="C48" s="215" t="s">
        <v>9366</v>
      </c>
      <c r="D48" s="215" t="s">
        <v>4204</v>
      </c>
      <c r="E48" s="215" t="s">
        <v>9198</v>
      </c>
      <c r="F48" s="190" t="s">
        <v>9199</v>
      </c>
      <c r="G48" s="190">
        <v>1200</v>
      </c>
      <c r="H48" s="190" t="s">
        <v>9157</v>
      </c>
      <c r="I48" s="191" t="s">
        <v>9200</v>
      </c>
      <c r="J48" s="191" t="s">
        <v>9159</v>
      </c>
      <c r="K48" s="213" t="s">
        <v>9160</v>
      </c>
      <c r="L48" s="215" t="s">
        <v>9161</v>
      </c>
      <c r="M48" s="215" t="s">
        <v>9367</v>
      </c>
      <c r="N48" s="215" t="s">
        <v>9368</v>
      </c>
      <c r="O48" s="215">
        <v>95669773</v>
      </c>
      <c r="P48" s="215">
        <v>3852126381</v>
      </c>
      <c r="Q48" s="215" t="s">
        <v>9369</v>
      </c>
      <c r="R48" s="215" t="s">
        <v>9204</v>
      </c>
      <c r="S48" s="216" t="s">
        <v>9166</v>
      </c>
    </row>
    <row r="49" spans="1:19" ht="21.75" customHeight="1">
      <c r="A49" s="157" t="s">
        <v>9370</v>
      </c>
      <c r="B49" s="189" t="s">
        <v>4760</v>
      </c>
      <c r="C49" s="190" t="s">
        <v>9371</v>
      </c>
      <c r="D49" s="190" t="s">
        <v>4204</v>
      </c>
      <c r="E49" s="190" t="s">
        <v>9168</v>
      </c>
      <c r="F49" s="190" t="s">
        <v>9169</v>
      </c>
      <c r="G49" s="190">
        <v>1200</v>
      </c>
      <c r="H49" s="190" t="s">
        <v>9157</v>
      </c>
      <c r="I49" s="191" t="s">
        <v>9158</v>
      </c>
      <c r="J49" s="191" t="s">
        <v>9159</v>
      </c>
      <c r="K49" s="186" t="s">
        <v>9160</v>
      </c>
      <c r="L49" s="187" t="s">
        <v>9161</v>
      </c>
      <c r="M49" s="187" t="s">
        <v>9372</v>
      </c>
      <c r="N49" s="187" t="s">
        <v>9373</v>
      </c>
      <c r="O49" s="187">
        <v>176886901</v>
      </c>
      <c r="P49" s="187">
        <v>7714744813</v>
      </c>
      <c r="Q49" s="187" t="s">
        <v>9374</v>
      </c>
      <c r="R49" s="187" t="s">
        <v>9173</v>
      </c>
      <c r="S49" s="188" t="s">
        <v>9166</v>
      </c>
    </row>
    <row r="50" spans="1:19" ht="21.75" customHeight="1">
      <c r="A50" s="157" t="s">
        <v>9375</v>
      </c>
      <c r="B50" s="189" t="s">
        <v>4642</v>
      </c>
      <c r="C50" s="190" t="s">
        <v>9376</v>
      </c>
      <c r="D50" s="190" t="s">
        <v>8617</v>
      </c>
      <c r="E50" s="190" t="s">
        <v>9198</v>
      </c>
      <c r="F50" s="190" t="s">
        <v>9199</v>
      </c>
      <c r="G50" s="190">
        <v>1200</v>
      </c>
      <c r="H50" s="190" t="s">
        <v>9157</v>
      </c>
      <c r="I50" s="191" t="s">
        <v>9200</v>
      </c>
      <c r="J50" s="191" t="s">
        <v>9159</v>
      </c>
      <c r="K50" s="186" t="s">
        <v>9160</v>
      </c>
      <c r="L50" s="187" t="s">
        <v>9161</v>
      </c>
      <c r="M50" s="187" t="s">
        <v>9377</v>
      </c>
      <c r="N50" s="187" t="s">
        <v>9378</v>
      </c>
      <c r="O50" s="187">
        <v>176700514</v>
      </c>
      <c r="P50" s="187">
        <v>8014198218</v>
      </c>
      <c r="Q50" s="187" t="s">
        <v>9379</v>
      </c>
      <c r="R50" s="187" t="s">
        <v>9204</v>
      </c>
      <c r="S50" s="188" t="s">
        <v>9166</v>
      </c>
    </row>
    <row r="51" spans="1:19" ht="21.75" customHeight="1">
      <c r="A51" s="157" t="s">
        <v>5494</v>
      </c>
      <c r="B51" s="193" t="s">
        <v>4760</v>
      </c>
      <c r="C51" s="190" t="s">
        <v>9380</v>
      </c>
      <c r="D51" s="190" t="s">
        <v>4204</v>
      </c>
      <c r="E51" s="190" t="s">
        <v>9168</v>
      </c>
      <c r="F51" s="190" t="s">
        <v>9169</v>
      </c>
      <c r="G51" s="190">
        <v>1200</v>
      </c>
      <c r="H51" s="190" t="s">
        <v>9157</v>
      </c>
      <c r="I51" s="191" t="s">
        <v>9158</v>
      </c>
      <c r="J51" s="191" t="s">
        <v>9159</v>
      </c>
      <c r="K51" s="186" t="s">
        <v>9160</v>
      </c>
      <c r="L51" s="187" t="s">
        <v>9161</v>
      </c>
      <c r="M51" s="187" t="s">
        <v>9381</v>
      </c>
      <c r="N51" s="187" t="s">
        <v>9382</v>
      </c>
      <c r="O51" s="187">
        <v>95711186</v>
      </c>
      <c r="P51" s="187">
        <v>3854557989</v>
      </c>
      <c r="Q51" s="187" t="s">
        <v>9383</v>
      </c>
      <c r="R51" s="187" t="s">
        <v>9173</v>
      </c>
      <c r="S51" s="188" t="s">
        <v>9166</v>
      </c>
    </row>
    <row r="52" spans="1:19" ht="21.75" customHeight="1">
      <c r="A52" s="157" t="s">
        <v>9384</v>
      </c>
      <c r="B52" s="189" t="s">
        <v>5068</v>
      </c>
      <c r="C52" s="190" t="s">
        <v>9385</v>
      </c>
      <c r="D52" s="190" t="s">
        <v>4218</v>
      </c>
      <c r="E52" s="190" t="s">
        <v>3288</v>
      </c>
      <c r="F52" s="190" t="s">
        <v>9169</v>
      </c>
      <c r="G52" s="190">
        <v>1200</v>
      </c>
      <c r="H52" s="190" t="s">
        <v>9157</v>
      </c>
      <c r="I52" s="191" t="s">
        <v>9158</v>
      </c>
      <c r="J52" s="191" t="s">
        <v>9159</v>
      </c>
      <c r="K52" s="186" t="s">
        <v>9160</v>
      </c>
      <c r="L52" s="187" t="s">
        <v>9161</v>
      </c>
      <c r="M52" s="187" t="s">
        <v>9386</v>
      </c>
      <c r="N52" s="187" t="s">
        <v>9387</v>
      </c>
      <c r="O52" s="187">
        <v>176848454</v>
      </c>
      <c r="P52" s="187">
        <v>7025595387</v>
      </c>
      <c r="Q52" s="187" t="s">
        <v>9388</v>
      </c>
      <c r="R52" s="187" t="s">
        <v>9173</v>
      </c>
      <c r="S52" s="188" t="s">
        <v>9166</v>
      </c>
    </row>
    <row r="53" spans="1:19" ht="21.75" customHeight="1">
      <c r="A53" s="157" t="s">
        <v>9389</v>
      </c>
      <c r="B53" s="189" t="s">
        <v>5509</v>
      </c>
      <c r="C53" s="190" t="s">
        <v>9390</v>
      </c>
      <c r="D53" s="190" t="s">
        <v>4220</v>
      </c>
      <c r="E53" s="190" t="s">
        <v>9155</v>
      </c>
      <c r="F53" s="190" t="s">
        <v>9156</v>
      </c>
      <c r="G53" s="190">
        <v>1200</v>
      </c>
      <c r="H53" s="190" t="s">
        <v>9157</v>
      </c>
      <c r="I53" s="191" t="s">
        <v>9158</v>
      </c>
      <c r="J53" s="191" t="s">
        <v>9159</v>
      </c>
      <c r="K53" s="186" t="s">
        <v>9160</v>
      </c>
      <c r="L53" s="187" t="s">
        <v>9161</v>
      </c>
      <c r="M53" s="187" t="s">
        <v>9391</v>
      </c>
      <c r="N53" s="187" t="s">
        <v>9392</v>
      </c>
      <c r="O53" s="187">
        <v>124715502</v>
      </c>
      <c r="P53" s="187">
        <v>8015002504</v>
      </c>
      <c r="Q53" s="187" t="s">
        <v>9393</v>
      </c>
      <c r="R53" s="187" t="s">
        <v>9165</v>
      </c>
      <c r="S53" s="188" t="s">
        <v>9166</v>
      </c>
    </row>
    <row r="54" spans="1:19" ht="21.75" customHeight="1">
      <c r="A54" s="157" t="s">
        <v>5563</v>
      </c>
      <c r="B54" s="189" t="s">
        <v>119</v>
      </c>
      <c r="C54" s="190" t="s">
        <v>9028</v>
      </c>
      <c r="D54" s="190" t="s">
        <v>4204</v>
      </c>
      <c r="E54" s="190" t="s">
        <v>9198</v>
      </c>
      <c r="F54" s="190" t="s">
        <v>9199</v>
      </c>
      <c r="G54" s="190">
        <v>1200</v>
      </c>
      <c r="H54" s="190" t="s">
        <v>9157</v>
      </c>
      <c r="I54" s="191" t="s">
        <v>9200</v>
      </c>
      <c r="J54" s="191" t="s">
        <v>9159</v>
      </c>
      <c r="K54" s="186" t="s">
        <v>9160</v>
      </c>
      <c r="L54" s="187" t="s">
        <v>9161</v>
      </c>
      <c r="M54" s="187" t="s">
        <v>9394</v>
      </c>
      <c r="N54" s="187" t="s">
        <v>9395</v>
      </c>
      <c r="O54" s="187">
        <v>95629599</v>
      </c>
      <c r="P54" s="187">
        <v>8018349666</v>
      </c>
      <c r="Q54" s="187" t="s">
        <v>9396</v>
      </c>
      <c r="R54" s="187" t="s">
        <v>9204</v>
      </c>
      <c r="S54" s="188" t="s">
        <v>9166</v>
      </c>
    </row>
    <row r="55" spans="1:19" ht="21.75" customHeight="1">
      <c r="A55" s="157" t="s">
        <v>9397</v>
      </c>
      <c r="B55" s="189" t="s">
        <v>4642</v>
      </c>
      <c r="C55" s="190" t="s">
        <v>9398</v>
      </c>
      <c r="D55" s="190" t="s">
        <v>8617</v>
      </c>
      <c r="E55" s="190" t="s">
        <v>9198</v>
      </c>
      <c r="F55" s="190" t="s">
        <v>9199</v>
      </c>
      <c r="G55" s="190">
        <v>1200</v>
      </c>
      <c r="H55" s="190" t="s">
        <v>9157</v>
      </c>
      <c r="I55" s="191" t="s">
        <v>9200</v>
      </c>
      <c r="J55" s="191" t="s">
        <v>9159</v>
      </c>
      <c r="K55" s="186" t="s">
        <v>9160</v>
      </c>
      <c r="L55" s="187" t="s">
        <v>9161</v>
      </c>
      <c r="M55" s="187" t="s">
        <v>9399</v>
      </c>
      <c r="N55" s="187" t="s">
        <v>9400</v>
      </c>
      <c r="O55" s="187">
        <v>95695707</v>
      </c>
      <c r="P55" s="187">
        <v>8018099740</v>
      </c>
      <c r="Q55" s="187" t="s">
        <v>9401</v>
      </c>
      <c r="R55" s="187" t="s">
        <v>9204</v>
      </c>
      <c r="S55" s="188" t="s">
        <v>9166</v>
      </c>
    </row>
    <row r="56" spans="1:19" ht="21.75" customHeight="1">
      <c r="A56" s="157" t="s">
        <v>9402</v>
      </c>
      <c r="B56" s="189" t="s">
        <v>95</v>
      </c>
      <c r="C56" s="190" t="s">
        <v>9403</v>
      </c>
      <c r="D56" s="190" t="s">
        <v>4204</v>
      </c>
      <c r="E56" s="190" t="s">
        <v>9198</v>
      </c>
      <c r="F56" s="190" t="s">
        <v>9199</v>
      </c>
      <c r="G56" s="190">
        <v>1200</v>
      </c>
      <c r="H56" s="190" t="s">
        <v>9157</v>
      </c>
      <c r="I56" s="191" t="s">
        <v>9200</v>
      </c>
      <c r="J56" s="191" t="s">
        <v>9159</v>
      </c>
      <c r="K56" s="186" t="s">
        <v>9160</v>
      </c>
      <c r="L56" s="187" t="s">
        <v>9161</v>
      </c>
      <c r="M56" s="187" t="s">
        <v>9404</v>
      </c>
      <c r="N56" s="187" t="s">
        <v>9405</v>
      </c>
      <c r="O56" s="187">
        <v>137420537</v>
      </c>
      <c r="P56" s="187">
        <v>3854872623</v>
      </c>
      <c r="Q56" s="187" t="s">
        <v>9406</v>
      </c>
      <c r="R56" s="187" t="s">
        <v>9204</v>
      </c>
      <c r="S56" s="188" t="s">
        <v>9166</v>
      </c>
    </row>
    <row r="57" spans="1:19" ht="21.75" customHeight="1">
      <c r="A57" s="157" t="s">
        <v>5320</v>
      </c>
      <c r="B57" s="189" t="s">
        <v>5509</v>
      </c>
      <c r="C57" s="190" t="s">
        <v>9407</v>
      </c>
      <c r="D57" s="190" t="s">
        <v>4220</v>
      </c>
      <c r="E57" s="190" t="s">
        <v>9155</v>
      </c>
      <c r="F57" s="190" t="s">
        <v>9156</v>
      </c>
      <c r="G57" s="190">
        <v>1200</v>
      </c>
      <c r="H57" s="190" t="s">
        <v>9157</v>
      </c>
      <c r="I57" s="191" t="s">
        <v>9158</v>
      </c>
      <c r="J57" s="191" t="s">
        <v>9159</v>
      </c>
      <c r="K57" s="186" t="s">
        <v>9160</v>
      </c>
      <c r="L57" s="187" t="s">
        <v>9161</v>
      </c>
      <c r="M57" s="187" t="s">
        <v>9408</v>
      </c>
      <c r="N57" s="187" t="s">
        <v>9409</v>
      </c>
      <c r="O57" s="187">
        <v>95675529</v>
      </c>
      <c r="P57" s="187">
        <v>8012305527</v>
      </c>
      <c r="Q57" s="187" t="s">
        <v>9410</v>
      </c>
      <c r="R57" s="187" t="s">
        <v>9165</v>
      </c>
      <c r="S57" s="188" t="s">
        <v>9166</v>
      </c>
    </row>
    <row r="58" spans="1:19" ht="21.75" customHeight="1">
      <c r="A58" s="157" t="s">
        <v>5580</v>
      </c>
      <c r="B58" s="189" t="s">
        <v>8971</v>
      </c>
      <c r="C58" s="190" t="s">
        <v>9411</v>
      </c>
      <c r="D58" s="190" t="s">
        <v>4218</v>
      </c>
      <c r="E58" s="190" t="s">
        <v>1253</v>
      </c>
      <c r="F58" s="190" t="s">
        <v>9199</v>
      </c>
      <c r="G58" s="190">
        <v>1200</v>
      </c>
      <c r="H58" s="190" t="s">
        <v>9157</v>
      </c>
      <c r="I58" s="191" t="s">
        <v>9200</v>
      </c>
      <c r="J58" s="191" t="s">
        <v>9159</v>
      </c>
      <c r="K58" s="186" t="s">
        <v>9160</v>
      </c>
      <c r="L58" s="187" t="s">
        <v>9161</v>
      </c>
      <c r="M58" s="187" t="s">
        <v>9412</v>
      </c>
      <c r="N58" s="187" t="s">
        <v>9413</v>
      </c>
      <c r="O58" s="187">
        <v>119563733</v>
      </c>
      <c r="P58" s="187">
        <v>3852125038</v>
      </c>
      <c r="Q58" s="187" t="s">
        <v>9414</v>
      </c>
      <c r="R58" s="187" t="s">
        <v>9204</v>
      </c>
      <c r="S58" s="188" t="s">
        <v>9166</v>
      </c>
    </row>
    <row r="59" spans="1:19" ht="21.75" customHeight="1">
      <c r="A59" s="157" t="s">
        <v>5599</v>
      </c>
      <c r="B59" s="189" t="s">
        <v>95</v>
      </c>
      <c r="C59" s="190" t="s">
        <v>9415</v>
      </c>
      <c r="D59" s="190" t="s">
        <v>4204</v>
      </c>
      <c r="E59" s="190" t="s">
        <v>9198</v>
      </c>
      <c r="F59" s="190" t="s">
        <v>9199</v>
      </c>
      <c r="G59" s="190">
        <v>1200</v>
      </c>
      <c r="H59" s="190" t="s">
        <v>9157</v>
      </c>
      <c r="I59" s="191" t="s">
        <v>9200</v>
      </c>
      <c r="J59" s="192" t="s">
        <v>9159</v>
      </c>
      <c r="K59" s="186" t="s">
        <v>9160</v>
      </c>
      <c r="L59" s="187" t="s">
        <v>9161</v>
      </c>
      <c r="M59" s="187" t="s">
        <v>9416</v>
      </c>
      <c r="N59" s="187" t="s">
        <v>9417</v>
      </c>
      <c r="O59" s="187">
        <v>95707367</v>
      </c>
      <c r="P59" s="187">
        <v>8083979742</v>
      </c>
      <c r="Q59" s="187" t="s">
        <v>9418</v>
      </c>
      <c r="R59" s="187" t="s">
        <v>9204</v>
      </c>
      <c r="S59" s="188" t="s">
        <v>9166</v>
      </c>
    </row>
    <row r="60" spans="1:19" ht="21.75" customHeight="1">
      <c r="A60" s="157" t="s">
        <v>5301</v>
      </c>
      <c r="B60" s="189" t="s">
        <v>188</v>
      </c>
      <c r="C60" s="190" t="s">
        <v>9419</v>
      </c>
      <c r="D60" s="190" t="s">
        <v>8617</v>
      </c>
      <c r="E60" s="190" t="s">
        <v>9155</v>
      </c>
      <c r="F60" s="190" t="s">
        <v>9156</v>
      </c>
      <c r="G60" s="190">
        <v>1200</v>
      </c>
      <c r="H60" s="190" t="s">
        <v>9157</v>
      </c>
      <c r="I60" s="191" t="s">
        <v>9158</v>
      </c>
      <c r="J60" s="192" t="s">
        <v>9159</v>
      </c>
      <c r="K60" s="186" t="s">
        <v>9160</v>
      </c>
      <c r="L60" s="187" t="s">
        <v>9161</v>
      </c>
      <c r="M60" s="187" t="s">
        <v>9420</v>
      </c>
      <c r="N60" s="187" t="s">
        <v>9421</v>
      </c>
      <c r="O60" s="187">
        <v>95652127</v>
      </c>
      <c r="P60" s="187">
        <v>8014142877</v>
      </c>
      <c r="Q60" s="200" t="s">
        <v>9422</v>
      </c>
      <c r="R60" s="187" t="s">
        <v>9173</v>
      </c>
      <c r="S60" s="188" t="s">
        <v>9166</v>
      </c>
    </row>
    <row r="61" spans="1:19" ht="35.25" customHeight="1">
      <c r="A61" s="157" t="s">
        <v>5594</v>
      </c>
      <c r="B61" s="189" t="s">
        <v>95</v>
      </c>
      <c r="C61" s="190" t="s">
        <v>9423</v>
      </c>
      <c r="D61" s="190" t="s">
        <v>4204</v>
      </c>
      <c r="E61" s="190" t="s">
        <v>9198</v>
      </c>
      <c r="F61" s="190" t="s">
        <v>9199</v>
      </c>
      <c r="G61" s="190">
        <v>1200</v>
      </c>
      <c r="H61" s="190" t="s">
        <v>9157</v>
      </c>
      <c r="I61" s="191" t="s">
        <v>9200</v>
      </c>
      <c r="J61" s="192" t="s">
        <v>9159</v>
      </c>
      <c r="K61" s="186" t="s">
        <v>9160</v>
      </c>
      <c r="L61" s="187" t="s">
        <v>9161</v>
      </c>
      <c r="M61" s="158" t="s">
        <v>9424</v>
      </c>
      <c r="N61" s="158" t="s">
        <v>9425</v>
      </c>
      <c r="O61" s="187">
        <v>176555906</v>
      </c>
      <c r="P61" s="187">
        <v>8013861790</v>
      </c>
      <c r="Q61" s="187" t="s">
        <v>9426</v>
      </c>
      <c r="R61" s="187" t="s">
        <v>9204</v>
      </c>
      <c r="S61" s="188" t="s">
        <v>9166</v>
      </c>
    </row>
    <row r="62" spans="1:19" ht="21.75" customHeight="1">
      <c r="A62" s="157" t="s">
        <v>5552</v>
      </c>
      <c r="B62" s="189" t="s">
        <v>119</v>
      </c>
      <c r="C62" s="190" t="s">
        <v>9427</v>
      </c>
      <c r="D62" s="190" t="s">
        <v>4204</v>
      </c>
      <c r="E62" s="190" t="s">
        <v>9198</v>
      </c>
      <c r="F62" s="190" t="s">
        <v>9199</v>
      </c>
      <c r="G62" s="190">
        <v>1200</v>
      </c>
      <c r="H62" s="190" t="s">
        <v>9157</v>
      </c>
      <c r="I62" s="191" t="s">
        <v>9200</v>
      </c>
      <c r="J62" s="191" t="s">
        <v>9159</v>
      </c>
      <c r="K62" s="186" t="s">
        <v>9160</v>
      </c>
      <c r="L62" s="187" t="s">
        <v>9161</v>
      </c>
      <c r="M62" s="187" t="s">
        <v>9428</v>
      </c>
      <c r="N62" s="187" t="s">
        <v>9429</v>
      </c>
      <c r="O62" s="187">
        <v>168415380</v>
      </c>
      <c r="P62" s="187">
        <v>3855251455</v>
      </c>
      <c r="Q62" s="187" t="s">
        <v>9430</v>
      </c>
      <c r="R62" s="187" t="s">
        <v>9204</v>
      </c>
      <c r="S62" s="188" t="s">
        <v>9166</v>
      </c>
    </row>
    <row r="63" spans="1:19" ht="21.75" customHeight="1">
      <c r="A63" s="157" t="s">
        <v>5305</v>
      </c>
      <c r="B63" s="189" t="s">
        <v>4760</v>
      </c>
      <c r="C63" s="190" t="s">
        <v>9431</v>
      </c>
      <c r="D63" s="190" t="s">
        <v>4204</v>
      </c>
      <c r="E63" s="190" t="s">
        <v>9168</v>
      </c>
      <c r="F63" s="190" t="s">
        <v>9169</v>
      </c>
      <c r="G63" s="190">
        <v>1200</v>
      </c>
      <c r="H63" s="190" t="s">
        <v>9157</v>
      </c>
      <c r="I63" s="191" t="s">
        <v>9158</v>
      </c>
      <c r="J63" s="191" t="s">
        <v>9159</v>
      </c>
      <c r="K63" s="186" t="s">
        <v>9160</v>
      </c>
      <c r="L63" s="187" t="s">
        <v>9161</v>
      </c>
      <c r="M63" s="187" t="s">
        <v>9432</v>
      </c>
      <c r="N63" s="187" t="s">
        <v>9433</v>
      </c>
      <c r="O63" s="187">
        <v>176886926</v>
      </c>
      <c r="P63" s="187">
        <v>3852902194</v>
      </c>
      <c r="Q63" s="187" t="s">
        <v>9434</v>
      </c>
      <c r="R63" s="187" t="s">
        <v>9173</v>
      </c>
      <c r="S63" s="188" t="s">
        <v>9166</v>
      </c>
    </row>
    <row r="64" spans="1:19" ht="21.75" customHeight="1">
      <c r="A64" s="157" t="s">
        <v>5549</v>
      </c>
      <c r="B64" s="189" t="s">
        <v>119</v>
      </c>
      <c r="C64" s="190" t="s">
        <v>9435</v>
      </c>
      <c r="D64" s="190" t="s">
        <v>4204</v>
      </c>
      <c r="E64" s="190" t="s">
        <v>9198</v>
      </c>
      <c r="F64" s="190" t="s">
        <v>9199</v>
      </c>
      <c r="G64" s="190">
        <v>1200</v>
      </c>
      <c r="H64" s="190" t="s">
        <v>9157</v>
      </c>
      <c r="I64" s="191" t="s">
        <v>9200</v>
      </c>
      <c r="J64" s="191" t="s">
        <v>9159</v>
      </c>
      <c r="K64" s="186" t="s">
        <v>9160</v>
      </c>
      <c r="L64" s="187" t="s">
        <v>9161</v>
      </c>
      <c r="M64" s="187" t="s">
        <v>9436</v>
      </c>
      <c r="N64" s="187" t="s">
        <v>9437</v>
      </c>
      <c r="O64" s="187">
        <v>176887067</v>
      </c>
      <c r="P64" s="187">
        <v>8087641773</v>
      </c>
      <c r="Q64" s="200" t="s">
        <v>9438</v>
      </c>
      <c r="R64" s="187" t="s">
        <v>9204</v>
      </c>
      <c r="S64" s="188" t="s">
        <v>9166</v>
      </c>
    </row>
    <row r="65" spans="1:19" ht="21.75" customHeight="1">
      <c r="A65" s="157" t="s">
        <v>5293</v>
      </c>
      <c r="B65" s="189" t="s">
        <v>110</v>
      </c>
      <c r="C65" s="190" t="s">
        <v>9439</v>
      </c>
      <c r="D65" s="190" t="s">
        <v>8617</v>
      </c>
      <c r="E65" s="190" t="s">
        <v>9155</v>
      </c>
      <c r="F65" s="190" t="s">
        <v>9156</v>
      </c>
      <c r="G65" s="190">
        <v>1200</v>
      </c>
      <c r="H65" s="190" t="s">
        <v>9157</v>
      </c>
      <c r="I65" s="191" t="s">
        <v>9158</v>
      </c>
      <c r="J65" s="191" t="s">
        <v>9159</v>
      </c>
      <c r="K65" s="186" t="s">
        <v>9160</v>
      </c>
      <c r="L65" s="187" t="s">
        <v>9161</v>
      </c>
      <c r="M65" s="187" t="s">
        <v>9440</v>
      </c>
      <c r="N65" s="187" t="s">
        <v>9441</v>
      </c>
      <c r="O65" s="187">
        <v>143830687</v>
      </c>
      <c r="P65" s="187">
        <v>3854901914</v>
      </c>
      <c r="Q65" s="187" t="s">
        <v>9442</v>
      </c>
      <c r="R65" s="187" t="s">
        <v>9173</v>
      </c>
      <c r="S65" s="188" t="s">
        <v>9166</v>
      </c>
    </row>
    <row r="66" spans="1:19" s="42" customFormat="1" ht="21.75" customHeight="1">
      <c r="A66" s="213" t="s">
        <v>5541</v>
      </c>
      <c r="B66" s="214" t="s">
        <v>119</v>
      </c>
      <c r="C66" s="215" t="s">
        <v>9443</v>
      </c>
      <c r="D66" s="215" t="s">
        <v>4204</v>
      </c>
      <c r="E66" s="215" t="s">
        <v>9198</v>
      </c>
      <c r="F66" s="190" t="s">
        <v>9199</v>
      </c>
      <c r="G66" s="190">
        <v>1200</v>
      </c>
      <c r="H66" s="190" t="s">
        <v>9157</v>
      </c>
      <c r="I66" s="191" t="s">
        <v>9200</v>
      </c>
      <c r="J66" s="191" t="s">
        <v>9159</v>
      </c>
      <c r="K66" s="213" t="s">
        <v>9160</v>
      </c>
      <c r="L66" s="215" t="s">
        <v>9161</v>
      </c>
      <c r="M66" s="215" t="s">
        <v>9444</v>
      </c>
      <c r="N66" s="215" t="s">
        <v>9445</v>
      </c>
      <c r="O66" s="215">
        <v>170053724</v>
      </c>
      <c r="P66" s="215">
        <v>8016610621</v>
      </c>
      <c r="Q66" s="215" t="s">
        <v>9446</v>
      </c>
      <c r="R66" s="215" t="s">
        <v>9204</v>
      </c>
      <c r="S66" s="216" t="s">
        <v>9166</v>
      </c>
    </row>
  </sheetData>
  <autoFilter ref="A1:S66" xr:uid="{BBAEB595-9D5F-4CF6-9BF4-B7886C889C7D}">
    <filterColumn colId="10">
      <filters>
        <filter val="YES"/>
      </filters>
    </filterColumn>
    <sortState xmlns:xlrd2="http://schemas.microsoft.com/office/spreadsheetml/2017/richdata2" ref="A2:S66">
      <sortCondition ref="M1:M66"/>
    </sortState>
  </autoFilter>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F773-CF85-4B90-A410-3F4E2B2ACD2B}">
  <dimension ref="A1:T62"/>
  <sheetViews>
    <sheetView topLeftCell="C1" workbookViewId="0">
      <selection activeCell="C3" sqref="C3"/>
    </sheetView>
  </sheetViews>
  <sheetFormatPr defaultColWidth="24.7109375" defaultRowHeight="21.75" customHeight="1"/>
  <cols>
    <col min="2" max="2" width="13.5703125" style="36" customWidth="1"/>
    <col min="3" max="3" width="12.140625" customWidth="1"/>
    <col min="4" max="4" width="41.85546875" bestFit="1" customWidth="1"/>
    <col min="5" max="6" width="23.5703125" customWidth="1"/>
    <col min="8" max="8" width="24.7109375" customWidth="1"/>
    <col min="9" max="9" width="13.85546875" customWidth="1"/>
    <col min="10" max="10" width="13.28515625" hidden="1" customWidth="1"/>
    <col min="11" max="11" width="24.7109375" hidden="1" customWidth="1"/>
    <col min="12" max="12" width="24.7109375" customWidth="1"/>
  </cols>
  <sheetData>
    <row r="1" spans="1:20" ht="21.75" customHeight="1">
      <c r="A1" s="1186" t="s">
        <v>8788</v>
      </c>
      <c r="B1" s="1186"/>
      <c r="C1" s="1186"/>
      <c r="D1" s="1186"/>
      <c r="E1" s="1186"/>
      <c r="H1" s="1186"/>
      <c r="I1" s="1186"/>
      <c r="J1" s="1186"/>
      <c r="K1" s="1186"/>
      <c r="L1" t="s">
        <v>8788</v>
      </c>
      <c r="N1" t="s">
        <v>9447</v>
      </c>
      <c r="O1" t="s">
        <v>9448</v>
      </c>
      <c r="P1" t="s">
        <v>9449</v>
      </c>
      <c r="Q1" t="s">
        <v>9450</v>
      </c>
      <c r="R1" t="s">
        <v>4148</v>
      </c>
      <c r="S1" t="s">
        <v>4149</v>
      </c>
      <c r="T1" t="s">
        <v>4150</v>
      </c>
    </row>
    <row r="2" spans="1:20" ht="21.75" customHeight="1">
      <c r="A2" s="84" t="s">
        <v>9141</v>
      </c>
      <c r="B2" s="152" t="s">
        <v>71</v>
      </c>
      <c r="C2" s="81" t="s">
        <v>9451</v>
      </c>
      <c r="D2" s="81" t="s">
        <v>193</v>
      </c>
      <c r="E2" s="81" t="s">
        <v>448</v>
      </c>
      <c r="F2" s="81"/>
      <c r="G2" s="81" t="s">
        <v>63</v>
      </c>
      <c r="H2" s="127" t="s">
        <v>9149</v>
      </c>
      <c r="I2" s="87" t="s">
        <v>1192</v>
      </c>
      <c r="J2" s="82" t="s">
        <v>447</v>
      </c>
      <c r="K2" s="83" t="s">
        <v>9452</v>
      </c>
      <c r="L2" s="83" t="s">
        <v>9453</v>
      </c>
      <c r="M2" s="74" t="s">
        <v>450</v>
      </c>
      <c r="N2" s="74" t="s">
        <v>4146</v>
      </c>
      <c r="O2" s="74" t="s">
        <v>4147</v>
      </c>
      <c r="P2" s="74" t="s">
        <v>9450</v>
      </c>
      <c r="Q2" s="74" t="s">
        <v>4148</v>
      </c>
      <c r="R2" s="74" t="s">
        <v>4149</v>
      </c>
      <c r="S2" s="74" t="s">
        <v>4150</v>
      </c>
    </row>
    <row r="3" spans="1:20" ht="21.75" customHeight="1">
      <c r="A3" s="122" t="s">
        <v>9454</v>
      </c>
      <c r="B3" s="125" t="s">
        <v>188</v>
      </c>
      <c r="C3" s="78" t="s">
        <v>9455</v>
      </c>
      <c r="D3" s="78" t="s">
        <v>4218</v>
      </c>
      <c r="E3" s="151" t="s">
        <v>4172</v>
      </c>
      <c r="F3" s="151"/>
      <c r="G3" s="78" t="s">
        <v>9456</v>
      </c>
      <c r="H3" s="169" t="s">
        <v>9457</v>
      </c>
      <c r="I3" s="86">
        <v>176859352</v>
      </c>
      <c r="J3" s="86"/>
      <c r="K3" s="126" t="s">
        <v>9458</v>
      </c>
      <c r="L3" t="s">
        <v>9459</v>
      </c>
    </row>
    <row r="4" spans="1:20" ht="21.75" customHeight="1">
      <c r="A4" s="122" t="s">
        <v>8039</v>
      </c>
      <c r="B4" s="98" t="s">
        <v>147</v>
      </c>
      <c r="C4" s="78" t="s">
        <v>9460</v>
      </c>
      <c r="D4" s="78" t="s">
        <v>4218</v>
      </c>
      <c r="E4" s="151" t="s">
        <v>4155</v>
      </c>
      <c r="F4" s="151"/>
      <c r="G4" s="78" t="s">
        <v>9461</v>
      </c>
      <c r="H4" s="171" t="s">
        <v>9462</v>
      </c>
      <c r="I4" s="86">
        <v>116783574</v>
      </c>
      <c r="J4" s="86"/>
      <c r="K4" s="126" t="s">
        <v>9458</v>
      </c>
      <c r="L4" t="s">
        <v>9463</v>
      </c>
    </row>
    <row r="5" spans="1:20" ht="21.75" customHeight="1">
      <c r="A5" s="122" t="s">
        <v>8034</v>
      </c>
      <c r="B5" s="125" t="s">
        <v>9464</v>
      </c>
      <c r="C5" s="78" t="s">
        <v>9465</v>
      </c>
      <c r="D5" s="78" t="s">
        <v>4218</v>
      </c>
      <c r="E5" s="151" t="s">
        <v>4172</v>
      </c>
      <c r="F5" s="151"/>
      <c r="G5" s="78" t="s">
        <v>9466</v>
      </c>
      <c r="H5" s="170" t="s">
        <v>9467</v>
      </c>
      <c r="I5" s="48">
        <v>95709880</v>
      </c>
      <c r="J5" s="86"/>
      <c r="K5" s="126" t="s">
        <v>9458</v>
      </c>
      <c r="L5" s="167" t="s">
        <v>9468</v>
      </c>
    </row>
    <row r="6" spans="1:20" ht="21.75" customHeight="1">
      <c r="A6" s="122" t="s">
        <v>9469</v>
      </c>
      <c r="B6" s="98" t="s">
        <v>83</v>
      </c>
      <c r="C6" s="78" t="s">
        <v>9470</v>
      </c>
      <c r="D6" s="78" t="s">
        <v>4218</v>
      </c>
      <c r="E6" s="151" t="s">
        <v>4157</v>
      </c>
      <c r="F6" s="151"/>
      <c r="G6" s="78" t="s">
        <v>9466</v>
      </c>
      <c r="H6" s="210" t="s">
        <v>9471</v>
      </c>
      <c r="I6" s="211">
        <v>176745451</v>
      </c>
      <c r="J6" s="92"/>
      <c r="K6" s="166" t="s">
        <v>9458</v>
      </c>
      <c r="L6" t="s">
        <v>9472</v>
      </c>
    </row>
    <row r="7" spans="1:20" ht="21.75" customHeight="1">
      <c r="A7" s="122" t="s">
        <v>8003</v>
      </c>
      <c r="B7" s="98" t="s">
        <v>95</v>
      </c>
      <c r="C7" s="78" t="s">
        <v>9473</v>
      </c>
      <c r="D7" s="78" t="s">
        <v>4204</v>
      </c>
      <c r="E7" s="151" t="s">
        <v>4155</v>
      </c>
      <c r="F7" s="151"/>
      <c r="G7" s="78" t="s">
        <v>9474</v>
      </c>
      <c r="H7" s="169" t="s">
        <v>9475</v>
      </c>
      <c r="I7" s="86">
        <v>95693373</v>
      </c>
      <c r="J7" s="86"/>
      <c r="K7" s="99" t="s">
        <v>9458</v>
      </c>
      <c r="L7" t="s">
        <v>9476</v>
      </c>
    </row>
    <row r="8" spans="1:20" ht="21.75" customHeight="1">
      <c r="A8" s="122" t="s">
        <v>8054</v>
      </c>
      <c r="B8" s="98" t="s">
        <v>185</v>
      </c>
      <c r="C8" s="78" t="s">
        <v>9477</v>
      </c>
      <c r="D8" s="78" t="s">
        <v>4220</v>
      </c>
      <c r="E8" s="151" t="s">
        <v>4157</v>
      </c>
      <c r="F8" s="151"/>
      <c r="G8" s="78"/>
      <c r="H8" s="169" t="s">
        <v>9478</v>
      </c>
      <c r="I8" s="86">
        <v>176318404</v>
      </c>
      <c r="J8" s="86">
        <v>3854886178</v>
      </c>
      <c r="K8" s="99" t="s">
        <v>9458</v>
      </c>
      <c r="L8" t="s">
        <v>9479</v>
      </c>
    </row>
    <row r="9" spans="1:20" ht="21.75" customHeight="1">
      <c r="A9" s="122" t="s">
        <v>8013</v>
      </c>
      <c r="B9" s="125" t="s">
        <v>9480</v>
      </c>
      <c r="C9" s="78" t="s">
        <v>9481</v>
      </c>
      <c r="D9" s="62" t="s">
        <v>4204</v>
      </c>
      <c r="E9" s="151" t="s">
        <v>4157</v>
      </c>
      <c r="F9" s="151"/>
      <c r="G9" s="78" t="s">
        <v>2408</v>
      </c>
      <c r="H9" s="169" t="s">
        <v>9482</v>
      </c>
      <c r="I9" s="86"/>
      <c r="J9" s="86"/>
      <c r="K9" s="99" t="s">
        <v>9458</v>
      </c>
      <c r="L9" t="s">
        <v>9483</v>
      </c>
    </row>
    <row r="10" spans="1:20" ht="21.75" customHeight="1">
      <c r="A10" s="122" t="s">
        <v>9484</v>
      </c>
      <c r="B10" s="98" t="s">
        <v>83</v>
      </c>
      <c r="C10" s="78" t="s">
        <v>9485</v>
      </c>
      <c r="D10" s="78" t="s">
        <v>4218</v>
      </c>
      <c r="E10" s="151" t="s">
        <v>4157</v>
      </c>
      <c r="F10" s="151"/>
      <c r="G10" s="78" t="s">
        <v>9486</v>
      </c>
      <c r="H10" s="170" t="s">
        <v>9487</v>
      </c>
      <c r="I10" s="86">
        <v>176553382</v>
      </c>
      <c r="J10" s="86"/>
      <c r="K10" s="99" t="s">
        <v>9458</v>
      </c>
      <c r="L10" t="s">
        <v>9488</v>
      </c>
    </row>
    <row r="11" spans="1:20" ht="21.75" customHeight="1">
      <c r="A11" s="97" t="s">
        <v>9489</v>
      </c>
      <c r="B11" s="125" t="s">
        <v>9490</v>
      </c>
      <c r="C11" s="78" t="s">
        <v>9491</v>
      </c>
      <c r="D11" s="78" t="s">
        <v>9492</v>
      </c>
      <c r="E11" s="77" t="s">
        <v>163</v>
      </c>
      <c r="F11" s="78"/>
      <c r="G11" s="78" t="s">
        <v>2408</v>
      </c>
      <c r="H11" s="169" t="s">
        <v>9493</v>
      </c>
      <c r="I11" s="86">
        <v>176353084</v>
      </c>
      <c r="J11" s="86"/>
      <c r="K11" s="168">
        <v>45723</v>
      </c>
      <c r="L11" t="s">
        <v>9494</v>
      </c>
    </row>
    <row r="12" spans="1:20" ht="21.75" customHeight="1">
      <c r="A12" s="122" t="s">
        <v>8043</v>
      </c>
      <c r="B12" s="98" t="s">
        <v>9495</v>
      </c>
      <c r="C12" s="78" t="s">
        <v>9496</v>
      </c>
      <c r="D12" s="78" t="s">
        <v>4204</v>
      </c>
      <c r="E12" s="151" t="s">
        <v>4157</v>
      </c>
      <c r="F12" s="151"/>
      <c r="G12" s="78" t="s">
        <v>9497</v>
      </c>
      <c r="H12" s="169" t="s">
        <v>9498</v>
      </c>
      <c r="I12" s="48">
        <v>176559334</v>
      </c>
      <c r="J12" s="86">
        <v>3854560462</v>
      </c>
      <c r="K12" s="99" t="s">
        <v>9458</v>
      </c>
      <c r="L12" t="s">
        <v>9499</v>
      </c>
    </row>
    <row r="13" spans="1:20" ht="21.75" customHeight="1">
      <c r="A13" s="122" t="s">
        <v>8009</v>
      </c>
      <c r="B13" s="98" t="s">
        <v>119</v>
      </c>
      <c r="C13" s="78" t="s">
        <v>9500</v>
      </c>
      <c r="D13" s="78" t="s">
        <v>4204</v>
      </c>
      <c r="E13" s="151" t="s">
        <v>4155</v>
      </c>
      <c r="F13" s="151"/>
      <c r="G13" s="78" t="s">
        <v>9486</v>
      </c>
      <c r="H13" s="169" t="s">
        <v>9501</v>
      </c>
      <c r="I13" s="165">
        <v>146475299</v>
      </c>
      <c r="J13" s="86"/>
      <c r="K13" s="99" t="s">
        <v>9458</v>
      </c>
      <c r="L13" t="s">
        <v>9502</v>
      </c>
    </row>
    <row r="14" spans="1:20" ht="21.75" customHeight="1">
      <c r="A14" s="122" t="s">
        <v>9503</v>
      </c>
      <c r="B14" s="125" t="s">
        <v>86</v>
      </c>
      <c r="C14" s="78" t="s">
        <v>9504</v>
      </c>
      <c r="D14" s="78" t="s">
        <v>4204</v>
      </c>
      <c r="E14" s="151" t="s">
        <v>4162</v>
      </c>
      <c r="F14" s="151"/>
      <c r="G14" s="78" t="s">
        <v>9466</v>
      </c>
      <c r="H14" s="169" t="s">
        <v>9505</v>
      </c>
      <c r="I14" s="86">
        <v>167322004</v>
      </c>
      <c r="J14" s="86"/>
      <c r="K14" s="99" t="s">
        <v>9458</v>
      </c>
      <c r="L14" t="s">
        <v>9506</v>
      </c>
    </row>
    <row r="15" spans="1:20" ht="21.75" customHeight="1">
      <c r="A15" s="122" t="s">
        <v>8023</v>
      </c>
      <c r="B15" s="98" t="s">
        <v>9507</v>
      </c>
      <c r="C15" s="78" t="s">
        <v>9508</v>
      </c>
      <c r="D15" s="78" t="s">
        <v>4218</v>
      </c>
      <c r="E15" s="176" t="s">
        <v>4155</v>
      </c>
      <c r="F15" s="151"/>
      <c r="G15" s="78" t="s">
        <v>9461</v>
      </c>
      <c r="H15" s="169" t="s">
        <v>9509</v>
      </c>
      <c r="I15" s="86">
        <v>176554356</v>
      </c>
      <c r="J15" s="86"/>
      <c r="K15" s="99" t="s">
        <v>9458</v>
      </c>
      <c r="L15" s="167" t="s">
        <v>9510</v>
      </c>
    </row>
    <row r="16" spans="1:20" ht="21.75" customHeight="1">
      <c r="A16" s="122" t="s">
        <v>8028</v>
      </c>
      <c r="B16" s="125" t="s">
        <v>9464</v>
      </c>
      <c r="C16" s="78" t="s">
        <v>9511</v>
      </c>
      <c r="D16" s="78" t="s">
        <v>4218</v>
      </c>
      <c r="E16" s="151" t="s">
        <v>4172</v>
      </c>
      <c r="F16" s="151"/>
      <c r="G16" s="78" t="s">
        <v>9512</v>
      </c>
      <c r="H16" s="169" t="s">
        <v>9513</v>
      </c>
      <c r="I16" s="86">
        <v>110596308</v>
      </c>
      <c r="J16" s="86"/>
      <c r="K16" s="99" t="s">
        <v>9458</v>
      </c>
      <c r="L16" s="167" t="s">
        <v>9514</v>
      </c>
    </row>
    <row r="17" spans="1:12" ht="21.75" customHeight="1">
      <c r="A17" s="122" t="s">
        <v>8089</v>
      </c>
      <c r="B17" s="98" t="s">
        <v>83</v>
      </c>
      <c r="C17" s="78" t="s">
        <v>9515</v>
      </c>
      <c r="D17" s="78" t="s">
        <v>4218</v>
      </c>
      <c r="E17" s="151" t="s">
        <v>4157</v>
      </c>
      <c r="F17" s="151"/>
      <c r="G17" s="78" t="s">
        <v>9466</v>
      </c>
      <c r="H17" s="169" t="s">
        <v>9516</v>
      </c>
      <c r="I17" s="86">
        <v>95609627</v>
      </c>
      <c r="J17" s="86"/>
      <c r="K17" s="99" t="s">
        <v>9517</v>
      </c>
      <c r="L17" t="s">
        <v>9518</v>
      </c>
    </row>
    <row r="18" spans="1:12" ht="21.75" customHeight="1">
      <c r="A18" s="122" t="s">
        <v>9519</v>
      </c>
      <c r="B18" s="125" t="s">
        <v>4355</v>
      </c>
      <c r="C18" s="78" t="s">
        <v>9520</v>
      </c>
      <c r="D18" s="78" t="s">
        <v>4204</v>
      </c>
      <c r="E18" s="151" t="s">
        <v>4172</v>
      </c>
      <c r="F18" s="151"/>
      <c r="G18" s="78" t="s">
        <v>9466</v>
      </c>
      <c r="H18" s="169" t="s">
        <v>9103</v>
      </c>
      <c r="I18" s="86">
        <v>95687824</v>
      </c>
      <c r="J18" s="86"/>
      <c r="K18" s="99" t="s">
        <v>9458</v>
      </c>
      <c r="L18" t="s">
        <v>9521</v>
      </c>
    </row>
    <row r="19" spans="1:12" ht="21.75" customHeight="1">
      <c r="A19" s="122" t="s">
        <v>9522</v>
      </c>
      <c r="B19" s="125" t="s">
        <v>5509</v>
      </c>
      <c r="C19" s="78" t="s">
        <v>9523</v>
      </c>
      <c r="D19" s="78" t="s">
        <v>4220</v>
      </c>
      <c r="E19" s="151" t="s">
        <v>4172</v>
      </c>
      <c r="F19" s="151"/>
      <c r="G19" s="78" t="s">
        <v>9456</v>
      </c>
      <c r="H19" s="169" t="s">
        <v>9524</v>
      </c>
      <c r="I19" s="86">
        <v>95665266</v>
      </c>
      <c r="J19" s="86"/>
      <c r="K19" s="99" t="s">
        <v>9458</v>
      </c>
      <c r="L19" s="167" t="s">
        <v>9525</v>
      </c>
    </row>
    <row r="20" spans="1:12" ht="21.75" customHeight="1">
      <c r="A20" s="172" t="s">
        <v>9526</v>
      </c>
      <c r="B20" s="173" t="s">
        <v>80</v>
      </c>
      <c r="C20" s="174" t="s">
        <v>9126</v>
      </c>
      <c r="D20" s="174" t="s">
        <v>4218</v>
      </c>
      <c r="E20" s="174" t="s">
        <v>4162</v>
      </c>
      <c r="F20" s="174"/>
      <c r="G20" s="174" t="s">
        <v>9497</v>
      </c>
      <c r="H20" s="130" t="s">
        <v>9420</v>
      </c>
      <c r="I20" s="130">
        <v>95652127</v>
      </c>
      <c r="J20" s="130"/>
      <c r="K20" s="175" t="s">
        <v>9458</v>
      </c>
    </row>
    <row r="21" spans="1:12" ht="21.75" customHeight="1">
      <c r="A21" s="122" t="s">
        <v>8119</v>
      </c>
      <c r="B21" s="98" t="s">
        <v>83</v>
      </c>
      <c r="C21" s="78" t="s">
        <v>9527</v>
      </c>
      <c r="D21" s="78" t="s">
        <v>4218</v>
      </c>
      <c r="E21" s="151" t="s">
        <v>4157</v>
      </c>
      <c r="F21" s="151"/>
      <c r="G21" s="78" t="s">
        <v>9466</v>
      </c>
      <c r="H21" s="169" t="s">
        <v>9528</v>
      </c>
      <c r="I21" s="86">
        <v>120147919</v>
      </c>
      <c r="J21" s="86"/>
      <c r="K21" s="99" t="s">
        <v>9458</v>
      </c>
      <c r="L21" t="s">
        <v>9529</v>
      </c>
    </row>
    <row r="22" spans="1:12" ht="21.75" customHeight="1">
      <c r="A22" s="122" t="s">
        <v>9530</v>
      </c>
      <c r="B22" s="98" t="s">
        <v>7341</v>
      </c>
      <c r="C22" s="78" t="s">
        <v>9531</v>
      </c>
      <c r="D22" s="78" t="s">
        <v>4218</v>
      </c>
      <c r="E22" s="151" t="s">
        <v>4155</v>
      </c>
      <c r="F22" s="151"/>
      <c r="G22" s="78" t="s">
        <v>9461</v>
      </c>
      <c r="H22" s="169" t="s">
        <v>9532</v>
      </c>
      <c r="I22" s="86">
        <v>95679290</v>
      </c>
      <c r="J22" s="86"/>
      <c r="K22" s="99" t="s">
        <v>9458</v>
      </c>
      <c r="L22" t="s">
        <v>9533</v>
      </c>
    </row>
    <row r="23" spans="1:12" ht="21.75" customHeight="1">
      <c r="A23" s="122" t="s">
        <v>9534</v>
      </c>
      <c r="B23" s="98" t="s">
        <v>83</v>
      </c>
      <c r="C23" s="78" t="s">
        <v>9535</v>
      </c>
      <c r="D23" s="78" t="s">
        <v>4218</v>
      </c>
      <c r="E23" s="151" t="s">
        <v>4157</v>
      </c>
      <c r="F23" s="151"/>
      <c r="G23" s="78" t="s">
        <v>9536</v>
      </c>
      <c r="H23" s="169" t="s">
        <v>9537</v>
      </c>
      <c r="I23" s="86">
        <v>124882750</v>
      </c>
      <c r="J23" s="86"/>
      <c r="K23" s="99" t="s">
        <v>9458</v>
      </c>
      <c r="L23" t="s">
        <v>9538</v>
      </c>
    </row>
    <row r="24" spans="1:12" ht="21.75" customHeight="1">
      <c r="A24" s="122" t="s">
        <v>9539</v>
      </c>
      <c r="B24" s="125" t="s">
        <v>107</v>
      </c>
      <c r="C24" s="78" t="s">
        <v>9540</v>
      </c>
      <c r="D24" s="146" t="s">
        <v>8617</v>
      </c>
      <c r="E24" s="151" t="s">
        <v>4162</v>
      </c>
      <c r="F24" s="151"/>
      <c r="G24" s="78" t="s">
        <v>9474</v>
      </c>
      <c r="H24" s="169" t="s">
        <v>6023</v>
      </c>
      <c r="I24" s="86">
        <v>141332543</v>
      </c>
      <c r="J24" s="86"/>
      <c r="K24" s="99" t="s">
        <v>9458</v>
      </c>
      <c r="L24" t="s">
        <v>6025</v>
      </c>
    </row>
    <row r="25" spans="1:12" ht="21.75" customHeight="1">
      <c r="A25" s="122" t="s">
        <v>8083</v>
      </c>
      <c r="B25" s="125" t="s">
        <v>9464</v>
      </c>
      <c r="C25" s="78" t="s">
        <v>9541</v>
      </c>
      <c r="D25" s="78" t="s">
        <v>4218</v>
      </c>
      <c r="E25" s="151" t="s">
        <v>4172</v>
      </c>
      <c r="F25" s="151"/>
      <c r="G25" s="78" t="s">
        <v>9536</v>
      </c>
      <c r="H25" s="169" t="s">
        <v>9542</v>
      </c>
      <c r="I25" s="86">
        <v>176111975</v>
      </c>
      <c r="J25" s="86"/>
      <c r="K25" s="99" t="s">
        <v>9458</v>
      </c>
      <c r="L25" t="s">
        <v>9543</v>
      </c>
    </row>
    <row r="26" spans="1:12" ht="21.75" customHeight="1">
      <c r="A26" s="97"/>
      <c r="B26" s="125"/>
      <c r="C26" s="78"/>
      <c r="D26" s="78"/>
      <c r="E26" s="78"/>
      <c r="F26" s="78"/>
      <c r="G26" s="78"/>
      <c r="H26" s="128"/>
      <c r="I26" s="129"/>
      <c r="J26" s="129"/>
      <c r="K26" s="120"/>
    </row>
    <row r="27" spans="1:12" ht="21.75" customHeight="1">
      <c r="A27" s="97"/>
      <c r="B27" s="125"/>
      <c r="C27" s="78"/>
      <c r="D27" s="163"/>
      <c r="E27" s="78"/>
      <c r="F27" s="78"/>
      <c r="G27" s="78"/>
      <c r="H27" s="78"/>
      <c r="I27" s="86"/>
      <c r="J27" s="86"/>
      <c r="K27" s="99"/>
    </row>
    <row r="40" spans="4:4" ht="21.75" customHeight="1">
      <c r="D40" s="77" t="s">
        <v>9508</v>
      </c>
    </row>
    <row r="41" spans="4:4" ht="21.75" customHeight="1">
      <c r="D41" s="77" t="s">
        <v>9541</v>
      </c>
    </row>
    <row r="42" spans="4:4" ht="21.75" customHeight="1">
      <c r="D42" s="77" t="s">
        <v>9511</v>
      </c>
    </row>
    <row r="43" spans="4:4" ht="21.75" customHeight="1">
      <c r="D43" s="77" t="s">
        <v>9465</v>
      </c>
    </row>
    <row r="44" spans="4:4" ht="21.75" customHeight="1">
      <c r="D44" s="77" t="s">
        <v>9527</v>
      </c>
    </row>
    <row r="45" spans="4:4" ht="21.75" customHeight="1">
      <c r="D45" s="77" t="s">
        <v>9515</v>
      </c>
    </row>
    <row r="46" spans="4:4" ht="21.75" customHeight="1">
      <c r="D46" s="77" t="s">
        <v>9485</v>
      </c>
    </row>
    <row r="47" spans="4:4" ht="21.75" customHeight="1">
      <c r="D47" s="77" t="s">
        <v>9535</v>
      </c>
    </row>
    <row r="48" spans="4:4" ht="21.75" customHeight="1">
      <c r="D48" s="77" t="s">
        <v>9470</v>
      </c>
    </row>
    <row r="49" spans="4:9" ht="21.75" customHeight="1">
      <c r="D49" t="s">
        <v>9523</v>
      </c>
    </row>
    <row r="50" spans="4:9" ht="21.75" customHeight="1">
      <c r="D50" t="s">
        <v>9455</v>
      </c>
      <c r="I50" t="s">
        <v>9523</v>
      </c>
    </row>
    <row r="51" spans="4:9" ht="21.75" customHeight="1">
      <c r="D51" t="s">
        <v>9520</v>
      </c>
      <c r="I51" t="s">
        <v>9455</v>
      </c>
    </row>
    <row r="52" spans="4:9" ht="21.75" customHeight="1">
      <c r="D52" t="s">
        <v>9540</v>
      </c>
      <c r="I52" t="s">
        <v>9520</v>
      </c>
    </row>
    <row r="53" spans="4:9" ht="21.75" customHeight="1">
      <c r="D53" t="s">
        <v>9504</v>
      </c>
      <c r="I53" t="s">
        <v>9540</v>
      </c>
    </row>
    <row r="54" spans="4:9" ht="21.75" customHeight="1">
      <c r="D54" t="s">
        <v>9531</v>
      </c>
      <c r="I54" t="s">
        <v>9504</v>
      </c>
    </row>
    <row r="55" spans="4:9" ht="21.75" customHeight="1">
      <c r="D55" t="s">
        <v>9473</v>
      </c>
      <c r="I55" t="s">
        <v>9531</v>
      </c>
    </row>
    <row r="56" spans="4:9" ht="21.75" customHeight="1">
      <c r="D56" t="s">
        <v>9500</v>
      </c>
      <c r="I56" t="s">
        <v>9473</v>
      </c>
    </row>
    <row r="57" spans="4:9" ht="21.75" customHeight="1">
      <c r="D57" t="s">
        <v>9460</v>
      </c>
      <c r="I57" t="s">
        <v>9500</v>
      </c>
    </row>
    <row r="58" spans="4:9" ht="21.75" customHeight="1">
      <c r="D58" t="s">
        <v>9496</v>
      </c>
      <c r="I58" t="s">
        <v>9460</v>
      </c>
    </row>
    <row r="59" spans="4:9" ht="21.75" customHeight="1">
      <c r="D59" t="s">
        <v>9477</v>
      </c>
      <c r="I59" t="s">
        <v>9496</v>
      </c>
    </row>
    <row r="60" spans="4:9" ht="21.75" customHeight="1">
      <c r="D60" t="s">
        <v>9126</v>
      </c>
      <c r="I60" t="s">
        <v>9477</v>
      </c>
    </row>
    <row r="61" spans="4:9" ht="21.75" customHeight="1">
      <c r="D61" t="s">
        <v>9481</v>
      </c>
      <c r="I61" t="s">
        <v>9126</v>
      </c>
    </row>
    <row r="62" spans="4:9" ht="21.75" customHeight="1">
      <c r="D62" s="77"/>
      <c r="I62" t="s">
        <v>9481</v>
      </c>
    </row>
  </sheetData>
  <autoFilter ref="A2:T27" xr:uid="{3411E6B5-314E-49A9-AC3B-E32476D2625F}">
    <sortState xmlns:xlrd2="http://schemas.microsoft.com/office/spreadsheetml/2017/richdata2" ref="A3:T27">
      <sortCondition ref="H2:H27"/>
    </sortState>
  </autoFilter>
  <mergeCells count="2">
    <mergeCell ref="A1:E1"/>
    <mergeCell ref="H1:K1"/>
  </mergeCells>
  <conditionalFormatting sqref="M3:S27">
    <cfRule type="notContainsText" dxfId="14" priority="1" operator="notContains" text="x">
      <formula>ISERROR(SEARCH("x",M3))</formula>
    </cfRule>
  </conditionalFormatting>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1E6B5-314E-49A9-AC3B-E32476D2625F}">
  <dimension ref="A1:R85"/>
  <sheetViews>
    <sheetView topLeftCell="A15" workbookViewId="0">
      <selection activeCell="E3" sqref="E3:E22"/>
    </sheetView>
  </sheetViews>
  <sheetFormatPr defaultColWidth="24.7109375" defaultRowHeight="21.75" customHeight="1"/>
  <cols>
    <col min="1" max="1" width="10.7109375" customWidth="1"/>
    <col min="2" max="2" width="20.5703125" customWidth="1"/>
    <col min="3" max="3" width="14.28515625" customWidth="1"/>
    <col min="4" max="4" width="41.85546875" bestFit="1" customWidth="1"/>
    <col min="5" max="5" width="22" customWidth="1"/>
    <col min="6" max="6" width="8.5703125" bestFit="1" customWidth="1"/>
    <col min="7" max="7" width="24.7109375" customWidth="1"/>
    <col min="8" max="8" width="12.85546875" customWidth="1"/>
    <col min="9" max="11" width="24.7109375" customWidth="1"/>
  </cols>
  <sheetData>
    <row r="1" spans="1:18" ht="21.75" customHeight="1">
      <c r="A1" s="1186" t="s">
        <v>8788</v>
      </c>
      <c r="B1" s="1186"/>
      <c r="C1" s="1186"/>
      <c r="D1" s="1186"/>
      <c r="E1" s="1186"/>
      <c r="G1" s="1186"/>
      <c r="H1" s="1186"/>
      <c r="I1" s="1186"/>
      <c r="J1" s="1186"/>
      <c r="K1" t="s">
        <v>8788</v>
      </c>
    </row>
    <row r="2" spans="1:18" ht="21.75" customHeight="1">
      <c r="A2" s="84" t="s">
        <v>9141</v>
      </c>
      <c r="B2" s="81" t="s">
        <v>71</v>
      </c>
      <c r="C2" s="81" t="s">
        <v>9451</v>
      </c>
      <c r="D2" s="81" t="s">
        <v>193</v>
      </c>
      <c r="E2" s="81" t="s">
        <v>448</v>
      </c>
      <c r="F2" s="155" t="s">
        <v>63</v>
      </c>
      <c r="G2" s="153" t="s">
        <v>9149</v>
      </c>
      <c r="H2" s="87" t="s">
        <v>1192</v>
      </c>
      <c r="I2" s="82" t="s">
        <v>447</v>
      </c>
      <c r="J2" s="83" t="s">
        <v>9452</v>
      </c>
      <c r="K2" s="154" t="s">
        <v>9453</v>
      </c>
      <c r="L2" s="74" t="s">
        <v>450</v>
      </c>
      <c r="M2" s="74" t="s">
        <v>4146</v>
      </c>
      <c r="N2" s="74" t="s">
        <v>4147</v>
      </c>
      <c r="O2" s="74" t="s">
        <v>9450</v>
      </c>
      <c r="P2" s="74" t="s">
        <v>4148</v>
      </c>
      <c r="Q2" s="74" t="s">
        <v>4149</v>
      </c>
      <c r="R2" s="74" t="s">
        <v>4150</v>
      </c>
    </row>
    <row r="3" spans="1:18" ht="21.75" customHeight="1">
      <c r="A3" s="122" t="s">
        <v>9544</v>
      </c>
      <c r="B3" s="98" t="s">
        <v>4821</v>
      </c>
      <c r="C3" s="77" t="s">
        <v>9545</v>
      </c>
      <c r="D3" s="78" t="s">
        <v>4822</v>
      </c>
      <c r="E3" s="78" t="s">
        <v>121</v>
      </c>
      <c r="F3" s="78" t="s">
        <v>2408</v>
      </c>
      <c r="G3" s="143" t="s">
        <v>9546</v>
      </c>
      <c r="H3" s="104"/>
      <c r="I3" s="86"/>
      <c r="J3" s="68" t="s">
        <v>9547</v>
      </c>
      <c r="K3" s="52" t="s">
        <v>9548</v>
      </c>
      <c r="L3" t="s">
        <v>4282</v>
      </c>
      <c r="M3" t="s">
        <v>4282</v>
      </c>
      <c r="N3" t="s">
        <v>4282</v>
      </c>
      <c r="O3" t="s">
        <v>4282</v>
      </c>
      <c r="P3" t="s">
        <v>4282</v>
      </c>
      <c r="Q3" t="s">
        <v>4282</v>
      </c>
    </row>
    <row r="4" spans="1:18" ht="21.75" customHeight="1">
      <c r="A4" s="122" t="s">
        <v>9549</v>
      </c>
      <c r="B4" s="98" t="s">
        <v>4642</v>
      </c>
      <c r="C4" s="77" t="s">
        <v>9550</v>
      </c>
      <c r="D4" s="78" t="s">
        <v>8617</v>
      </c>
      <c r="E4" s="78" t="s">
        <v>115</v>
      </c>
      <c r="F4" s="78" t="s">
        <v>2408</v>
      </c>
      <c r="G4" s="149" t="s">
        <v>9551</v>
      </c>
      <c r="H4" s="86"/>
      <c r="I4" s="86"/>
      <c r="J4" s="99" t="s">
        <v>9547</v>
      </c>
      <c r="K4" t="s">
        <v>9548</v>
      </c>
      <c r="L4" t="s">
        <v>4282</v>
      </c>
      <c r="M4" t="s">
        <v>4282</v>
      </c>
      <c r="N4" t="s">
        <v>4282</v>
      </c>
      <c r="O4" t="s">
        <v>4282</v>
      </c>
      <c r="P4" t="s">
        <v>4282</v>
      </c>
      <c r="Q4" t="s">
        <v>4282</v>
      </c>
      <c r="R4" t="s">
        <v>4282</v>
      </c>
    </row>
    <row r="5" spans="1:18" ht="21.75" customHeight="1">
      <c r="A5" s="122" t="s">
        <v>9552</v>
      </c>
      <c r="B5" s="98" t="s">
        <v>110</v>
      </c>
      <c r="C5" s="77" t="s">
        <v>9553</v>
      </c>
      <c r="D5" s="78" t="s">
        <v>8617</v>
      </c>
      <c r="E5" s="78" t="s">
        <v>121</v>
      </c>
      <c r="F5" s="78" t="s">
        <v>2408</v>
      </c>
      <c r="G5" s="150" t="s">
        <v>9554</v>
      </c>
      <c r="H5" s="104">
        <v>95640787</v>
      </c>
      <c r="I5" s="86" t="s">
        <v>9555</v>
      </c>
      <c r="J5" s="68" t="s">
        <v>9547</v>
      </c>
      <c r="K5" s="52" t="s">
        <v>9556</v>
      </c>
      <c r="M5" t="s">
        <v>4282</v>
      </c>
      <c r="N5" t="s">
        <v>4282</v>
      </c>
      <c r="O5" t="s">
        <v>4282</v>
      </c>
      <c r="P5" t="s">
        <v>4282</v>
      </c>
      <c r="Q5" t="s">
        <v>4282</v>
      </c>
      <c r="R5" t="s">
        <v>9557</v>
      </c>
    </row>
    <row r="6" spans="1:18" ht="21.75" customHeight="1">
      <c r="A6" s="122" t="s">
        <v>9558</v>
      </c>
      <c r="B6" s="98" t="s">
        <v>110</v>
      </c>
      <c r="C6" s="77" t="s">
        <v>8033</v>
      </c>
      <c r="D6" s="78" t="s">
        <v>8617</v>
      </c>
      <c r="E6" s="78" t="s">
        <v>121</v>
      </c>
      <c r="F6" s="78" t="s">
        <v>2408</v>
      </c>
      <c r="G6" s="143" t="s">
        <v>9559</v>
      </c>
      <c r="H6" s="104"/>
      <c r="I6" s="86"/>
      <c r="J6" s="68" t="s">
        <v>9547</v>
      </c>
      <c r="K6" s="52" t="s">
        <v>9560</v>
      </c>
      <c r="L6" t="s">
        <v>4282</v>
      </c>
      <c r="M6" t="s">
        <v>4282</v>
      </c>
      <c r="N6" t="s">
        <v>4282</v>
      </c>
      <c r="O6" t="s">
        <v>4282</v>
      </c>
      <c r="P6" t="s">
        <v>4282</v>
      </c>
      <c r="Q6" t="s">
        <v>4282</v>
      </c>
      <c r="R6" t="s">
        <v>4282</v>
      </c>
    </row>
    <row r="7" spans="1:18" ht="21.75" customHeight="1">
      <c r="A7" s="122" t="s">
        <v>9561</v>
      </c>
      <c r="B7" s="98" t="s">
        <v>110</v>
      </c>
      <c r="C7" s="77" t="s">
        <v>9562</v>
      </c>
      <c r="D7" s="78" t="s">
        <v>8617</v>
      </c>
      <c r="E7" s="78" t="s">
        <v>121</v>
      </c>
      <c r="F7" s="78" t="s">
        <v>2408</v>
      </c>
      <c r="G7" s="134" t="s">
        <v>9563</v>
      </c>
      <c r="H7" s="104"/>
      <c r="I7" s="86"/>
      <c r="J7" s="68" t="s">
        <v>9547</v>
      </c>
      <c r="K7" s="52" t="s">
        <v>9564</v>
      </c>
    </row>
    <row r="8" spans="1:18" ht="21.75" customHeight="1">
      <c r="A8" s="122" t="s">
        <v>9565</v>
      </c>
      <c r="B8" s="98" t="s">
        <v>110</v>
      </c>
      <c r="C8" s="77" t="s">
        <v>9566</v>
      </c>
      <c r="D8" s="78" t="s">
        <v>8617</v>
      </c>
      <c r="E8" s="146" t="s">
        <v>121</v>
      </c>
      <c r="F8" s="78" t="s">
        <v>2408</v>
      </c>
      <c r="G8" s="150" t="s">
        <v>9567</v>
      </c>
      <c r="H8" s="104">
        <v>153771597</v>
      </c>
      <c r="I8" s="86"/>
      <c r="J8" s="68" t="s">
        <v>9547</v>
      </c>
      <c r="K8" s="52" t="s">
        <v>9568</v>
      </c>
      <c r="L8" t="s">
        <v>4282</v>
      </c>
      <c r="M8" t="s">
        <v>4282</v>
      </c>
      <c r="N8" t="s">
        <v>4282</v>
      </c>
      <c r="O8" t="s">
        <v>4282</v>
      </c>
      <c r="P8" t="s">
        <v>4282</v>
      </c>
      <c r="Q8" t="s">
        <v>4282</v>
      </c>
      <c r="R8" t="s">
        <v>4282</v>
      </c>
    </row>
    <row r="9" spans="1:18" ht="21.75" customHeight="1">
      <c r="A9" s="122" t="s">
        <v>9569</v>
      </c>
      <c r="B9" s="98" t="s">
        <v>110</v>
      </c>
      <c r="C9" s="77" t="s">
        <v>9570</v>
      </c>
      <c r="D9" s="78" t="s">
        <v>8617</v>
      </c>
      <c r="E9" s="78" t="s">
        <v>121</v>
      </c>
      <c r="F9" s="78" t="s">
        <v>2408</v>
      </c>
      <c r="G9" s="143" t="s">
        <v>9571</v>
      </c>
      <c r="H9" s="104"/>
      <c r="I9" s="86"/>
      <c r="J9" s="68" t="s">
        <v>9547</v>
      </c>
      <c r="K9" s="52" t="s">
        <v>9572</v>
      </c>
      <c r="L9" t="s">
        <v>4282</v>
      </c>
      <c r="M9" t="s">
        <v>4282</v>
      </c>
      <c r="N9" t="s">
        <v>4282</v>
      </c>
      <c r="O9" t="s">
        <v>4282</v>
      </c>
      <c r="P9" t="s">
        <v>4282</v>
      </c>
      <c r="Q9" t="s">
        <v>4282</v>
      </c>
      <c r="R9" t="s">
        <v>4282</v>
      </c>
    </row>
    <row r="10" spans="1:18" ht="21.75" customHeight="1">
      <c r="A10" s="122" t="s">
        <v>9573</v>
      </c>
      <c r="B10" s="98" t="s">
        <v>110</v>
      </c>
      <c r="C10" s="77" t="s">
        <v>9574</v>
      </c>
      <c r="D10" s="78" t="s">
        <v>8617</v>
      </c>
      <c r="E10" s="78" t="s">
        <v>121</v>
      </c>
      <c r="F10" s="78" t="s">
        <v>2408</v>
      </c>
      <c r="G10" s="137" t="s">
        <v>9575</v>
      </c>
      <c r="H10" s="104"/>
      <c r="I10" s="86"/>
      <c r="J10" s="68" t="s">
        <v>9547</v>
      </c>
      <c r="K10" s="52" t="s">
        <v>9576</v>
      </c>
    </row>
    <row r="11" spans="1:18" ht="21.75" customHeight="1">
      <c r="A11" s="122" t="s">
        <v>9577</v>
      </c>
      <c r="B11" s="98" t="s">
        <v>110</v>
      </c>
      <c r="C11" s="77" t="s">
        <v>9578</v>
      </c>
      <c r="D11" s="78" t="s">
        <v>8617</v>
      </c>
      <c r="E11" s="78" t="s">
        <v>121</v>
      </c>
      <c r="F11" s="78" t="s">
        <v>2408</v>
      </c>
      <c r="G11" s="143" t="s">
        <v>9579</v>
      </c>
      <c r="H11" s="104"/>
      <c r="I11" s="86"/>
      <c r="J11" s="68" t="s">
        <v>9547</v>
      </c>
      <c r="K11" s="52" t="s">
        <v>9580</v>
      </c>
      <c r="L11" t="s">
        <v>4282</v>
      </c>
      <c r="M11" t="s">
        <v>4282</v>
      </c>
      <c r="N11" t="s">
        <v>4282</v>
      </c>
      <c r="O11" t="s">
        <v>4282</v>
      </c>
      <c r="P11" t="s">
        <v>4282</v>
      </c>
      <c r="Q11" t="s">
        <v>4282</v>
      </c>
    </row>
    <row r="12" spans="1:18" ht="21.75" customHeight="1">
      <c r="A12" s="122" t="s">
        <v>9581</v>
      </c>
      <c r="B12" s="98" t="s">
        <v>110</v>
      </c>
      <c r="C12" s="77" t="s">
        <v>9582</v>
      </c>
      <c r="D12" s="78" t="s">
        <v>8617</v>
      </c>
      <c r="E12" s="78" t="s">
        <v>121</v>
      </c>
      <c r="F12" s="78" t="s">
        <v>2408</v>
      </c>
      <c r="G12" s="143" t="s">
        <v>9583</v>
      </c>
      <c r="H12" s="104"/>
      <c r="I12" s="86"/>
      <c r="J12" s="68" t="s">
        <v>9547</v>
      </c>
      <c r="K12" s="52" t="s">
        <v>9584</v>
      </c>
      <c r="L12" t="s">
        <v>4282</v>
      </c>
      <c r="M12" t="s">
        <v>4282</v>
      </c>
      <c r="N12" t="s">
        <v>4282</v>
      </c>
      <c r="O12" t="s">
        <v>4282</v>
      </c>
      <c r="P12" t="s">
        <v>4282</v>
      </c>
      <c r="Q12" t="s">
        <v>4282</v>
      </c>
    </row>
    <row r="13" spans="1:18" ht="21.75" customHeight="1">
      <c r="A13" s="122" t="s">
        <v>9585</v>
      </c>
      <c r="B13" s="98" t="s">
        <v>5068</v>
      </c>
      <c r="C13" s="77" t="s">
        <v>9586</v>
      </c>
      <c r="D13" s="78" t="s">
        <v>8617</v>
      </c>
      <c r="E13" s="78" t="s">
        <v>163</v>
      </c>
      <c r="F13" s="78" t="s">
        <v>2408</v>
      </c>
      <c r="G13" s="149" t="s">
        <v>9587</v>
      </c>
      <c r="H13" s="86">
        <v>161186599</v>
      </c>
      <c r="I13" s="86"/>
      <c r="J13" s="99" t="s">
        <v>9547</v>
      </c>
      <c r="K13" t="s">
        <v>9588</v>
      </c>
      <c r="L13" t="s">
        <v>4282</v>
      </c>
      <c r="M13" t="s">
        <v>4282</v>
      </c>
      <c r="N13" t="s">
        <v>4282</v>
      </c>
      <c r="O13" t="s">
        <v>4282</v>
      </c>
      <c r="P13" t="s">
        <v>4282</v>
      </c>
      <c r="Q13" t="s">
        <v>4282</v>
      </c>
      <c r="R13" t="s">
        <v>4282</v>
      </c>
    </row>
    <row r="14" spans="1:18" ht="21.75" customHeight="1">
      <c r="A14" s="122" t="s">
        <v>9589</v>
      </c>
      <c r="B14" s="98" t="s">
        <v>80</v>
      </c>
      <c r="C14" s="77" t="s">
        <v>9590</v>
      </c>
      <c r="D14" s="78" t="s">
        <v>4218</v>
      </c>
      <c r="E14" s="78" t="s">
        <v>144</v>
      </c>
      <c r="F14" s="78" t="s">
        <v>2408</v>
      </c>
      <c r="G14" s="143" t="s">
        <v>9591</v>
      </c>
      <c r="H14" s="104"/>
      <c r="I14" s="86"/>
      <c r="J14" s="68" t="s">
        <v>9547</v>
      </c>
      <c r="K14" s="52" t="s">
        <v>9592</v>
      </c>
      <c r="L14" t="s">
        <v>4282</v>
      </c>
      <c r="M14" t="s">
        <v>4282</v>
      </c>
      <c r="N14" t="s">
        <v>4282</v>
      </c>
      <c r="O14" t="s">
        <v>4282</v>
      </c>
      <c r="P14" t="s">
        <v>4282</v>
      </c>
      <c r="Q14" t="s">
        <v>4282</v>
      </c>
      <c r="R14" t="s">
        <v>4282</v>
      </c>
    </row>
    <row r="15" spans="1:18" ht="21.75" customHeight="1">
      <c r="A15" s="122" t="s">
        <v>9593</v>
      </c>
      <c r="B15" s="98" t="s">
        <v>80</v>
      </c>
      <c r="C15" s="77" t="s">
        <v>9594</v>
      </c>
      <c r="D15" s="78" t="s">
        <v>4218</v>
      </c>
      <c r="E15" s="78" t="s">
        <v>144</v>
      </c>
      <c r="F15" s="78" t="s">
        <v>2408</v>
      </c>
      <c r="G15" s="143" t="s">
        <v>9595</v>
      </c>
      <c r="H15" s="104"/>
      <c r="I15" s="86"/>
      <c r="J15" s="68" t="s">
        <v>9547</v>
      </c>
      <c r="K15" s="52" t="s">
        <v>9596</v>
      </c>
      <c r="L15" t="s">
        <v>4282</v>
      </c>
      <c r="M15" t="s">
        <v>4282</v>
      </c>
      <c r="N15" t="s">
        <v>4282</v>
      </c>
      <c r="O15" t="s">
        <v>4282</v>
      </c>
      <c r="P15" t="s">
        <v>4282</v>
      </c>
      <c r="Q15" t="s">
        <v>4282</v>
      </c>
      <c r="R15" t="s">
        <v>4282</v>
      </c>
    </row>
    <row r="16" spans="1:18" ht="21.75" customHeight="1">
      <c r="A16" s="122" t="s">
        <v>9597</v>
      </c>
      <c r="B16" s="98" t="s">
        <v>80</v>
      </c>
      <c r="C16" s="77" t="s">
        <v>7943</v>
      </c>
      <c r="D16" s="78" t="s">
        <v>4218</v>
      </c>
      <c r="E16" s="78" t="s">
        <v>144</v>
      </c>
      <c r="F16" s="78" t="s">
        <v>2408</v>
      </c>
      <c r="G16" s="143" t="s">
        <v>9598</v>
      </c>
      <c r="H16" s="104"/>
      <c r="I16" s="86"/>
      <c r="J16" s="68" t="s">
        <v>9547</v>
      </c>
      <c r="K16" s="52" t="s">
        <v>9599</v>
      </c>
      <c r="L16" t="s">
        <v>4282</v>
      </c>
      <c r="M16" t="s">
        <v>4282</v>
      </c>
      <c r="N16" t="s">
        <v>4282</v>
      </c>
      <c r="O16" t="s">
        <v>4282</v>
      </c>
      <c r="P16" t="s">
        <v>4282</v>
      </c>
      <c r="Q16" t="s">
        <v>4282</v>
      </c>
    </row>
    <row r="17" spans="1:18" ht="21.75" customHeight="1">
      <c r="A17" s="122" t="s">
        <v>9600</v>
      </c>
      <c r="B17" s="98" t="s">
        <v>8971</v>
      </c>
      <c r="C17" s="77" t="s">
        <v>9601</v>
      </c>
      <c r="D17" s="78" t="s">
        <v>4218</v>
      </c>
      <c r="E17" s="160" t="s">
        <v>115</v>
      </c>
      <c r="F17" s="78" t="s">
        <v>2408</v>
      </c>
      <c r="G17" s="144" t="s">
        <v>9602</v>
      </c>
      <c r="H17" s="86"/>
      <c r="I17" s="86"/>
      <c r="J17" s="99" t="s">
        <v>9547</v>
      </c>
      <c r="K17" t="s">
        <v>9603</v>
      </c>
      <c r="L17" t="s">
        <v>4282</v>
      </c>
      <c r="M17" t="s">
        <v>4282</v>
      </c>
      <c r="N17" t="s">
        <v>4282</v>
      </c>
      <c r="O17" t="s">
        <v>4282</v>
      </c>
      <c r="P17" t="s">
        <v>4282</v>
      </c>
      <c r="Q17" t="s">
        <v>4282</v>
      </c>
    </row>
    <row r="18" spans="1:18" ht="21.75" customHeight="1">
      <c r="A18" s="122" t="s">
        <v>8075</v>
      </c>
      <c r="B18" s="98" t="s">
        <v>8971</v>
      </c>
      <c r="C18" s="77" t="s">
        <v>9604</v>
      </c>
      <c r="D18" s="78" t="s">
        <v>4218</v>
      </c>
      <c r="E18" s="78" t="s">
        <v>115</v>
      </c>
      <c r="F18" s="78" t="s">
        <v>9605</v>
      </c>
      <c r="G18" s="162" t="s">
        <v>9606</v>
      </c>
      <c r="H18" s="86"/>
      <c r="I18" s="86"/>
      <c r="J18" s="99" t="s">
        <v>9547</v>
      </c>
      <c r="K18" t="s">
        <v>9607</v>
      </c>
      <c r="L18" t="s">
        <v>4282</v>
      </c>
      <c r="M18" t="s">
        <v>4282</v>
      </c>
      <c r="N18" t="s">
        <v>4282</v>
      </c>
      <c r="O18" t="s">
        <v>4282</v>
      </c>
      <c r="P18" t="s">
        <v>4282</v>
      </c>
      <c r="Q18" t="s">
        <v>4282</v>
      </c>
      <c r="R18" t="s">
        <v>4282</v>
      </c>
    </row>
    <row r="19" spans="1:18" ht="21.75" customHeight="1">
      <c r="A19" s="122" t="s">
        <v>8078</v>
      </c>
      <c r="B19" s="98" t="s">
        <v>8971</v>
      </c>
      <c r="C19" s="77" t="s">
        <v>9608</v>
      </c>
      <c r="D19" s="78" t="s">
        <v>4218</v>
      </c>
      <c r="E19" s="78" t="s">
        <v>115</v>
      </c>
      <c r="F19" s="78" t="s">
        <v>2408</v>
      </c>
      <c r="G19" s="142" t="s">
        <v>9609</v>
      </c>
      <c r="H19" s="86"/>
      <c r="I19" s="86"/>
      <c r="J19" s="99" t="s">
        <v>9547</v>
      </c>
      <c r="K19" t="s">
        <v>9610</v>
      </c>
      <c r="L19" t="s">
        <v>4282</v>
      </c>
      <c r="M19" t="s">
        <v>4282</v>
      </c>
      <c r="N19" t="s">
        <v>4282</v>
      </c>
      <c r="O19" t="s">
        <v>4282</v>
      </c>
      <c r="P19" t="s">
        <v>4282</v>
      </c>
      <c r="Q19" t="s">
        <v>4282</v>
      </c>
      <c r="R19" t="s">
        <v>4282</v>
      </c>
    </row>
    <row r="20" spans="1:18" ht="21.75" customHeight="1">
      <c r="A20" s="122" t="s">
        <v>8113</v>
      </c>
      <c r="B20" s="98" t="s">
        <v>8971</v>
      </c>
      <c r="C20" s="77" t="s">
        <v>9611</v>
      </c>
      <c r="D20" s="78" t="s">
        <v>4218</v>
      </c>
      <c r="E20" s="78" t="s">
        <v>115</v>
      </c>
      <c r="F20" s="78" t="s">
        <v>2408</v>
      </c>
      <c r="G20" s="160" t="s">
        <v>9612</v>
      </c>
      <c r="H20" s="86"/>
      <c r="I20" s="86"/>
      <c r="J20" s="99" t="s">
        <v>9547</v>
      </c>
      <c r="K20" t="s">
        <v>9613</v>
      </c>
      <c r="L20" t="s">
        <v>4282</v>
      </c>
      <c r="M20" t="s">
        <v>4282</v>
      </c>
      <c r="N20" t="s">
        <v>4282</v>
      </c>
      <c r="O20" t="s">
        <v>4282</v>
      </c>
      <c r="P20" t="s">
        <v>4282</v>
      </c>
      <c r="Q20" t="s">
        <v>4282</v>
      </c>
      <c r="R20" t="s">
        <v>4282</v>
      </c>
    </row>
    <row r="21" spans="1:18" ht="21.75" customHeight="1">
      <c r="A21" s="122" t="s">
        <v>9614</v>
      </c>
      <c r="B21" s="98" t="s">
        <v>8971</v>
      </c>
      <c r="C21" s="77" t="s">
        <v>9615</v>
      </c>
      <c r="D21" s="78" t="s">
        <v>4218</v>
      </c>
      <c r="E21" s="78" t="s">
        <v>115</v>
      </c>
      <c r="F21" s="78" t="s">
        <v>2408</v>
      </c>
      <c r="G21" s="160" t="s">
        <v>9616</v>
      </c>
      <c r="H21" s="86"/>
      <c r="I21" s="86"/>
      <c r="J21" s="99" t="s">
        <v>9547</v>
      </c>
      <c r="K21" t="s">
        <v>9617</v>
      </c>
      <c r="L21" t="s">
        <v>4282</v>
      </c>
      <c r="M21" t="s">
        <v>4282</v>
      </c>
      <c r="N21" t="s">
        <v>4282</v>
      </c>
      <c r="O21" t="s">
        <v>4282</v>
      </c>
      <c r="P21" t="s">
        <v>4282</v>
      </c>
      <c r="Q21" t="s">
        <v>4282</v>
      </c>
    </row>
    <row r="22" spans="1:18" ht="21.75" customHeight="1">
      <c r="A22" s="122" t="s">
        <v>9489</v>
      </c>
      <c r="B22" s="98" t="s">
        <v>4821</v>
      </c>
      <c r="C22" s="77" t="s">
        <v>9491</v>
      </c>
      <c r="D22" s="78" t="s">
        <v>4822</v>
      </c>
      <c r="E22" s="78" t="s">
        <v>121</v>
      </c>
      <c r="F22" s="78" t="s">
        <v>2408</v>
      </c>
      <c r="G22" s="160" t="s">
        <v>9618</v>
      </c>
      <c r="H22" s="86"/>
      <c r="I22" s="86"/>
      <c r="J22" s="99" t="s">
        <v>9547</v>
      </c>
      <c r="M22" t="s">
        <v>4282</v>
      </c>
      <c r="N22" t="s">
        <v>4282</v>
      </c>
      <c r="O22" t="s">
        <v>4282</v>
      </c>
      <c r="P22" t="s">
        <v>4282</v>
      </c>
      <c r="Q22" t="s">
        <v>4282</v>
      </c>
    </row>
    <row r="23" spans="1:18" ht="21.75" customHeight="1">
      <c r="A23" s="97"/>
      <c r="B23" s="98"/>
      <c r="C23" s="78"/>
      <c r="D23" s="78"/>
      <c r="E23" s="78"/>
      <c r="F23" s="78"/>
      <c r="G23" s="78"/>
      <c r="H23" s="86"/>
      <c r="I23" s="86"/>
      <c r="J23" s="99"/>
    </row>
    <row r="24" spans="1:18" ht="21.75" customHeight="1">
      <c r="A24" s="97"/>
      <c r="B24" s="98"/>
      <c r="C24" s="78"/>
      <c r="D24" s="109" t="s">
        <v>9619</v>
      </c>
      <c r="E24" s="109"/>
      <c r="F24" s="78"/>
      <c r="G24" s="78"/>
      <c r="H24" s="86"/>
      <c r="I24" s="86"/>
      <c r="J24" s="99"/>
    </row>
    <row r="25" spans="1:18" ht="21.75" customHeight="1">
      <c r="A25" s="97"/>
      <c r="B25" s="98"/>
      <c r="C25" s="78"/>
      <c r="D25" s="78"/>
      <c r="E25" s="78"/>
      <c r="F25" s="78"/>
      <c r="G25" s="78"/>
      <c r="H25" s="86"/>
      <c r="I25" s="86"/>
      <c r="J25" s="99"/>
    </row>
    <row r="26" spans="1:18" ht="21.75" customHeight="1">
      <c r="A26" s="97"/>
      <c r="B26" s="98"/>
      <c r="C26" s="78"/>
      <c r="D26" s="78"/>
      <c r="E26" s="78"/>
      <c r="F26" s="78"/>
      <c r="G26" s="78"/>
      <c r="H26" s="86"/>
      <c r="I26" s="86"/>
      <c r="J26" s="99"/>
    </row>
    <row r="27" spans="1:18" ht="21.75" customHeight="1">
      <c r="A27" s="97"/>
      <c r="B27" s="98"/>
      <c r="C27" s="78"/>
      <c r="D27" s="78"/>
      <c r="E27" s="78"/>
      <c r="F27" s="78"/>
      <c r="G27" s="78"/>
      <c r="H27" s="86"/>
      <c r="I27" s="86"/>
      <c r="J27" s="99"/>
    </row>
    <row r="28" spans="1:18" ht="21.75" customHeight="1">
      <c r="A28" s="97"/>
      <c r="B28" s="98"/>
      <c r="C28" s="78"/>
      <c r="D28" s="78"/>
      <c r="E28" s="78"/>
      <c r="F28" s="78"/>
      <c r="G28" s="78"/>
      <c r="H28" s="86"/>
      <c r="I28" s="86"/>
      <c r="J28" s="99"/>
    </row>
    <row r="29" spans="1:18" ht="21.75" customHeight="1">
      <c r="A29" s="97"/>
      <c r="B29" s="98"/>
      <c r="C29" s="78"/>
      <c r="D29" s="78"/>
      <c r="E29" s="78"/>
      <c r="F29" s="78"/>
      <c r="G29" s="78"/>
      <c r="H29" s="86"/>
      <c r="I29" s="86"/>
      <c r="J29" s="99"/>
    </row>
    <row r="30" spans="1:18" ht="21.75" customHeight="1">
      <c r="A30" s="97"/>
      <c r="B30" s="98"/>
      <c r="C30" s="78"/>
      <c r="D30" s="78"/>
      <c r="E30" s="78"/>
      <c r="F30" s="78"/>
      <c r="G30" s="78"/>
      <c r="H30" s="86"/>
      <c r="I30" s="86"/>
      <c r="J30" s="99"/>
    </row>
    <row r="31" spans="1:18" ht="21.75" customHeight="1">
      <c r="A31" s="97"/>
      <c r="B31" s="98"/>
      <c r="C31" s="78"/>
      <c r="D31" s="78"/>
      <c r="E31" s="78"/>
      <c r="F31" s="78"/>
      <c r="G31" s="78"/>
      <c r="H31" s="86"/>
      <c r="I31" s="86"/>
      <c r="J31" s="99"/>
    </row>
    <row r="32" spans="1:18" ht="21.75" customHeight="1">
      <c r="A32" s="100"/>
      <c r="B32" s="98"/>
      <c r="C32" s="78"/>
      <c r="D32" s="78"/>
      <c r="E32" s="78"/>
      <c r="F32" s="78"/>
      <c r="G32" s="78"/>
      <c r="H32" s="86"/>
      <c r="I32" s="86"/>
      <c r="J32" s="99"/>
    </row>
    <row r="33" spans="1:10" ht="21.75" customHeight="1">
      <c r="A33" s="100"/>
      <c r="B33" s="98"/>
      <c r="C33" s="78"/>
      <c r="D33" s="78"/>
      <c r="E33" s="78"/>
      <c r="F33" s="78"/>
      <c r="G33" s="78"/>
      <c r="H33" s="86"/>
      <c r="I33" s="86"/>
      <c r="J33" s="99"/>
    </row>
    <row r="34" spans="1:10" ht="21.75" customHeight="1">
      <c r="A34" s="100"/>
      <c r="B34" s="98"/>
      <c r="C34" s="78"/>
      <c r="D34" s="78"/>
      <c r="E34" s="78"/>
      <c r="F34" s="78"/>
      <c r="G34" s="78"/>
      <c r="H34" s="86"/>
      <c r="I34" s="86"/>
      <c r="J34" s="99"/>
    </row>
    <row r="35" spans="1:10" ht="21.75" customHeight="1">
      <c r="A35" s="100"/>
      <c r="B35" s="98"/>
      <c r="C35" s="78"/>
      <c r="D35" s="78"/>
      <c r="E35" s="78"/>
      <c r="F35" s="78"/>
      <c r="G35" s="78"/>
      <c r="H35" s="86"/>
      <c r="I35" s="86"/>
      <c r="J35" s="99"/>
    </row>
    <row r="36" spans="1:10" ht="21.75" customHeight="1">
      <c r="A36" s="100"/>
      <c r="B36" s="98"/>
      <c r="C36" s="78"/>
      <c r="D36" s="78"/>
      <c r="E36" s="78"/>
      <c r="F36" s="78"/>
      <c r="G36" s="78"/>
      <c r="H36" s="86"/>
      <c r="I36" s="86"/>
      <c r="J36" s="99"/>
    </row>
    <row r="37" spans="1:10" ht="21.75" customHeight="1">
      <c r="A37" s="100"/>
      <c r="B37" s="98"/>
      <c r="C37" s="78"/>
      <c r="D37" s="78"/>
      <c r="E37" s="78"/>
      <c r="F37" s="78"/>
      <c r="G37" s="78"/>
      <c r="H37" s="86"/>
      <c r="I37" s="86"/>
      <c r="J37" s="99"/>
    </row>
    <row r="38" spans="1:10" ht="21.75" customHeight="1">
      <c r="A38" s="100"/>
      <c r="B38" s="98"/>
      <c r="C38" s="78"/>
      <c r="D38" s="78"/>
      <c r="E38" s="78"/>
      <c r="F38" s="78"/>
      <c r="G38" s="78"/>
      <c r="H38" s="86"/>
      <c r="I38" s="86"/>
      <c r="J38" s="99"/>
    </row>
    <row r="39" spans="1:10" ht="21.75" customHeight="1">
      <c r="A39" s="100"/>
      <c r="B39" s="98"/>
      <c r="C39" s="78"/>
      <c r="D39" s="78"/>
      <c r="E39" s="78"/>
      <c r="F39" s="78"/>
      <c r="G39" s="78"/>
      <c r="H39" s="86"/>
      <c r="I39" s="86"/>
      <c r="J39" s="99"/>
    </row>
    <row r="40" spans="1:10" ht="21.75" customHeight="1">
      <c r="A40" s="100"/>
      <c r="B40" s="98"/>
      <c r="C40" s="78"/>
      <c r="D40" s="78"/>
      <c r="E40" s="78"/>
      <c r="F40" s="78"/>
      <c r="G40" s="78"/>
      <c r="H40" s="86"/>
      <c r="I40" s="86"/>
      <c r="J40" s="99"/>
    </row>
    <row r="41" spans="1:10" ht="21.75" customHeight="1">
      <c r="A41" s="100"/>
      <c r="B41" s="98"/>
      <c r="C41" s="78"/>
      <c r="D41" s="78"/>
      <c r="E41" s="78"/>
      <c r="F41" s="78"/>
      <c r="G41" s="78"/>
      <c r="H41" s="86"/>
      <c r="I41" s="86"/>
      <c r="J41" s="99"/>
    </row>
    <row r="42" spans="1:10" ht="21.75" customHeight="1">
      <c r="A42" s="100"/>
      <c r="B42" s="98"/>
      <c r="C42" s="78"/>
      <c r="D42" s="78"/>
      <c r="E42" s="78"/>
      <c r="F42" s="78"/>
      <c r="G42" s="78"/>
      <c r="H42" s="86"/>
      <c r="I42" s="86"/>
      <c r="J42" s="99"/>
    </row>
    <row r="43" spans="1:10" ht="21.75" customHeight="1">
      <c r="A43" s="100"/>
      <c r="B43" s="98"/>
      <c r="C43" s="78"/>
      <c r="D43" s="78"/>
      <c r="E43" s="78"/>
      <c r="F43" s="78"/>
      <c r="G43" s="78"/>
      <c r="H43" s="86"/>
      <c r="I43" s="86"/>
      <c r="J43" s="99"/>
    </row>
    <row r="44" spans="1:10" ht="21.75" customHeight="1">
      <c r="A44" s="100"/>
      <c r="B44" s="98"/>
      <c r="C44" s="78"/>
      <c r="D44" s="78"/>
      <c r="E44" s="78"/>
      <c r="F44" s="78"/>
      <c r="G44" s="78"/>
      <c r="H44" s="86"/>
      <c r="I44" s="86"/>
      <c r="J44" s="99"/>
    </row>
    <row r="45" spans="1:10" ht="21.75" customHeight="1">
      <c r="A45" s="100"/>
      <c r="B45" s="98"/>
      <c r="C45" s="78"/>
      <c r="D45" s="78"/>
      <c r="E45" s="78"/>
      <c r="F45" s="78"/>
      <c r="G45" s="78"/>
      <c r="H45" s="86"/>
      <c r="I45" s="86"/>
      <c r="J45" s="99"/>
    </row>
    <row r="46" spans="1:10" ht="21.75" customHeight="1">
      <c r="A46" s="100"/>
      <c r="B46" s="98"/>
      <c r="C46" s="78"/>
      <c r="D46" s="78"/>
      <c r="E46" s="78"/>
      <c r="F46" s="78"/>
      <c r="G46" s="78"/>
      <c r="H46" s="86"/>
      <c r="I46" s="86"/>
      <c r="J46" s="99"/>
    </row>
    <row r="47" spans="1:10" ht="21.75" customHeight="1">
      <c r="A47" s="100"/>
      <c r="B47" s="98"/>
      <c r="D47" s="78"/>
      <c r="E47" s="78"/>
      <c r="F47" s="78"/>
      <c r="G47" s="78"/>
      <c r="H47" s="86"/>
      <c r="I47" s="86"/>
      <c r="J47" s="99"/>
    </row>
    <row r="55" spans="1:10" ht="21.75" customHeight="1">
      <c r="C55" s="77"/>
    </row>
    <row r="56" spans="1:10" ht="21.75" customHeight="1">
      <c r="A56" s="89" t="s">
        <v>9544</v>
      </c>
      <c r="B56" s="76" t="s">
        <v>4821</v>
      </c>
      <c r="C56" s="77"/>
      <c r="D56" s="77" t="s">
        <v>4822</v>
      </c>
      <c r="E56" s="77" t="s">
        <v>121</v>
      </c>
      <c r="F56" s="77"/>
      <c r="G56" s="77" t="s">
        <v>9157</v>
      </c>
      <c r="H56" s="95" t="s">
        <v>9620</v>
      </c>
      <c r="I56" s="96" t="s">
        <v>9452</v>
      </c>
      <c r="J56" s="97" t="s">
        <v>9547</v>
      </c>
    </row>
    <row r="57" spans="1:10" ht="21.75" customHeight="1">
      <c r="A57" s="89" t="s">
        <v>9489</v>
      </c>
      <c r="B57" s="76" t="s">
        <v>4821</v>
      </c>
      <c r="C57" s="77"/>
      <c r="D57" s="77" t="s">
        <v>4822</v>
      </c>
      <c r="E57" s="77" t="s">
        <v>163</v>
      </c>
      <c r="F57" s="77"/>
      <c r="G57" s="77" t="s">
        <v>9157</v>
      </c>
      <c r="H57" s="95" t="s">
        <v>9620</v>
      </c>
      <c r="I57" s="96" t="s">
        <v>9452</v>
      </c>
      <c r="J57" s="97" t="s">
        <v>9547</v>
      </c>
    </row>
    <row r="58" spans="1:10" ht="21.75" customHeight="1">
      <c r="A58" s="89" t="s">
        <v>9549</v>
      </c>
      <c r="B58" s="76" t="s">
        <v>4642</v>
      </c>
      <c r="C58" s="77"/>
      <c r="D58" s="77" t="s">
        <v>8617</v>
      </c>
      <c r="E58" s="77" t="s">
        <v>4155</v>
      </c>
      <c r="F58" s="77"/>
      <c r="G58" s="77" t="s">
        <v>9157</v>
      </c>
      <c r="H58" s="95" t="s">
        <v>9620</v>
      </c>
      <c r="I58" s="96" t="s">
        <v>9452</v>
      </c>
      <c r="J58" s="97" t="s">
        <v>9547</v>
      </c>
    </row>
    <row r="59" spans="1:10" ht="21.75" customHeight="1">
      <c r="A59" s="89" t="s">
        <v>9552</v>
      </c>
      <c r="B59" s="76" t="s">
        <v>110</v>
      </c>
      <c r="C59" s="77"/>
      <c r="D59" s="77" t="s">
        <v>8617</v>
      </c>
      <c r="E59" s="77" t="s">
        <v>4172</v>
      </c>
      <c r="F59" s="77"/>
      <c r="G59" s="77" t="s">
        <v>9157</v>
      </c>
      <c r="H59" s="95" t="s">
        <v>9620</v>
      </c>
      <c r="I59" s="96" t="s">
        <v>9452</v>
      </c>
      <c r="J59" s="97" t="s">
        <v>9547</v>
      </c>
    </row>
    <row r="60" spans="1:10" ht="21.75" customHeight="1">
      <c r="A60" s="89" t="s">
        <v>9558</v>
      </c>
      <c r="B60" s="76" t="s">
        <v>110</v>
      </c>
      <c r="C60" s="77"/>
      <c r="D60" s="77" t="s">
        <v>8617</v>
      </c>
      <c r="E60" s="77" t="s">
        <v>4172</v>
      </c>
      <c r="F60" s="77"/>
      <c r="G60" s="77" t="s">
        <v>9157</v>
      </c>
      <c r="H60" s="95" t="s">
        <v>9620</v>
      </c>
      <c r="I60" s="96" t="s">
        <v>9452</v>
      </c>
      <c r="J60" s="97" t="s">
        <v>9547</v>
      </c>
    </row>
    <row r="61" spans="1:10" ht="21.75" customHeight="1">
      <c r="A61" s="89" t="s">
        <v>9561</v>
      </c>
      <c r="B61" s="76" t="s">
        <v>110</v>
      </c>
      <c r="C61" s="77"/>
      <c r="D61" s="77" t="s">
        <v>8617</v>
      </c>
      <c r="E61" s="77" t="s">
        <v>4172</v>
      </c>
      <c r="F61" s="77"/>
      <c r="G61" s="77" t="s">
        <v>9157</v>
      </c>
      <c r="H61" s="95" t="s">
        <v>9620</v>
      </c>
      <c r="I61" s="96" t="s">
        <v>9452</v>
      </c>
      <c r="J61" s="97" t="s">
        <v>9547</v>
      </c>
    </row>
    <row r="62" spans="1:10" ht="21.75" customHeight="1">
      <c r="A62" s="89" t="s">
        <v>9565</v>
      </c>
      <c r="B62" s="76" t="s">
        <v>110</v>
      </c>
      <c r="C62" s="77"/>
      <c r="D62" s="77" t="s">
        <v>8617</v>
      </c>
      <c r="E62" s="77" t="s">
        <v>4172</v>
      </c>
      <c r="F62" s="77"/>
      <c r="G62" s="77" t="s">
        <v>9157</v>
      </c>
      <c r="H62" s="95" t="s">
        <v>9620</v>
      </c>
      <c r="I62" s="96" t="s">
        <v>9452</v>
      </c>
      <c r="J62" s="97" t="s">
        <v>9547</v>
      </c>
    </row>
    <row r="63" spans="1:10" ht="21.75" customHeight="1">
      <c r="A63" s="89" t="s">
        <v>9569</v>
      </c>
      <c r="B63" s="76" t="s">
        <v>110</v>
      </c>
      <c r="C63" s="77"/>
      <c r="D63" s="77" t="s">
        <v>8617</v>
      </c>
      <c r="E63" s="77" t="s">
        <v>4172</v>
      </c>
      <c r="F63" s="77"/>
      <c r="G63" s="77" t="s">
        <v>9157</v>
      </c>
      <c r="H63" s="95" t="s">
        <v>9620</v>
      </c>
      <c r="I63" s="96" t="s">
        <v>9452</v>
      </c>
      <c r="J63" s="97" t="s">
        <v>9547</v>
      </c>
    </row>
    <row r="64" spans="1:10" ht="21.75" customHeight="1">
      <c r="A64" s="89" t="s">
        <v>9573</v>
      </c>
      <c r="B64" s="76" t="s">
        <v>110</v>
      </c>
      <c r="C64" s="77"/>
      <c r="D64" s="77" t="s">
        <v>8617</v>
      </c>
      <c r="E64" s="77" t="s">
        <v>4172</v>
      </c>
      <c r="F64" s="77"/>
      <c r="G64" s="77" t="s">
        <v>9157</v>
      </c>
      <c r="H64" s="95" t="s">
        <v>9620</v>
      </c>
      <c r="I64" s="96" t="s">
        <v>9452</v>
      </c>
      <c r="J64" s="97" t="s">
        <v>9547</v>
      </c>
    </row>
    <row r="65" spans="1:10" ht="21.75" customHeight="1">
      <c r="A65" s="89" t="s">
        <v>9577</v>
      </c>
      <c r="B65" s="76" t="s">
        <v>110</v>
      </c>
      <c r="C65" s="77"/>
      <c r="D65" s="77" t="s">
        <v>8617</v>
      </c>
      <c r="E65" s="77" t="s">
        <v>4172</v>
      </c>
      <c r="F65" s="77"/>
      <c r="G65" s="77" t="s">
        <v>9157</v>
      </c>
      <c r="H65" s="95" t="s">
        <v>9620</v>
      </c>
      <c r="I65" s="96" t="s">
        <v>9452</v>
      </c>
      <c r="J65" s="97" t="s">
        <v>9547</v>
      </c>
    </row>
    <row r="66" spans="1:10" ht="21.75" customHeight="1">
      <c r="A66" s="89" t="s">
        <v>9581</v>
      </c>
      <c r="B66" s="76" t="s">
        <v>110</v>
      </c>
      <c r="C66" s="77"/>
      <c r="D66" s="77" t="s">
        <v>8617</v>
      </c>
      <c r="E66" s="77" t="s">
        <v>4172</v>
      </c>
      <c r="F66" s="77"/>
      <c r="G66" s="77" t="s">
        <v>9157</v>
      </c>
      <c r="H66" s="95" t="s">
        <v>9620</v>
      </c>
      <c r="I66" s="96" t="s">
        <v>9452</v>
      </c>
      <c r="J66" s="97" t="s">
        <v>9547</v>
      </c>
    </row>
    <row r="67" spans="1:10" ht="21.75" customHeight="1">
      <c r="A67" s="89" t="s">
        <v>9585</v>
      </c>
      <c r="B67" s="76" t="s">
        <v>5068</v>
      </c>
      <c r="C67" s="77"/>
      <c r="D67" s="77" t="s">
        <v>8617</v>
      </c>
      <c r="E67" s="77" t="s">
        <v>4157</v>
      </c>
      <c r="F67" s="77"/>
      <c r="G67" s="77" t="s">
        <v>9157</v>
      </c>
      <c r="H67" s="95" t="s">
        <v>9620</v>
      </c>
      <c r="I67" s="96" t="s">
        <v>9452</v>
      </c>
      <c r="J67" s="97" t="s">
        <v>9547</v>
      </c>
    </row>
    <row r="68" spans="1:10" ht="21.75" customHeight="1">
      <c r="A68" s="89" t="s">
        <v>9589</v>
      </c>
      <c r="B68" s="76" t="s">
        <v>80</v>
      </c>
      <c r="C68" s="77"/>
      <c r="D68" s="77" t="s">
        <v>4218</v>
      </c>
      <c r="E68" s="77" t="s">
        <v>144</v>
      </c>
      <c r="F68" s="77"/>
      <c r="G68" s="77" t="s">
        <v>9157</v>
      </c>
      <c r="H68" s="95" t="s">
        <v>9620</v>
      </c>
      <c r="I68" s="96" t="s">
        <v>9452</v>
      </c>
      <c r="J68" s="97" t="s">
        <v>9547</v>
      </c>
    </row>
    <row r="69" spans="1:10" ht="21.75" customHeight="1">
      <c r="A69" s="89" t="s">
        <v>9593</v>
      </c>
      <c r="B69" s="76" t="s">
        <v>80</v>
      </c>
      <c r="C69" s="77"/>
      <c r="D69" s="77" t="s">
        <v>4218</v>
      </c>
      <c r="E69" s="77" t="s">
        <v>144</v>
      </c>
      <c r="F69" s="77"/>
      <c r="G69" s="77" t="s">
        <v>9157</v>
      </c>
      <c r="H69" s="95" t="s">
        <v>9620</v>
      </c>
      <c r="I69" s="96" t="s">
        <v>9452</v>
      </c>
      <c r="J69" s="97" t="s">
        <v>9547</v>
      </c>
    </row>
    <row r="70" spans="1:10" ht="21.75" customHeight="1">
      <c r="A70" s="89" t="s">
        <v>9597</v>
      </c>
      <c r="B70" s="76" t="s">
        <v>80</v>
      </c>
      <c r="C70" s="77"/>
      <c r="D70" s="77" t="s">
        <v>4218</v>
      </c>
      <c r="E70" s="77" t="s">
        <v>144</v>
      </c>
      <c r="F70" s="77"/>
      <c r="G70" s="77" t="s">
        <v>9157</v>
      </c>
      <c r="H70" s="95" t="s">
        <v>9620</v>
      </c>
      <c r="I70" s="96" t="s">
        <v>9452</v>
      </c>
      <c r="J70" s="97" t="s">
        <v>9547</v>
      </c>
    </row>
    <row r="71" spans="1:10" ht="21.75" customHeight="1">
      <c r="A71" s="89" t="s">
        <v>9600</v>
      </c>
      <c r="B71" s="76" t="s">
        <v>8971</v>
      </c>
      <c r="C71" s="77"/>
      <c r="D71" s="77" t="s">
        <v>4218</v>
      </c>
      <c r="E71" s="77" t="s">
        <v>115</v>
      </c>
      <c r="F71" s="77"/>
      <c r="G71" s="77" t="s">
        <v>9157</v>
      </c>
      <c r="H71" s="95" t="s">
        <v>9620</v>
      </c>
      <c r="I71" s="96" t="s">
        <v>9452</v>
      </c>
      <c r="J71" s="97" t="s">
        <v>9547</v>
      </c>
    </row>
    <row r="72" spans="1:10" ht="21.75" customHeight="1">
      <c r="A72" s="89" t="s">
        <v>8075</v>
      </c>
      <c r="B72" s="76" t="s">
        <v>8971</v>
      </c>
      <c r="C72" s="77"/>
      <c r="D72" s="77" t="s">
        <v>4218</v>
      </c>
      <c r="E72" s="77" t="s">
        <v>115</v>
      </c>
      <c r="F72" s="77"/>
      <c r="G72" s="77" t="s">
        <v>9157</v>
      </c>
      <c r="H72" s="95" t="s">
        <v>9620</v>
      </c>
      <c r="I72" s="96" t="s">
        <v>9452</v>
      </c>
      <c r="J72" s="97" t="s">
        <v>9547</v>
      </c>
    </row>
    <row r="73" spans="1:10" ht="21.75" customHeight="1">
      <c r="A73" s="89" t="s">
        <v>8078</v>
      </c>
      <c r="B73" s="76" t="s">
        <v>8971</v>
      </c>
      <c r="C73" s="77"/>
      <c r="D73" s="77" t="s">
        <v>4218</v>
      </c>
      <c r="E73" s="77" t="s">
        <v>115</v>
      </c>
      <c r="F73" s="77"/>
      <c r="G73" s="77" t="s">
        <v>9157</v>
      </c>
      <c r="H73" s="95" t="s">
        <v>9620</v>
      </c>
      <c r="I73" s="96" t="s">
        <v>9452</v>
      </c>
      <c r="J73" s="97" t="s">
        <v>9547</v>
      </c>
    </row>
    <row r="74" spans="1:10" ht="21.75" customHeight="1">
      <c r="A74" s="89" t="s">
        <v>8113</v>
      </c>
      <c r="B74" s="76" t="s">
        <v>8971</v>
      </c>
      <c r="C74" s="77"/>
      <c r="D74" s="77" t="s">
        <v>4218</v>
      </c>
      <c r="E74" s="77" t="s">
        <v>115</v>
      </c>
      <c r="F74" s="77"/>
      <c r="G74" s="77" t="s">
        <v>9157</v>
      </c>
      <c r="H74" s="95" t="s">
        <v>9620</v>
      </c>
      <c r="I74" s="96" t="s">
        <v>9452</v>
      </c>
      <c r="J74" s="97" t="s">
        <v>9547</v>
      </c>
    </row>
    <row r="75" spans="1:10" ht="21.75" customHeight="1">
      <c r="A75" s="89" t="s">
        <v>9614</v>
      </c>
      <c r="B75" s="76" t="s">
        <v>8971</v>
      </c>
      <c r="C75" s="77"/>
      <c r="D75" s="77" t="s">
        <v>4218</v>
      </c>
      <c r="E75" s="77" t="s">
        <v>115</v>
      </c>
      <c r="F75" s="77"/>
      <c r="G75" s="77" t="s">
        <v>9157</v>
      </c>
      <c r="H75" s="95" t="s">
        <v>9620</v>
      </c>
      <c r="I75" s="96" t="s">
        <v>9452</v>
      </c>
      <c r="J75" s="97" t="s">
        <v>9547</v>
      </c>
    </row>
    <row r="76" spans="1:10" ht="21.75" customHeight="1">
      <c r="A76" s="89" t="s">
        <v>8023</v>
      </c>
      <c r="B76" s="76" t="s">
        <v>8971</v>
      </c>
      <c r="C76" s="77"/>
      <c r="D76" s="77" t="s">
        <v>4218</v>
      </c>
      <c r="E76" s="77" t="s">
        <v>115</v>
      </c>
      <c r="F76" s="77"/>
      <c r="G76" s="77" t="s">
        <v>9157</v>
      </c>
      <c r="H76" s="95" t="s">
        <v>9621</v>
      </c>
      <c r="I76" s="96" t="s">
        <v>9452</v>
      </c>
      <c r="J76" s="97" t="s">
        <v>9622</v>
      </c>
    </row>
    <row r="77" spans="1:10" ht="21.75" customHeight="1">
      <c r="A77" s="89" t="s">
        <v>8083</v>
      </c>
      <c r="B77" s="76"/>
      <c r="C77" s="77"/>
      <c r="D77" s="77" t="s">
        <v>4218</v>
      </c>
      <c r="E77" s="77" t="s">
        <v>121</v>
      </c>
      <c r="F77" s="77"/>
      <c r="G77" s="77" t="s">
        <v>9157</v>
      </c>
      <c r="H77" s="95" t="s">
        <v>9621</v>
      </c>
      <c r="I77" s="96" t="s">
        <v>9452</v>
      </c>
      <c r="J77" s="97" t="s">
        <v>9622</v>
      </c>
    </row>
    <row r="78" spans="1:10" ht="21.75" customHeight="1">
      <c r="A78" s="89" t="s">
        <v>8028</v>
      </c>
      <c r="B78" s="76"/>
      <c r="C78" s="77"/>
      <c r="D78" s="77" t="s">
        <v>4218</v>
      </c>
      <c r="E78" s="77" t="s">
        <v>121</v>
      </c>
      <c r="F78" s="77"/>
      <c r="G78" s="77" t="s">
        <v>9157</v>
      </c>
      <c r="H78" s="95" t="s">
        <v>9621</v>
      </c>
      <c r="I78" s="96" t="s">
        <v>9452</v>
      </c>
      <c r="J78" s="97" t="s">
        <v>9622</v>
      </c>
    </row>
    <row r="79" spans="1:10" ht="21.75" customHeight="1">
      <c r="A79" s="89" t="s">
        <v>8034</v>
      </c>
      <c r="B79" s="76"/>
      <c r="C79" s="77"/>
      <c r="D79" s="77" t="s">
        <v>4218</v>
      </c>
      <c r="E79" s="77" t="s">
        <v>121</v>
      </c>
      <c r="F79" s="77"/>
      <c r="G79" s="77" t="s">
        <v>9157</v>
      </c>
      <c r="H79" s="95" t="s">
        <v>9621</v>
      </c>
      <c r="I79" s="96" t="s">
        <v>9452</v>
      </c>
      <c r="J79" s="97" t="s">
        <v>9622</v>
      </c>
    </row>
    <row r="80" spans="1:10" ht="21.75" customHeight="1">
      <c r="A80" s="89" t="s">
        <v>8119</v>
      </c>
      <c r="B80" s="76" t="s">
        <v>83</v>
      </c>
      <c r="C80" s="77"/>
      <c r="D80" s="77" t="s">
        <v>4218</v>
      </c>
      <c r="E80" s="77" t="s">
        <v>163</v>
      </c>
      <c r="F80" s="77"/>
      <c r="G80" s="77" t="s">
        <v>9157</v>
      </c>
      <c r="H80" s="95" t="s">
        <v>9621</v>
      </c>
      <c r="I80" s="96" t="s">
        <v>9452</v>
      </c>
      <c r="J80" s="97" t="s">
        <v>9622</v>
      </c>
    </row>
    <row r="81" spans="1:10" ht="21.75" customHeight="1">
      <c r="A81" s="89" t="s">
        <v>8089</v>
      </c>
      <c r="B81" s="76" t="s">
        <v>83</v>
      </c>
      <c r="C81" s="77"/>
      <c r="D81" s="77" t="s">
        <v>4218</v>
      </c>
      <c r="E81" s="77" t="s">
        <v>163</v>
      </c>
      <c r="F81" s="77"/>
      <c r="G81" s="77" t="s">
        <v>9157</v>
      </c>
      <c r="H81" s="95" t="s">
        <v>9621</v>
      </c>
      <c r="I81" s="96" t="s">
        <v>9452</v>
      </c>
      <c r="J81" s="97" t="s">
        <v>9622</v>
      </c>
    </row>
    <row r="82" spans="1:10" ht="21.75" customHeight="1">
      <c r="A82" s="89" t="s">
        <v>9484</v>
      </c>
      <c r="B82" s="76" t="s">
        <v>83</v>
      </c>
      <c r="C82" s="77"/>
      <c r="D82" s="77" t="s">
        <v>4218</v>
      </c>
      <c r="E82" s="77" t="s">
        <v>163</v>
      </c>
      <c r="F82" s="77"/>
      <c r="G82" s="77" t="s">
        <v>9157</v>
      </c>
      <c r="H82" s="95" t="s">
        <v>9621</v>
      </c>
      <c r="I82" s="96" t="s">
        <v>9452</v>
      </c>
      <c r="J82" s="97" t="s">
        <v>9622</v>
      </c>
    </row>
    <row r="83" spans="1:10" ht="21.75" customHeight="1">
      <c r="A83" s="89" t="s">
        <v>9534</v>
      </c>
      <c r="B83" s="76" t="s">
        <v>83</v>
      </c>
      <c r="C83" s="77"/>
      <c r="D83" s="77" t="s">
        <v>4218</v>
      </c>
      <c r="E83" s="77" t="s">
        <v>163</v>
      </c>
      <c r="F83" s="77"/>
      <c r="G83" s="77" t="s">
        <v>9157</v>
      </c>
      <c r="H83" s="95" t="s">
        <v>9621</v>
      </c>
      <c r="I83" s="96" t="s">
        <v>9452</v>
      </c>
      <c r="J83" s="97" t="s">
        <v>9622</v>
      </c>
    </row>
    <row r="84" spans="1:10" ht="21.75" customHeight="1">
      <c r="A84" s="89" t="s">
        <v>9469</v>
      </c>
      <c r="B84" s="76" t="s">
        <v>83</v>
      </c>
      <c r="C84" s="77"/>
      <c r="D84" s="77" t="s">
        <v>4218</v>
      </c>
      <c r="E84" s="77" t="s">
        <v>163</v>
      </c>
      <c r="F84" s="77"/>
      <c r="G84" s="77" t="s">
        <v>9157</v>
      </c>
      <c r="H84" s="95" t="s">
        <v>9621</v>
      </c>
      <c r="I84" s="96" t="s">
        <v>9452</v>
      </c>
      <c r="J84" s="97" t="s">
        <v>9622</v>
      </c>
    </row>
    <row r="85" spans="1:10" ht="21.75" customHeight="1">
      <c r="A85" s="89" t="s">
        <v>7770</v>
      </c>
      <c r="B85" s="76" t="s">
        <v>9623</v>
      </c>
      <c r="D85" s="77" t="s">
        <v>9624</v>
      </c>
      <c r="E85" s="77" t="s">
        <v>163</v>
      </c>
      <c r="F85" s="77"/>
      <c r="G85" s="77" t="s">
        <v>9157</v>
      </c>
      <c r="H85" s="95" t="s">
        <v>9621</v>
      </c>
      <c r="I85" s="96" t="s">
        <v>9452</v>
      </c>
      <c r="J85" s="97" t="s">
        <v>9622</v>
      </c>
    </row>
  </sheetData>
  <autoFilter ref="A2:S31" xr:uid="{3411E6B5-314E-49A9-AC3B-E32476D2625F}">
    <sortState xmlns:xlrd2="http://schemas.microsoft.com/office/spreadsheetml/2017/richdata2" ref="A3:S31">
      <sortCondition ref="A2:A31"/>
    </sortState>
  </autoFilter>
  <mergeCells count="2">
    <mergeCell ref="A1:E1"/>
    <mergeCell ref="G1:J1"/>
  </mergeCells>
  <conditionalFormatting sqref="L3:R47">
    <cfRule type="notContainsText" dxfId="13" priority="1" operator="notContains" text="x">
      <formula>ISERROR(SEARCH("x",L3))</formula>
    </cfRule>
  </conditionalFormatting>
  <pageMargins left="0.7" right="0.7" top="0.75" bottom="0.75" header="0.3" footer="0.3"/>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9FA5F-F3C9-4009-BC68-BBD1687D8454}">
  <dimension ref="A1:Z37"/>
  <sheetViews>
    <sheetView workbookViewId="0">
      <pane ySplit="2" topLeftCell="A10" activePane="bottomLeft" state="frozen"/>
      <selection pane="bottomLeft" activeCell="G19" sqref="G19"/>
    </sheetView>
  </sheetViews>
  <sheetFormatPr defaultRowHeight="15"/>
  <cols>
    <col min="1" max="1" width="12" style="46" customWidth="1"/>
    <col min="2" max="2" width="29.7109375" customWidth="1"/>
    <col min="3" max="3" width="22.5703125" customWidth="1"/>
    <col min="4" max="4" width="21.5703125" customWidth="1"/>
    <col min="5" max="5" width="9.140625" customWidth="1"/>
    <col min="6" max="6" width="15.7109375" customWidth="1"/>
    <col min="7" max="7" width="25" customWidth="1"/>
    <col min="8" max="8" width="16.5703125" customWidth="1"/>
    <col min="9" max="9" width="16.5703125" hidden="1" customWidth="1"/>
    <col min="10" max="10" width="21.28515625" hidden="1" customWidth="1"/>
    <col min="11" max="11" width="9.140625" bestFit="1" customWidth="1"/>
    <col min="15" max="15" width="11.42578125" customWidth="1"/>
    <col min="16" max="16" width="9.42578125" customWidth="1"/>
    <col min="17" max="17" width="17.140625" customWidth="1"/>
    <col min="18" max="18" width="16" customWidth="1"/>
    <col min="19" max="19" width="32.140625" customWidth="1"/>
  </cols>
  <sheetData>
    <row r="1" spans="1:26">
      <c r="A1" s="1186" t="s">
        <v>8788</v>
      </c>
      <c r="B1" s="1186"/>
      <c r="C1" s="1186"/>
      <c r="D1" s="1186"/>
      <c r="E1" s="1186"/>
      <c r="G1" s="1186"/>
      <c r="H1" s="1186"/>
      <c r="I1" s="1186"/>
      <c r="J1" s="1186"/>
      <c r="K1" t="s">
        <v>8788</v>
      </c>
      <c r="X1" t="s">
        <v>9625</v>
      </c>
      <c r="Y1" t="s">
        <v>9626</v>
      </c>
      <c r="Z1" t="s">
        <v>9627</v>
      </c>
    </row>
    <row r="2" spans="1:26">
      <c r="A2" s="84" t="s">
        <v>9141</v>
      </c>
      <c r="B2" s="81" t="s">
        <v>71</v>
      </c>
      <c r="C2" s="81" t="s">
        <v>9451</v>
      </c>
      <c r="D2" s="81" t="s">
        <v>193</v>
      </c>
      <c r="E2" s="81" t="s">
        <v>448</v>
      </c>
      <c r="F2" s="81" t="s">
        <v>63</v>
      </c>
      <c r="G2" s="81" t="s">
        <v>9149</v>
      </c>
      <c r="H2" s="87" t="s">
        <v>1192</v>
      </c>
      <c r="I2" s="82" t="s">
        <v>447</v>
      </c>
      <c r="J2" s="83" t="s">
        <v>9452</v>
      </c>
      <c r="K2" s="83" t="s">
        <v>9453</v>
      </c>
      <c r="L2" s="74" t="s">
        <v>450</v>
      </c>
      <c r="M2" s="74" t="s">
        <v>4146</v>
      </c>
      <c r="N2" s="74" t="s">
        <v>4147</v>
      </c>
      <c r="O2" s="74" t="s">
        <v>9450</v>
      </c>
      <c r="P2" s="74" t="s">
        <v>4148</v>
      </c>
      <c r="Q2" s="74" t="s">
        <v>4149</v>
      </c>
      <c r="R2" s="74" t="s">
        <v>4150</v>
      </c>
    </row>
    <row r="3" spans="1:26" s="34" customFormat="1" hidden="1">
      <c r="A3" s="138" t="s">
        <v>9628</v>
      </c>
      <c r="B3" s="139" t="s">
        <v>9629</v>
      </c>
      <c r="C3" s="139" t="s">
        <v>9630</v>
      </c>
      <c r="D3" s="139" t="s">
        <v>4218</v>
      </c>
      <c r="E3" s="139" t="s">
        <v>115</v>
      </c>
      <c r="F3" s="139" t="s">
        <v>2408</v>
      </c>
      <c r="G3" s="142" t="s">
        <v>9631</v>
      </c>
      <c r="H3" s="137">
        <v>95711547</v>
      </c>
      <c r="I3" s="137"/>
      <c r="J3" s="113" t="s">
        <v>9632</v>
      </c>
      <c r="K3" s="34" t="s">
        <v>9633</v>
      </c>
      <c r="L3" s="114" t="s">
        <v>4282</v>
      </c>
      <c r="M3" s="114" t="s">
        <v>806</v>
      </c>
      <c r="N3" s="114" t="s">
        <v>4282</v>
      </c>
      <c r="O3" s="114" t="s">
        <v>4282</v>
      </c>
      <c r="P3" s="114"/>
      <c r="Q3" s="114" t="s">
        <v>4282</v>
      </c>
      <c r="R3" s="114" t="s">
        <v>806</v>
      </c>
    </row>
    <row r="4" spans="1:26" s="34" customFormat="1" ht="17.25" hidden="1" customHeight="1">
      <c r="A4" s="110" t="s">
        <v>8370</v>
      </c>
      <c r="B4" s="111" t="s">
        <v>8506</v>
      </c>
      <c r="C4" s="111" t="s">
        <v>9634</v>
      </c>
      <c r="D4" s="111" t="s">
        <v>4218</v>
      </c>
      <c r="E4" s="111" t="s">
        <v>144</v>
      </c>
      <c r="F4" s="111" t="s">
        <v>2408</v>
      </c>
      <c r="G4" s="123" t="s">
        <v>9635</v>
      </c>
      <c r="H4" s="136">
        <v>176308558</v>
      </c>
      <c r="I4" s="137">
        <v>8017160995</v>
      </c>
      <c r="J4" s="113" t="s">
        <v>9632</v>
      </c>
      <c r="K4" s="34" t="s">
        <v>9636</v>
      </c>
      <c r="L4" s="114" t="s">
        <v>4282</v>
      </c>
      <c r="M4" s="114" t="s">
        <v>4282</v>
      </c>
      <c r="N4" s="114" t="s">
        <v>4282</v>
      </c>
      <c r="O4" s="114" t="s">
        <v>4282</v>
      </c>
      <c r="P4" s="114"/>
      <c r="Q4" s="114" t="s">
        <v>4282</v>
      </c>
      <c r="R4" s="114"/>
    </row>
    <row r="5" spans="1:26" ht="18" customHeight="1">
      <c r="A5" s="85" t="s">
        <v>8373</v>
      </c>
      <c r="B5" s="79" t="s">
        <v>9637</v>
      </c>
      <c r="C5" s="80" t="s">
        <v>9638</v>
      </c>
      <c r="D5" s="80" t="s">
        <v>4204</v>
      </c>
      <c r="E5" s="80" t="s">
        <v>4172</v>
      </c>
      <c r="F5" s="80" t="s">
        <v>2408</v>
      </c>
      <c r="G5" s="103" t="s">
        <v>3535</v>
      </c>
      <c r="H5" s="86">
        <v>161379174</v>
      </c>
      <c r="I5" s="104">
        <v>3853020047</v>
      </c>
      <c r="J5" s="56" t="s">
        <v>9632</v>
      </c>
      <c r="K5" t="s">
        <v>9639</v>
      </c>
      <c r="L5" s="46" t="s">
        <v>4282</v>
      </c>
      <c r="M5" s="46" t="s">
        <v>4282</v>
      </c>
      <c r="N5" s="46" t="s">
        <v>4282</v>
      </c>
      <c r="O5" s="46" t="s">
        <v>4282</v>
      </c>
      <c r="P5" s="46"/>
      <c r="Q5" s="46" t="s">
        <v>4282</v>
      </c>
      <c r="R5" s="46"/>
      <c r="S5" s="36"/>
    </row>
    <row r="6" spans="1:26">
      <c r="A6" s="85" t="s">
        <v>8263</v>
      </c>
      <c r="B6" s="79" t="s">
        <v>9629</v>
      </c>
      <c r="C6" s="80" t="s">
        <v>9640</v>
      </c>
      <c r="D6" s="80" t="s">
        <v>4218</v>
      </c>
      <c r="E6" s="80" t="s">
        <v>115</v>
      </c>
      <c r="F6" s="80" t="s">
        <v>2408</v>
      </c>
      <c r="G6" s="143" t="s">
        <v>9641</v>
      </c>
      <c r="H6" s="99">
        <v>176555895</v>
      </c>
      <c r="I6" s="104"/>
      <c r="J6" s="56" t="s">
        <v>9632</v>
      </c>
      <c r="K6" t="s">
        <v>9642</v>
      </c>
      <c r="L6" s="46" t="s">
        <v>507</v>
      </c>
      <c r="M6" s="46" t="s">
        <v>4282</v>
      </c>
      <c r="N6" s="46" t="s">
        <v>4282</v>
      </c>
      <c r="O6" t="s">
        <v>4282</v>
      </c>
      <c r="P6" s="46"/>
      <c r="Q6" s="46" t="s">
        <v>4282</v>
      </c>
      <c r="R6" s="46"/>
    </row>
    <row r="7" spans="1:26" s="34" customFormat="1" ht="17.25" customHeight="1">
      <c r="A7" s="110" t="s">
        <v>8298</v>
      </c>
      <c r="B7" s="111" t="s">
        <v>8506</v>
      </c>
      <c r="C7" s="111" t="s">
        <v>9643</v>
      </c>
      <c r="D7" s="111" t="s">
        <v>4218</v>
      </c>
      <c r="E7" s="111" t="s">
        <v>144</v>
      </c>
      <c r="F7" s="111" t="s">
        <v>2408</v>
      </c>
      <c r="G7" s="119" t="s">
        <v>9644</v>
      </c>
      <c r="H7" s="112">
        <v>168400680</v>
      </c>
      <c r="I7" s="121"/>
      <c r="J7" s="113" t="s">
        <v>9632</v>
      </c>
      <c r="K7" s="34" t="s">
        <v>9645</v>
      </c>
      <c r="L7" s="114" t="s">
        <v>8716</v>
      </c>
      <c r="M7" s="114"/>
      <c r="N7" s="114"/>
      <c r="O7" s="114"/>
      <c r="P7" s="114"/>
      <c r="Q7" s="114"/>
      <c r="R7" s="114"/>
      <c r="S7" s="115" t="s">
        <v>9646</v>
      </c>
    </row>
    <row r="8" spans="1:26">
      <c r="A8" s="85" t="s">
        <v>9647</v>
      </c>
      <c r="B8" s="79" t="s">
        <v>9648</v>
      </c>
      <c r="C8" s="80" t="s">
        <v>9649</v>
      </c>
      <c r="D8" s="80" t="s">
        <v>8617</v>
      </c>
      <c r="E8" s="80" t="s">
        <v>4162</v>
      </c>
      <c r="F8" s="80" t="s">
        <v>2408</v>
      </c>
      <c r="G8" s="103" t="s">
        <v>9650</v>
      </c>
      <c r="H8" s="99">
        <v>173117194</v>
      </c>
      <c r="I8" s="104">
        <v>8016189922</v>
      </c>
      <c r="J8" s="56" t="s">
        <v>9632</v>
      </c>
      <c r="K8" t="s">
        <v>9651</v>
      </c>
      <c r="L8" s="46" t="s">
        <v>4282</v>
      </c>
      <c r="M8" s="46" t="s">
        <v>4282</v>
      </c>
      <c r="N8" s="46" t="s">
        <v>4282</v>
      </c>
      <c r="O8" s="46" t="s">
        <v>4282</v>
      </c>
      <c r="P8" s="46" t="s">
        <v>4282</v>
      </c>
      <c r="Q8" s="46" t="s">
        <v>4282</v>
      </c>
      <c r="R8" s="46" t="s">
        <v>4282</v>
      </c>
    </row>
    <row r="9" spans="1:26">
      <c r="A9" s="85" t="s">
        <v>9652</v>
      </c>
      <c r="B9" s="79" t="s">
        <v>9653</v>
      </c>
      <c r="C9" s="80" t="s">
        <v>9654</v>
      </c>
      <c r="D9" s="80" t="s">
        <v>4204</v>
      </c>
      <c r="E9" s="80" t="s">
        <v>163</v>
      </c>
      <c r="F9" s="80" t="s">
        <v>2408</v>
      </c>
      <c r="G9" s="143" t="s">
        <v>9655</v>
      </c>
      <c r="H9" s="99">
        <v>172201100</v>
      </c>
      <c r="I9" s="104"/>
      <c r="J9" s="56" t="s">
        <v>9632</v>
      </c>
      <c r="K9" t="s">
        <v>9656</v>
      </c>
      <c r="L9" s="46" t="s">
        <v>4282</v>
      </c>
      <c r="M9" s="46" t="s">
        <v>4282</v>
      </c>
      <c r="N9" s="46" t="s">
        <v>4282</v>
      </c>
      <c r="O9" s="46" t="s">
        <v>4282</v>
      </c>
      <c r="P9" s="46" t="s">
        <v>4282</v>
      </c>
      <c r="Q9" s="46" t="s">
        <v>4282</v>
      </c>
      <c r="R9" s="46"/>
    </row>
    <row r="10" spans="1:26" ht="15.75" customHeight="1">
      <c r="A10" s="85" t="s">
        <v>9657</v>
      </c>
      <c r="B10" s="79" t="s">
        <v>9653</v>
      </c>
      <c r="C10" s="80" t="s">
        <v>9658</v>
      </c>
      <c r="D10" s="88" t="s">
        <v>4204</v>
      </c>
      <c r="E10" s="80" t="s">
        <v>4157</v>
      </c>
      <c r="F10" s="80" t="s">
        <v>2408</v>
      </c>
      <c r="G10" s="143" t="s">
        <v>9659</v>
      </c>
      <c r="H10" s="86">
        <v>176578786</v>
      </c>
      <c r="I10" s="104"/>
      <c r="J10" s="56" t="s">
        <v>9632</v>
      </c>
      <c r="K10" t="s">
        <v>9660</v>
      </c>
      <c r="L10" s="46" t="s">
        <v>4282</v>
      </c>
      <c r="M10" s="46" t="s">
        <v>4282</v>
      </c>
      <c r="N10" s="46" t="s">
        <v>4282</v>
      </c>
      <c r="O10" s="46" t="s">
        <v>4282</v>
      </c>
      <c r="P10" s="46" t="s">
        <v>4282</v>
      </c>
      <c r="Q10" s="46" t="s">
        <v>4282</v>
      </c>
      <c r="R10" s="46" t="s">
        <v>4282</v>
      </c>
    </row>
    <row r="11" spans="1:26">
      <c r="A11" s="85" t="s">
        <v>9661</v>
      </c>
      <c r="B11" s="79" t="s">
        <v>9629</v>
      </c>
      <c r="C11" s="80" t="s">
        <v>8886</v>
      </c>
      <c r="D11" s="80" t="s">
        <v>4218</v>
      </c>
      <c r="E11" s="80" t="s">
        <v>115</v>
      </c>
      <c r="F11" s="80" t="s">
        <v>2408</v>
      </c>
      <c r="G11" s="144" t="s">
        <v>9662</v>
      </c>
      <c r="H11" s="120">
        <v>95644343</v>
      </c>
      <c r="I11" s="86"/>
      <c r="J11" s="56" t="s">
        <v>9632</v>
      </c>
      <c r="K11" t="s">
        <v>9663</v>
      </c>
      <c r="L11" s="46" t="s">
        <v>4282</v>
      </c>
      <c r="M11" s="46" t="s">
        <v>4282</v>
      </c>
      <c r="N11" s="46" t="s">
        <v>4282</v>
      </c>
      <c r="O11" s="46" t="s">
        <v>4282</v>
      </c>
      <c r="P11" s="46" t="s">
        <v>4282</v>
      </c>
      <c r="Q11" s="46" t="s">
        <v>4282</v>
      </c>
      <c r="R11" s="46" t="s">
        <v>4282</v>
      </c>
    </row>
    <row r="12" spans="1:26" ht="15" customHeight="1">
      <c r="A12" s="85" t="s">
        <v>9664</v>
      </c>
      <c r="B12" s="79" t="s">
        <v>9665</v>
      </c>
      <c r="C12" s="80" t="s">
        <v>9666</v>
      </c>
      <c r="D12" s="80" t="s">
        <v>4204</v>
      </c>
      <c r="E12" s="80" t="s">
        <v>4162</v>
      </c>
      <c r="F12" s="80" t="s">
        <v>2408</v>
      </c>
      <c r="G12" s="118" t="s">
        <v>9667</v>
      </c>
      <c r="H12" s="99">
        <v>176353017</v>
      </c>
      <c r="I12" s="86">
        <v>4352559540</v>
      </c>
      <c r="J12" s="56" t="s">
        <v>9632</v>
      </c>
      <c r="K12" t="s">
        <v>9668</v>
      </c>
      <c r="L12" s="46" t="s">
        <v>4282</v>
      </c>
      <c r="M12" s="46" t="s">
        <v>4282</v>
      </c>
      <c r="N12" s="46" t="s">
        <v>4282</v>
      </c>
      <c r="O12" s="46" t="s">
        <v>4282</v>
      </c>
      <c r="P12" s="46"/>
      <c r="Q12" s="46" t="s">
        <v>4282</v>
      </c>
      <c r="R12" s="46"/>
    </row>
    <row r="13" spans="1:26">
      <c r="A13" s="85" t="s">
        <v>9669</v>
      </c>
      <c r="B13" s="79" t="s">
        <v>9670</v>
      </c>
      <c r="C13" s="80" t="s">
        <v>9671</v>
      </c>
      <c r="D13" s="80" t="s">
        <v>4204</v>
      </c>
      <c r="E13" s="80" t="s">
        <v>4155</v>
      </c>
      <c r="F13" s="80" t="s">
        <v>2408</v>
      </c>
      <c r="G13" s="144" t="s">
        <v>9672</v>
      </c>
      <c r="H13" s="86">
        <v>127082787</v>
      </c>
      <c r="I13" s="86"/>
      <c r="J13" s="56" t="s">
        <v>9632</v>
      </c>
      <c r="K13" t="s">
        <v>9673</v>
      </c>
      <c r="L13" s="46" t="s">
        <v>4282</v>
      </c>
      <c r="M13" s="46" t="s">
        <v>4282</v>
      </c>
      <c r="N13" s="46" t="s">
        <v>4282</v>
      </c>
      <c r="O13" s="46" t="s">
        <v>4282</v>
      </c>
      <c r="P13" s="46"/>
      <c r="Q13" s="46" t="s">
        <v>4282</v>
      </c>
      <c r="R13" s="46"/>
    </row>
    <row r="14" spans="1:26">
      <c r="A14" s="85" t="s">
        <v>9674</v>
      </c>
      <c r="B14" s="79" t="s">
        <v>9629</v>
      </c>
      <c r="C14" s="80" t="s">
        <v>9675</v>
      </c>
      <c r="D14" s="80" t="s">
        <v>4218</v>
      </c>
      <c r="E14" s="80" t="s">
        <v>115</v>
      </c>
      <c r="F14" s="80" t="s">
        <v>2408</v>
      </c>
      <c r="G14" s="144" t="s">
        <v>9676</v>
      </c>
      <c r="H14" s="86">
        <v>169092167</v>
      </c>
      <c r="I14" s="86"/>
      <c r="J14" s="56" t="s">
        <v>9632</v>
      </c>
      <c r="K14" t="s">
        <v>9677</v>
      </c>
      <c r="L14" s="46" t="s">
        <v>4282</v>
      </c>
      <c r="M14" s="46" t="s">
        <v>4282</v>
      </c>
      <c r="N14" s="46" t="s">
        <v>4282</v>
      </c>
      <c r="O14" s="46" t="s">
        <v>4282</v>
      </c>
      <c r="P14" s="46"/>
      <c r="Q14" s="46" t="s">
        <v>4282</v>
      </c>
      <c r="R14" s="46"/>
    </row>
    <row r="15" spans="1:26">
      <c r="A15" s="85" t="s">
        <v>9678</v>
      </c>
      <c r="B15" s="79" t="s">
        <v>9648</v>
      </c>
      <c r="C15" s="80" t="s">
        <v>9679</v>
      </c>
      <c r="D15" s="80" t="s">
        <v>8617</v>
      </c>
      <c r="E15" s="80" t="s">
        <v>4162</v>
      </c>
      <c r="F15" s="80" t="s">
        <v>2408</v>
      </c>
      <c r="G15" s="102" t="s">
        <v>9680</v>
      </c>
      <c r="H15" s="86">
        <v>161279076</v>
      </c>
      <c r="I15" s="86">
        <v>2147055155</v>
      </c>
      <c r="J15" s="56" t="s">
        <v>9632</v>
      </c>
      <c r="K15" t="s">
        <v>9681</v>
      </c>
      <c r="L15" s="46" t="s">
        <v>4282</v>
      </c>
      <c r="M15" s="46" t="s">
        <v>4282</v>
      </c>
      <c r="N15" s="46" t="s">
        <v>4282</v>
      </c>
      <c r="O15" s="46" t="s">
        <v>4282</v>
      </c>
      <c r="P15" s="46"/>
      <c r="Q15" s="46" t="s">
        <v>4282</v>
      </c>
      <c r="R15" s="46"/>
    </row>
    <row r="16" spans="1:26">
      <c r="A16" s="85" t="s">
        <v>9682</v>
      </c>
      <c r="B16" s="79" t="s">
        <v>9629</v>
      </c>
      <c r="C16" s="80" t="s">
        <v>9683</v>
      </c>
      <c r="D16" s="80" t="s">
        <v>4218</v>
      </c>
      <c r="E16" s="80" t="s">
        <v>115</v>
      </c>
      <c r="F16" s="80" t="s">
        <v>2408</v>
      </c>
      <c r="G16" s="144" t="s">
        <v>9684</v>
      </c>
      <c r="H16" s="86">
        <v>95685947</v>
      </c>
      <c r="I16" s="86"/>
      <c r="J16" s="56" t="s">
        <v>9632</v>
      </c>
      <c r="K16" t="s">
        <v>9685</v>
      </c>
      <c r="L16" s="46" t="s">
        <v>4282</v>
      </c>
      <c r="M16" s="46" t="s">
        <v>4282</v>
      </c>
      <c r="N16" s="46" t="s">
        <v>4282</v>
      </c>
      <c r="O16" s="46" t="s">
        <v>4282</v>
      </c>
      <c r="P16" s="46"/>
      <c r="Q16" s="46" t="s">
        <v>4282</v>
      </c>
      <c r="R16" s="46"/>
    </row>
    <row r="17" spans="1:18" ht="18" customHeight="1">
      <c r="A17" s="85" t="s">
        <v>9686</v>
      </c>
      <c r="B17" s="79" t="s">
        <v>9687</v>
      </c>
      <c r="C17" s="80" t="s">
        <v>9688</v>
      </c>
      <c r="D17" s="80" t="s">
        <v>8617</v>
      </c>
      <c r="E17" s="80" t="s">
        <v>4172</v>
      </c>
      <c r="F17" s="80" t="s">
        <v>2408</v>
      </c>
      <c r="G17" s="102" t="s">
        <v>9689</v>
      </c>
      <c r="H17" s="86">
        <v>176306095</v>
      </c>
      <c r="I17" s="86">
        <v>3856003728</v>
      </c>
      <c r="J17" s="56" t="s">
        <v>9632</v>
      </c>
      <c r="K17" t="s">
        <v>9690</v>
      </c>
      <c r="L17" s="46" t="s">
        <v>4282</v>
      </c>
      <c r="M17" s="46" t="s">
        <v>4282</v>
      </c>
      <c r="N17" s="46" t="s">
        <v>4282</v>
      </c>
      <c r="O17" s="46" t="s">
        <v>4282</v>
      </c>
      <c r="P17" s="46" t="s">
        <v>4282</v>
      </c>
      <c r="Q17" s="46" t="s">
        <v>4282</v>
      </c>
      <c r="R17" s="46" t="s">
        <v>4282</v>
      </c>
    </row>
    <row r="18" spans="1:18" ht="18.75" customHeight="1">
      <c r="A18" s="85" t="s">
        <v>9691</v>
      </c>
      <c r="B18" s="79" t="s">
        <v>9637</v>
      </c>
      <c r="C18" s="80" t="s">
        <v>9692</v>
      </c>
      <c r="D18" s="80" t="s">
        <v>4204</v>
      </c>
      <c r="E18" s="80" t="s">
        <v>4172</v>
      </c>
      <c r="F18" s="80" t="s">
        <v>2408</v>
      </c>
      <c r="G18" s="102" t="s">
        <v>9693</v>
      </c>
      <c r="H18" s="86">
        <v>95691675</v>
      </c>
      <c r="I18" s="86">
        <v>3852493331</v>
      </c>
      <c r="J18" s="56" t="s">
        <v>9632</v>
      </c>
      <c r="K18" t="s">
        <v>9694</v>
      </c>
      <c r="L18" s="46" t="s">
        <v>4282</v>
      </c>
      <c r="M18" s="46" t="s">
        <v>4282</v>
      </c>
      <c r="N18" s="46" t="s">
        <v>4282</v>
      </c>
      <c r="O18" s="46" t="s">
        <v>4282</v>
      </c>
      <c r="P18" s="46"/>
      <c r="Q18" s="46" t="s">
        <v>4282</v>
      </c>
      <c r="R18" s="46"/>
    </row>
    <row r="19" spans="1:18" ht="16.5" customHeight="1">
      <c r="A19" s="85" t="s">
        <v>9695</v>
      </c>
      <c r="B19" s="79" t="s">
        <v>9696</v>
      </c>
      <c r="C19" s="80" t="s">
        <v>9697</v>
      </c>
      <c r="D19" s="80" t="s">
        <v>4204</v>
      </c>
      <c r="E19" s="80" t="s">
        <v>4157</v>
      </c>
      <c r="F19" s="80" t="s">
        <v>2408</v>
      </c>
      <c r="G19" s="128" t="s">
        <v>9698</v>
      </c>
      <c r="H19" s="145">
        <v>176275547</v>
      </c>
      <c r="I19" s="86"/>
      <c r="J19" s="56" t="s">
        <v>9632</v>
      </c>
      <c r="K19" t="s">
        <v>9699</v>
      </c>
      <c r="L19" s="46" t="s">
        <v>4282</v>
      </c>
      <c r="M19" s="46" t="s">
        <v>4282</v>
      </c>
      <c r="N19" s="46" t="s">
        <v>4282</v>
      </c>
      <c r="O19" s="46" t="s">
        <v>4282</v>
      </c>
      <c r="P19" s="46"/>
      <c r="Q19" s="46"/>
      <c r="R19" s="46"/>
    </row>
    <row r="20" spans="1:18">
      <c r="A20" s="85" t="s">
        <v>9700</v>
      </c>
      <c r="B20" s="79" t="s">
        <v>119</v>
      </c>
      <c r="C20" s="80" t="s">
        <v>9701</v>
      </c>
      <c r="D20" s="80" t="s">
        <v>4204</v>
      </c>
      <c r="E20" s="80" t="s">
        <v>4155</v>
      </c>
      <c r="F20" s="80" t="s">
        <v>2408</v>
      </c>
      <c r="G20" s="128" t="s">
        <v>9702</v>
      </c>
      <c r="H20" s="130">
        <v>176191938</v>
      </c>
      <c r="I20" s="86"/>
      <c r="J20" s="56" t="s">
        <v>9632</v>
      </c>
      <c r="K20" t="s">
        <v>9703</v>
      </c>
      <c r="L20" s="46" t="s">
        <v>4282</v>
      </c>
      <c r="M20" s="46" t="s">
        <v>4282</v>
      </c>
      <c r="N20" s="46" t="s">
        <v>4282</v>
      </c>
      <c r="O20" s="46" t="s">
        <v>4282</v>
      </c>
      <c r="P20" s="46"/>
      <c r="Q20" s="46"/>
      <c r="R20" s="46"/>
    </row>
    <row r="21" spans="1:18">
      <c r="A21" s="85" t="s">
        <v>9704</v>
      </c>
      <c r="B21" s="79" t="s">
        <v>9670</v>
      </c>
      <c r="C21" s="80" t="s">
        <v>9705</v>
      </c>
      <c r="D21" s="80" t="s">
        <v>4204</v>
      </c>
      <c r="E21" s="80" t="s">
        <v>4155</v>
      </c>
      <c r="F21" s="80" t="s">
        <v>2408</v>
      </c>
      <c r="G21" s="144" t="s">
        <v>9706</v>
      </c>
      <c r="H21" s="86">
        <v>173100026</v>
      </c>
      <c r="I21" s="86"/>
      <c r="J21" s="56" t="s">
        <v>9632</v>
      </c>
      <c r="K21" t="s">
        <v>9707</v>
      </c>
      <c r="L21" s="46" t="s">
        <v>4282</v>
      </c>
      <c r="M21" s="46" t="s">
        <v>4282</v>
      </c>
      <c r="N21" s="46" t="s">
        <v>4282</v>
      </c>
      <c r="O21" s="46" t="s">
        <v>4282</v>
      </c>
      <c r="P21" s="46"/>
      <c r="Q21" s="46" t="s">
        <v>4282</v>
      </c>
      <c r="R21" s="46"/>
    </row>
    <row r="22" spans="1:18" ht="16.5" customHeight="1">
      <c r="A22" s="85" t="s">
        <v>9708</v>
      </c>
      <c r="B22" s="79" t="s">
        <v>9670</v>
      </c>
      <c r="C22" s="80" t="s">
        <v>9709</v>
      </c>
      <c r="D22" s="80" t="s">
        <v>4204</v>
      </c>
      <c r="E22" s="80" t="s">
        <v>4155</v>
      </c>
      <c r="F22" s="80" t="s">
        <v>2408</v>
      </c>
      <c r="G22" s="144" t="s">
        <v>9710</v>
      </c>
      <c r="H22" s="86">
        <v>95706157</v>
      </c>
      <c r="I22" s="86">
        <v>8015587964</v>
      </c>
      <c r="J22" s="56" t="s">
        <v>9632</v>
      </c>
      <c r="K22" t="s">
        <v>9711</v>
      </c>
      <c r="L22" s="46" t="s">
        <v>4282</v>
      </c>
      <c r="M22" s="46" t="s">
        <v>4282</v>
      </c>
      <c r="N22" s="46" t="s">
        <v>4282</v>
      </c>
      <c r="O22" s="46" t="s">
        <v>4282</v>
      </c>
      <c r="P22" s="46"/>
      <c r="Q22" s="46" t="s">
        <v>4282</v>
      </c>
      <c r="R22" s="46"/>
    </row>
    <row r="23" spans="1:18">
      <c r="A23" s="85" t="s">
        <v>9712</v>
      </c>
      <c r="B23" s="79" t="s">
        <v>9665</v>
      </c>
      <c r="C23" s="80" t="s">
        <v>9713</v>
      </c>
      <c r="D23" s="80" t="s">
        <v>4204</v>
      </c>
      <c r="E23" s="80" t="s">
        <v>4162</v>
      </c>
      <c r="F23" s="80" t="s">
        <v>2408</v>
      </c>
      <c r="G23" s="107" t="s">
        <v>9714</v>
      </c>
      <c r="H23" s="86">
        <v>165813464</v>
      </c>
      <c r="I23" s="86">
        <v>8014489392</v>
      </c>
      <c r="J23" s="56" t="s">
        <v>9632</v>
      </c>
      <c r="K23" t="s">
        <v>9715</v>
      </c>
      <c r="L23" s="46" t="s">
        <v>4282</v>
      </c>
      <c r="M23" s="46" t="s">
        <v>4282</v>
      </c>
      <c r="N23" s="46" t="s">
        <v>4282</v>
      </c>
      <c r="O23" s="46" t="s">
        <v>4282</v>
      </c>
      <c r="P23" s="46"/>
      <c r="Q23" s="46" t="s">
        <v>4282</v>
      </c>
      <c r="R23" s="46"/>
    </row>
    <row r="24" spans="1:18">
      <c r="A24" s="85" t="s">
        <v>9716</v>
      </c>
      <c r="B24" s="79" t="s">
        <v>9717</v>
      </c>
      <c r="C24" s="80" t="s">
        <v>9718</v>
      </c>
      <c r="D24" s="80" t="s">
        <v>4220</v>
      </c>
      <c r="E24" s="80" t="s">
        <v>4157</v>
      </c>
      <c r="F24" s="80" t="s">
        <v>2408</v>
      </c>
      <c r="G24" s="144" t="s">
        <v>9719</v>
      </c>
      <c r="H24" s="86">
        <v>176565801</v>
      </c>
      <c r="I24" s="86" t="s">
        <v>9720</v>
      </c>
      <c r="J24" s="56" t="s">
        <v>9632</v>
      </c>
      <c r="K24" t="s">
        <v>9721</v>
      </c>
      <c r="L24" s="46" t="s">
        <v>4282</v>
      </c>
      <c r="M24" s="46" t="s">
        <v>4282</v>
      </c>
      <c r="N24" s="46" t="s">
        <v>4282</v>
      </c>
      <c r="O24" s="46" t="s">
        <v>4282</v>
      </c>
      <c r="P24" s="46"/>
      <c r="Q24" s="46"/>
      <c r="R24" s="46"/>
    </row>
    <row r="25" spans="1:18" s="105" customFormat="1">
      <c r="A25" s="85" t="s">
        <v>9722</v>
      </c>
      <c r="B25" s="80" t="s">
        <v>9629</v>
      </c>
      <c r="C25" s="80" t="s">
        <v>9723</v>
      </c>
      <c r="D25" s="80" t="s">
        <v>4218</v>
      </c>
      <c r="E25" s="80" t="s">
        <v>115</v>
      </c>
      <c r="F25" s="80" t="s">
        <v>2408</v>
      </c>
      <c r="G25" s="144" t="s">
        <v>9724</v>
      </c>
      <c r="H25" s="86">
        <v>169092108</v>
      </c>
      <c r="I25" s="86" t="s">
        <v>9725</v>
      </c>
      <c r="J25" s="56" t="s">
        <v>9632</v>
      </c>
      <c r="K25" s="105" t="s">
        <v>9726</v>
      </c>
      <c r="L25" s="106" t="s">
        <v>4282</v>
      </c>
      <c r="M25" s="106" t="s">
        <v>4282</v>
      </c>
      <c r="N25" s="106" t="s">
        <v>4282</v>
      </c>
      <c r="O25" s="106" t="s">
        <v>4282</v>
      </c>
      <c r="P25" s="106"/>
      <c r="Q25" s="106" t="s">
        <v>4282</v>
      </c>
      <c r="R25" s="106"/>
    </row>
    <row r="26" spans="1:18">
      <c r="A26" s="85" t="s">
        <v>8069</v>
      </c>
      <c r="B26" s="79" t="s">
        <v>9653</v>
      </c>
      <c r="C26" s="80" t="s">
        <v>9727</v>
      </c>
      <c r="D26" s="80" t="s">
        <v>4204</v>
      </c>
      <c r="E26" s="80" t="s">
        <v>4157</v>
      </c>
      <c r="F26" s="80" t="s">
        <v>2408</v>
      </c>
      <c r="G26" s="144" t="s">
        <v>9728</v>
      </c>
      <c r="H26" s="86">
        <v>152555857</v>
      </c>
      <c r="I26" s="86" t="s">
        <v>9729</v>
      </c>
      <c r="J26" s="56" t="s">
        <v>9632</v>
      </c>
      <c r="K26" t="s">
        <v>9730</v>
      </c>
      <c r="L26" s="46" t="s">
        <v>4282</v>
      </c>
      <c r="M26" s="46" t="s">
        <v>4282</v>
      </c>
      <c r="N26" s="46" t="s">
        <v>4282</v>
      </c>
      <c r="O26" s="46"/>
      <c r="P26" s="46"/>
      <c r="Q26" s="46" t="s">
        <v>4282</v>
      </c>
      <c r="R26" s="46"/>
    </row>
    <row r="27" spans="1:18">
      <c r="A27" s="85" t="s">
        <v>9731</v>
      </c>
      <c r="B27" s="79" t="s">
        <v>9665</v>
      </c>
      <c r="C27" s="80" t="s">
        <v>9732</v>
      </c>
      <c r="D27" s="80" t="s">
        <v>4204</v>
      </c>
      <c r="E27" s="80" t="s">
        <v>4162</v>
      </c>
      <c r="F27" s="80" t="s">
        <v>2408</v>
      </c>
      <c r="G27" s="107" t="s">
        <v>9733</v>
      </c>
      <c r="H27" s="86">
        <v>176582243</v>
      </c>
      <c r="I27" s="86">
        <v>3852106070</v>
      </c>
      <c r="J27" s="56" t="s">
        <v>9632</v>
      </c>
      <c r="K27" t="s">
        <v>9734</v>
      </c>
      <c r="L27" s="46" t="s">
        <v>507</v>
      </c>
      <c r="M27" s="46" t="s">
        <v>4282</v>
      </c>
      <c r="N27" s="46" t="s">
        <v>4282</v>
      </c>
      <c r="O27" s="46" t="s">
        <v>4282</v>
      </c>
      <c r="P27" s="46"/>
      <c r="Q27" s="46" t="s">
        <v>4282</v>
      </c>
      <c r="R27" s="46"/>
    </row>
    <row r="28" spans="1:18">
      <c r="A28" s="91" t="s">
        <v>9735</v>
      </c>
      <c r="B28" s="116" t="s">
        <v>119</v>
      </c>
      <c r="C28" s="117" t="s">
        <v>9736</v>
      </c>
      <c r="D28" s="117" t="s">
        <v>4204</v>
      </c>
      <c r="E28" s="117" t="s">
        <v>4155</v>
      </c>
      <c r="F28" s="117" t="s">
        <v>2408</v>
      </c>
      <c r="G28" s="149" t="s">
        <v>9737</v>
      </c>
      <c r="H28" s="92">
        <v>176579708</v>
      </c>
      <c r="I28" s="92"/>
      <c r="J28" s="93" t="s">
        <v>9632</v>
      </c>
      <c r="K28" t="s">
        <v>9738</v>
      </c>
      <c r="L28" s="46" t="s">
        <v>4282</v>
      </c>
      <c r="M28" s="46" t="s">
        <v>4282</v>
      </c>
      <c r="N28" s="46" t="s">
        <v>4282</v>
      </c>
      <c r="O28" s="46" t="s">
        <v>4282</v>
      </c>
      <c r="P28" s="46"/>
      <c r="Q28" s="46" t="s">
        <v>4282</v>
      </c>
      <c r="R28" s="46"/>
    </row>
    <row r="29" spans="1:18">
      <c r="A29" s="140" t="s">
        <v>9739</v>
      </c>
      <c r="B29" s="90" t="s">
        <v>5509</v>
      </c>
      <c r="C29" s="94" t="s">
        <v>9740</v>
      </c>
      <c r="D29" s="94" t="s">
        <v>4220</v>
      </c>
      <c r="E29" s="94" t="s">
        <v>4172</v>
      </c>
      <c r="F29" s="94" t="s">
        <v>2408</v>
      </c>
      <c r="G29" s="108" t="s">
        <v>9741</v>
      </c>
      <c r="H29" s="52">
        <v>167409944</v>
      </c>
      <c r="I29" s="52">
        <v>3853022477</v>
      </c>
      <c r="J29" s="93" t="s">
        <v>9632</v>
      </c>
      <c r="K29" t="s">
        <v>9742</v>
      </c>
      <c r="L29" s="46" t="s">
        <v>507</v>
      </c>
      <c r="M29" s="46" t="s">
        <v>4282</v>
      </c>
      <c r="N29" s="46" t="s">
        <v>4282</v>
      </c>
      <c r="O29" s="46" t="s">
        <v>4282</v>
      </c>
      <c r="P29" s="46"/>
      <c r="Q29" s="46" t="s">
        <v>4282</v>
      </c>
      <c r="R29" s="46"/>
    </row>
    <row r="30" spans="1:18">
      <c r="A30" s="140" t="s">
        <v>9743</v>
      </c>
      <c r="B30" s="90" t="s">
        <v>9744</v>
      </c>
      <c r="C30" s="94" t="s">
        <v>9745</v>
      </c>
      <c r="D30" s="94" t="s">
        <v>4218</v>
      </c>
      <c r="E30" s="94" t="s">
        <v>9746</v>
      </c>
      <c r="F30" s="94"/>
      <c r="G30" s="150" t="s">
        <v>9747</v>
      </c>
      <c r="H30" s="52">
        <v>176572933</v>
      </c>
      <c r="I30" s="52"/>
      <c r="J30" s="93" t="s">
        <v>9632</v>
      </c>
      <c r="K30" t="s">
        <v>9748</v>
      </c>
      <c r="L30" s="46" t="s">
        <v>4282</v>
      </c>
      <c r="M30" s="46" t="s">
        <v>4282</v>
      </c>
      <c r="N30" s="46" t="s">
        <v>4282</v>
      </c>
      <c r="O30" s="46" t="s">
        <v>4282</v>
      </c>
      <c r="P30" s="46"/>
      <c r="Q30" s="46" t="s">
        <v>4282</v>
      </c>
      <c r="R30" s="46"/>
    </row>
    <row r="31" spans="1:18" s="34" customFormat="1">
      <c r="A31" s="141" t="s">
        <v>9749</v>
      </c>
      <c r="B31" s="113" t="s">
        <v>83</v>
      </c>
      <c r="C31" s="133" t="s">
        <v>9750</v>
      </c>
      <c r="D31" s="133" t="s">
        <v>4218</v>
      </c>
      <c r="E31" s="133" t="s">
        <v>163</v>
      </c>
      <c r="F31" s="133"/>
      <c r="G31" s="134" t="s">
        <v>9329</v>
      </c>
      <c r="H31" s="134">
        <v>155361200</v>
      </c>
      <c r="I31" s="134"/>
      <c r="J31" s="135" t="s">
        <v>9632</v>
      </c>
      <c r="K31" s="34" t="s">
        <v>9751</v>
      </c>
      <c r="L31" s="114" t="s">
        <v>4282</v>
      </c>
      <c r="M31" s="114" t="s">
        <v>4282</v>
      </c>
      <c r="N31" s="114" t="s">
        <v>4282</v>
      </c>
      <c r="O31" s="114" t="s">
        <v>4282</v>
      </c>
      <c r="P31" s="114"/>
      <c r="Q31" s="114" t="s">
        <v>4282</v>
      </c>
      <c r="R31" s="114"/>
    </row>
    <row r="32" spans="1:18">
      <c r="A32" s="140" t="s">
        <v>9752</v>
      </c>
      <c r="B32" s="90" t="s">
        <v>119</v>
      </c>
      <c r="C32" s="94" t="s">
        <v>9753</v>
      </c>
      <c r="D32" s="94" t="s">
        <v>4204</v>
      </c>
      <c r="E32" s="94" t="s">
        <v>9746</v>
      </c>
      <c r="F32" s="94"/>
      <c r="G32" s="150" t="s">
        <v>9754</v>
      </c>
      <c r="H32" s="52">
        <v>176581339</v>
      </c>
      <c r="I32" s="52"/>
      <c r="J32" s="93" t="s">
        <v>9632</v>
      </c>
      <c r="K32" t="s">
        <v>9755</v>
      </c>
      <c r="L32" t="s">
        <v>4282</v>
      </c>
      <c r="M32" t="s">
        <v>4282</v>
      </c>
      <c r="N32" t="s">
        <v>4282</v>
      </c>
      <c r="O32" t="s">
        <v>4282</v>
      </c>
      <c r="P32" t="s">
        <v>4282</v>
      </c>
      <c r="Q32" t="s">
        <v>4282</v>
      </c>
    </row>
    <row r="37" spans="7:7">
      <c r="G37">
        <v>26</v>
      </c>
    </row>
  </sheetData>
  <autoFilter ref="A2:AP32" xr:uid="{B2B9FA5F-F3C9-4009-BC68-BBD1687D8454}">
    <sortState xmlns:xlrd2="http://schemas.microsoft.com/office/spreadsheetml/2017/richdata2" ref="A3:AP32">
      <sortCondition ref="A2:A32"/>
    </sortState>
  </autoFilter>
  <mergeCells count="2">
    <mergeCell ref="A1:E1"/>
    <mergeCell ref="G1:J1"/>
  </mergeCells>
  <conditionalFormatting sqref="L3:R5 L6:N6 P6:R6 L7:R32">
    <cfRule type="notContainsText" dxfId="12" priority="1" operator="notContains" text="x">
      <formula>ISERROR(SEARCH("x",L3))</formula>
    </cfRule>
  </conditionalFormatting>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FD432-DF28-4227-9A9B-7BFAEA8ABDAB}">
  <sheetPr filterMode="1"/>
  <dimension ref="A1:AQ51"/>
  <sheetViews>
    <sheetView workbookViewId="0">
      <pane xSplit="8" topLeftCell="J1" activePane="topRight" state="frozen"/>
      <selection pane="topRight" activeCell="K20" sqref="K20"/>
    </sheetView>
  </sheetViews>
  <sheetFormatPr defaultRowHeight="15"/>
  <cols>
    <col min="1" max="1" width="9.5703125" customWidth="1"/>
    <col min="2" max="2" width="11.140625" customWidth="1"/>
    <col min="3" max="3" width="13" customWidth="1"/>
    <col min="4" max="4" width="11.7109375" customWidth="1"/>
    <col min="5" max="5" width="28.28515625" customWidth="1"/>
    <col min="6" max="6" width="13" customWidth="1"/>
    <col min="7" max="7" width="22.42578125" customWidth="1"/>
    <col min="8" max="8" width="20.5703125" customWidth="1"/>
    <col min="9" max="9" width="12" bestFit="1" customWidth="1"/>
    <col min="10" max="10" width="12.85546875" customWidth="1"/>
    <col min="11" max="11" width="15.140625" customWidth="1"/>
    <col min="12" max="12" width="11.140625" bestFit="1" customWidth="1"/>
    <col min="13" max="13" width="13.140625" customWidth="1"/>
    <col min="14" max="14" width="9.140625" bestFit="1" customWidth="1"/>
    <col min="21" max="21" width="15.140625" bestFit="1" customWidth="1"/>
  </cols>
  <sheetData>
    <row r="1" spans="1:43">
      <c r="A1" s="1186" t="s">
        <v>8788</v>
      </c>
      <c r="B1" s="1186"/>
      <c r="C1" s="1186"/>
      <c r="D1" s="1186"/>
      <c r="E1" s="1186"/>
      <c r="F1" s="1186"/>
      <c r="G1" s="1186"/>
      <c r="H1" s="1186"/>
      <c r="I1" s="1186"/>
      <c r="J1" s="1186"/>
      <c r="K1" s="1186"/>
      <c r="L1" s="1186" t="s">
        <v>8788</v>
      </c>
      <c r="M1" s="1186"/>
      <c r="O1" t="s">
        <v>9447</v>
      </c>
      <c r="P1" t="s">
        <v>9449</v>
      </c>
      <c r="Q1" t="s">
        <v>9448</v>
      </c>
      <c r="R1" t="s">
        <v>7400</v>
      </c>
      <c r="S1" t="s">
        <v>4150</v>
      </c>
      <c r="T1" t="s">
        <v>9756</v>
      </c>
      <c r="U1" t="s">
        <v>9757</v>
      </c>
      <c r="V1" t="s">
        <v>9625</v>
      </c>
      <c r="W1" t="s">
        <v>9626</v>
      </c>
      <c r="X1" t="s">
        <v>9627</v>
      </c>
      <c r="AQ1" t="s">
        <v>508</v>
      </c>
    </row>
    <row r="2" spans="1:43">
      <c r="A2" s="45" t="s">
        <v>63</v>
      </c>
      <c r="B2" s="45" t="s">
        <v>448</v>
      </c>
      <c r="C2" s="45" t="s">
        <v>4139</v>
      </c>
      <c r="D2" s="45" t="s">
        <v>4137</v>
      </c>
      <c r="E2" s="45" t="s">
        <v>4138</v>
      </c>
      <c r="F2" s="45" t="s">
        <v>9758</v>
      </c>
      <c r="G2" s="61" t="s">
        <v>9759</v>
      </c>
      <c r="H2" s="45" t="s">
        <v>189</v>
      </c>
      <c r="I2" s="45" t="s">
        <v>4140</v>
      </c>
      <c r="J2" s="45" t="s">
        <v>1705</v>
      </c>
      <c r="K2" s="45" t="s">
        <v>190</v>
      </c>
      <c r="L2" s="45" t="s">
        <v>9453</v>
      </c>
      <c r="M2" s="45" t="s">
        <v>4143</v>
      </c>
      <c r="N2" s="45" t="s">
        <v>449</v>
      </c>
      <c r="O2" s="45"/>
      <c r="P2" s="45"/>
      <c r="Q2" s="45"/>
      <c r="R2" s="45"/>
      <c r="S2" s="45"/>
      <c r="T2" s="45"/>
      <c r="U2" s="45"/>
      <c r="V2" s="45"/>
      <c r="W2" s="45"/>
      <c r="X2" s="45"/>
      <c r="AQ2" t="s">
        <v>8716</v>
      </c>
    </row>
    <row r="3" spans="1:43">
      <c r="A3" s="52"/>
      <c r="B3" s="53" t="s">
        <v>367</v>
      </c>
      <c r="C3" s="53" t="s">
        <v>9760</v>
      </c>
      <c r="D3" s="53" t="s">
        <v>8157</v>
      </c>
      <c r="E3" s="54" t="s">
        <v>83</v>
      </c>
      <c r="F3" s="52"/>
      <c r="G3" s="56" t="s">
        <v>9761</v>
      </c>
      <c r="H3" s="52" t="s">
        <v>9762</v>
      </c>
      <c r="I3" s="52" t="s">
        <v>9763</v>
      </c>
      <c r="J3" s="52">
        <v>160749437</v>
      </c>
      <c r="K3" s="72"/>
      <c r="L3" s="71" t="s">
        <v>9764</v>
      </c>
      <c r="M3" s="59"/>
      <c r="N3" s="52"/>
      <c r="O3" s="52" t="s">
        <v>508</v>
      </c>
      <c r="P3" s="52" t="s">
        <v>4282</v>
      </c>
      <c r="Q3" s="52" t="s">
        <v>4282</v>
      </c>
      <c r="R3" s="52" t="s">
        <v>4282</v>
      </c>
      <c r="S3" s="52"/>
      <c r="T3" s="52"/>
      <c r="U3" s="52" t="s">
        <v>4282</v>
      </c>
      <c r="V3" s="52"/>
      <c r="W3" s="52"/>
      <c r="X3" s="52"/>
      <c r="Y3" s="52"/>
      <c r="Z3" s="52"/>
      <c r="AA3" s="52"/>
      <c r="AB3" s="52"/>
      <c r="AC3" s="52"/>
      <c r="AD3" s="52"/>
      <c r="AE3" s="52"/>
      <c r="AF3" s="52"/>
      <c r="AG3" s="52"/>
      <c r="AH3" s="52"/>
      <c r="AI3" s="52"/>
      <c r="AJ3" s="52"/>
      <c r="AK3" s="52"/>
      <c r="AL3" s="52"/>
      <c r="AM3" s="52"/>
      <c r="AQ3" t="s">
        <v>9765</v>
      </c>
    </row>
    <row r="4" spans="1:43">
      <c r="A4" s="52"/>
      <c r="B4" s="53" t="s">
        <v>1256</v>
      </c>
      <c r="C4" s="53" t="s">
        <v>8406</v>
      </c>
      <c r="D4" s="53" t="s">
        <v>8168</v>
      </c>
      <c r="E4" s="54" t="s">
        <v>92</v>
      </c>
      <c r="F4" s="52"/>
      <c r="G4" s="56" t="s">
        <v>9761</v>
      </c>
      <c r="H4" s="57" t="s">
        <v>9766</v>
      </c>
      <c r="I4" s="57" t="s">
        <v>9767</v>
      </c>
      <c r="J4" s="52">
        <v>95795323</v>
      </c>
      <c r="K4" s="72">
        <v>8017081523</v>
      </c>
      <c r="L4" s="71" t="s">
        <v>9768</v>
      </c>
      <c r="M4" s="59"/>
      <c r="N4" s="52"/>
      <c r="O4" s="52" t="s">
        <v>508</v>
      </c>
      <c r="P4" s="52" t="s">
        <v>4282</v>
      </c>
      <c r="Q4" s="52" t="s">
        <v>4282</v>
      </c>
      <c r="R4" s="52" t="s">
        <v>4282</v>
      </c>
      <c r="S4" s="52"/>
      <c r="T4" s="52" t="s">
        <v>4282</v>
      </c>
      <c r="U4" s="52" t="s">
        <v>4282</v>
      </c>
      <c r="V4" s="52"/>
      <c r="W4" s="52"/>
      <c r="X4" s="52"/>
      <c r="Y4" s="52"/>
      <c r="Z4" s="52"/>
      <c r="AA4" s="52"/>
      <c r="AB4" s="52"/>
      <c r="AC4" s="52"/>
      <c r="AD4" s="52"/>
      <c r="AE4" s="52"/>
      <c r="AF4" s="52"/>
      <c r="AG4" s="52"/>
      <c r="AH4" s="52"/>
      <c r="AI4" s="52"/>
      <c r="AJ4" s="52"/>
      <c r="AK4" s="52"/>
      <c r="AL4" s="52"/>
      <c r="AM4" s="52"/>
    </row>
    <row r="5" spans="1:43">
      <c r="A5" s="52"/>
      <c r="B5" s="53" t="s">
        <v>1256</v>
      </c>
      <c r="C5" s="53" t="s">
        <v>9769</v>
      </c>
      <c r="D5" s="53" t="s">
        <v>8098</v>
      </c>
      <c r="E5" s="54" t="s">
        <v>86</v>
      </c>
      <c r="F5" s="52"/>
      <c r="G5" s="56" t="s">
        <v>9761</v>
      </c>
      <c r="H5" s="52" t="s">
        <v>9770</v>
      </c>
      <c r="I5" s="52" t="s">
        <v>9771</v>
      </c>
      <c r="J5" s="52">
        <v>176188479</v>
      </c>
      <c r="K5" s="72"/>
      <c r="L5" s="71" t="s">
        <v>9772</v>
      </c>
      <c r="M5" s="59"/>
      <c r="N5" s="52"/>
      <c r="O5" s="52" t="s">
        <v>508</v>
      </c>
      <c r="P5" s="52" t="s">
        <v>4282</v>
      </c>
      <c r="Q5" s="52" t="s">
        <v>4282</v>
      </c>
      <c r="R5" s="52" t="s">
        <v>4282</v>
      </c>
      <c r="S5" s="52"/>
      <c r="T5" s="52" t="s">
        <v>4282</v>
      </c>
      <c r="U5" s="52" t="s">
        <v>4282</v>
      </c>
      <c r="V5" s="52"/>
      <c r="W5" s="52"/>
      <c r="X5" s="52"/>
      <c r="Y5" s="52"/>
      <c r="Z5" s="52"/>
      <c r="AA5" s="52"/>
      <c r="AB5" s="52"/>
      <c r="AC5" s="52"/>
      <c r="AD5" s="52"/>
      <c r="AE5" s="52"/>
      <c r="AF5" s="52"/>
      <c r="AG5" s="52"/>
      <c r="AH5" s="52"/>
      <c r="AI5" s="52"/>
      <c r="AJ5" s="52"/>
      <c r="AK5" s="52"/>
      <c r="AL5" s="52"/>
      <c r="AM5" s="52"/>
    </row>
    <row r="6" spans="1:43">
      <c r="A6" s="52"/>
      <c r="B6" s="53" t="s">
        <v>9773</v>
      </c>
      <c r="C6" s="53" t="s">
        <v>9774</v>
      </c>
      <c r="D6" s="53" t="s">
        <v>8103</v>
      </c>
      <c r="E6" s="54" t="s">
        <v>125</v>
      </c>
      <c r="F6" s="52"/>
      <c r="G6" s="56" t="s">
        <v>9761</v>
      </c>
      <c r="H6" s="55" t="s">
        <v>9775</v>
      </c>
      <c r="I6" s="55" t="s">
        <v>9776</v>
      </c>
      <c r="J6" s="52">
        <v>176308628</v>
      </c>
      <c r="K6" s="72"/>
      <c r="L6" s="71" t="s">
        <v>9777</v>
      </c>
      <c r="M6" s="59"/>
      <c r="N6" s="52"/>
      <c r="O6" s="52" t="s">
        <v>508</v>
      </c>
      <c r="P6" s="52" t="s">
        <v>4282</v>
      </c>
      <c r="Q6" s="52" t="s">
        <v>4282</v>
      </c>
      <c r="R6" s="52" t="s">
        <v>4282</v>
      </c>
      <c r="S6" s="52" t="s">
        <v>4282</v>
      </c>
      <c r="T6" s="52" t="s">
        <v>4282</v>
      </c>
      <c r="U6" s="52" t="s">
        <v>4282</v>
      </c>
      <c r="V6" s="52"/>
      <c r="W6" s="52"/>
      <c r="X6" s="52"/>
      <c r="Y6" s="52"/>
      <c r="Z6" s="52"/>
      <c r="AA6" s="52"/>
      <c r="AB6" s="52"/>
      <c r="AC6" s="52"/>
      <c r="AD6" s="52"/>
      <c r="AE6" s="52"/>
      <c r="AF6" s="52"/>
      <c r="AG6" s="52"/>
      <c r="AH6" s="52"/>
      <c r="AI6" s="52"/>
      <c r="AJ6" s="52"/>
      <c r="AK6" s="52"/>
      <c r="AL6" s="52"/>
      <c r="AM6" s="52"/>
      <c r="AQ6" t="s">
        <v>507</v>
      </c>
    </row>
    <row r="7" spans="1:43">
      <c r="A7" s="52"/>
      <c r="B7" s="53" t="s">
        <v>9773</v>
      </c>
      <c r="C7" s="53" t="s">
        <v>8837</v>
      </c>
      <c r="D7" s="53" t="s">
        <v>9778</v>
      </c>
      <c r="E7" s="54" t="s">
        <v>95</v>
      </c>
      <c r="F7" s="52"/>
      <c r="G7" s="64" t="s">
        <v>9761</v>
      </c>
      <c r="H7" s="52" t="s">
        <v>9779</v>
      </c>
      <c r="I7" s="59" t="s">
        <v>9780</v>
      </c>
      <c r="J7" s="59">
        <v>138679300</v>
      </c>
      <c r="K7" s="72"/>
      <c r="L7" s="73" t="s">
        <v>9781</v>
      </c>
      <c r="M7" s="59"/>
      <c r="N7" s="52"/>
      <c r="O7" s="52" t="s">
        <v>508</v>
      </c>
      <c r="P7" s="52" t="s">
        <v>4282</v>
      </c>
      <c r="Q7" s="52" t="s">
        <v>4282</v>
      </c>
      <c r="R7" s="52" t="s">
        <v>4282</v>
      </c>
      <c r="S7" s="52" t="s">
        <v>4282</v>
      </c>
      <c r="T7" s="52" t="s">
        <v>4282</v>
      </c>
      <c r="U7" s="52" t="s">
        <v>4282</v>
      </c>
      <c r="V7" s="52"/>
      <c r="W7" s="52"/>
      <c r="X7" s="52"/>
      <c r="Y7" s="52"/>
      <c r="Z7" s="52"/>
      <c r="AA7" s="52"/>
      <c r="AB7" s="52"/>
      <c r="AC7" s="52"/>
      <c r="AD7" s="52"/>
      <c r="AE7" s="52"/>
      <c r="AF7" s="52"/>
      <c r="AG7" s="52"/>
      <c r="AH7" s="52"/>
      <c r="AI7" s="52"/>
      <c r="AJ7" s="52"/>
      <c r="AK7" s="52"/>
      <c r="AL7" s="52"/>
      <c r="AM7" s="52"/>
    </row>
    <row r="8" spans="1:43">
      <c r="A8" s="52"/>
      <c r="B8" s="53" t="s">
        <v>9773</v>
      </c>
      <c r="C8" s="53" t="s">
        <v>9782</v>
      </c>
      <c r="D8" s="53" t="s">
        <v>8172</v>
      </c>
      <c r="E8" s="54" t="s">
        <v>119</v>
      </c>
      <c r="F8" s="52"/>
      <c r="G8" s="64" t="s">
        <v>9761</v>
      </c>
      <c r="H8" s="52" t="s">
        <v>9783</v>
      </c>
      <c r="I8" s="59" t="s">
        <v>9784</v>
      </c>
      <c r="J8" s="59">
        <v>175556877</v>
      </c>
      <c r="K8" s="72"/>
      <c r="L8" s="71" t="s">
        <v>9785</v>
      </c>
      <c r="M8" s="59"/>
      <c r="N8" s="52"/>
      <c r="O8" s="52" t="s">
        <v>508</v>
      </c>
      <c r="P8" s="52" t="s">
        <v>4282</v>
      </c>
      <c r="Q8" s="52" t="s">
        <v>4282</v>
      </c>
      <c r="R8" s="52"/>
      <c r="S8" s="52"/>
      <c r="T8" s="52" t="s">
        <v>4282</v>
      </c>
      <c r="U8" s="52" t="s">
        <v>4282</v>
      </c>
      <c r="V8" s="52"/>
      <c r="W8" s="52"/>
      <c r="X8" s="52"/>
      <c r="Y8" s="52"/>
      <c r="Z8" s="52"/>
      <c r="AA8" s="52"/>
      <c r="AB8" s="52"/>
      <c r="AC8" s="52"/>
      <c r="AD8" s="52"/>
      <c r="AE8" s="52"/>
      <c r="AF8" s="52"/>
      <c r="AG8" s="52"/>
      <c r="AH8" s="52"/>
      <c r="AI8" s="52"/>
      <c r="AJ8" s="52"/>
      <c r="AK8" s="52"/>
      <c r="AL8" s="52"/>
      <c r="AM8" s="52"/>
    </row>
    <row r="9" spans="1:43">
      <c r="A9" s="52"/>
      <c r="B9" s="69" t="s">
        <v>367</v>
      </c>
      <c r="C9" s="69" t="s">
        <v>9786</v>
      </c>
      <c r="D9" s="69" t="s">
        <v>8176</v>
      </c>
      <c r="E9" s="70" t="s">
        <v>147</v>
      </c>
      <c r="F9" s="52"/>
      <c r="G9" s="68" t="s">
        <v>9761</v>
      </c>
      <c r="H9" s="52" t="s">
        <v>6718</v>
      </c>
      <c r="I9" s="59" t="s">
        <v>9787</v>
      </c>
      <c r="J9" s="59">
        <v>162201117</v>
      </c>
      <c r="K9" s="72"/>
      <c r="L9" s="71" t="s">
        <v>9788</v>
      </c>
      <c r="M9" s="59" t="s">
        <v>9789</v>
      </c>
      <c r="N9" s="52"/>
      <c r="O9" s="52" t="s">
        <v>9765</v>
      </c>
      <c r="P9" s="52" t="s">
        <v>4282</v>
      </c>
      <c r="Q9" s="52" t="s">
        <v>4282</v>
      </c>
      <c r="R9" s="52" t="s">
        <v>4282</v>
      </c>
      <c r="S9" s="52"/>
      <c r="T9" s="52" t="s">
        <v>4282</v>
      </c>
      <c r="U9" s="52" t="s">
        <v>4282</v>
      </c>
      <c r="V9" s="52"/>
      <c r="W9" s="52"/>
      <c r="X9" s="52"/>
      <c r="Y9" s="52"/>
      <c r="Z9" s="52"/>
      <c r="AA9" s="52"/>
      <c r="AB9" s="52"/>
      <c r="AC9" s="52"/>
      <c r="AD9" s="52"/>
      <c r="AE9" s="52"/>
      <c r="AF9" s="52"/>
      <c r="AG9" s="52"/>
      <c r="AH9" s="52"/>
      <c r="AI9" s="52"/>
      <c r="AJ9" s="52"/>
      <c r="AK9" s="52"/>
      <c r="AL9" s="52"/>
      <c r="AM9" s="52"/>
    </row>
    <row r="10" spans="1:43">
      <c r="A10" s="52"/>
      <c r="B10" s="53" t="s">
        <v>9773</v>
      </c>
      <c r="C10" s="53" t="s">
        <v>9790</v>
      </c>
      <c r="D10" s="53" t="s">
        <v>9791</v>
      </c>
      <c r="E10" s="54" t="s">
        <v>119</v>
      </c>
      <c r="F10" s="52"/>
      <c r="G10" s="64" t="s">
        <v>9761</v>
      </c>
      <c r="H10" s="63" t="s">
        <v>9792</v>
      </c>
      <c r="I10" s="131" t="s">
        <v>9793</v>
      </c>
      <c r="J10" s="75">
        <v>176308612</v>
      </c>
      <c r="K10" s="72"/>
      <c r="L10" s="71" t="s">
        <v>9794</v>
      </c>
      <c r="M10" s="59"/>
      <c r="N10" s="52"/>
      <c r="O10" s="52" t="s">
        <v>508</v>
      </c>
      <c r="P10" s="52" t="s">
        <v>4282</v>
      </c>
      <c r="Q10" s="52" t="s">
        <v>4282</v>
      </c>
      <c r="R10" s="52" t="s">
        <v>4282</v>
      </c>
      <c r="S10" s="52"/>
      <c r="T10" s="52" t="s">
        <v>4282</v>
      </c>
      <c r="U10" s="52" t="s">
        <v>4282</v>
      </c>
      <c r="V10" s="52"/>
      <c r="W10" s="52"/>
      <c r="X10" s="52"/>
      <c r="Y10" s="52"/>
      <c r="Z10" s="52"/>
      <c r="AA10" s="52"/>
      <c r="AB10" s="52"/>
      <c r="AC10" s="52"/>
      <c r="AD10" s="52"/>
      <c r="AE10" s="52"/>
      <c r="AF10" s="52"/>
      <c r="AG10" s="52"/>
      <c r="AH10" s="52"/>
      <c r="AI10" s="52"/>
      <c r="AJ10" s="52"/>
      <c r="AK10" s="52"/>
      <c r="AL10" s="52"/>
      <c r="AM10" s="52"/>
    </row>
    <row r="11" spans="1:43">
      <c r="A11" s="52"/>
      <c r="B11" s="53" t="s">
        <v>9773</v>
      </c>
      <c r="C11" s="53" t="s">
        <v>9795</v>
      </c>
      <c r="D11" s="53" t="s">
        <v>9796</v>
      </c>
      <c r="E11" s="54" t="s">
        <v>119</v>
      </c>
      <c r="F11" s="52"/>
      <c r="G11" s="64" t="s">
        <v>9761</v>
      </c>
      <c r="H11" s="57" t="s">
        <v>9797</v>
      </c>
      <c r="I11" s="132" t="s">
        <v>9798</v>
      </c>
      <c r="J11" s="59">
        <v>111960248</v>
      </c>
      <c r="K11" s="72"/>
      <c r="L11" s="71" t="s">
        <v>9799</v>
      </c>
      <c r="M11" s="59"/>
      <c r="N11" s="52"/>
      <c r="O11" s="52" t="s">
        <v>508</v>
      </c>
      <c r="P11" s="52" t="s">
        <v>4282</v>
      </c>
      <c r="Q11" s="52" t="s">
        <v>4282</v>
      </c>
      <c r="R11" s="52" t="s">
        <v>4282</v>
      </c>
      <c r="S11" s="52"/>
      <c r="T11" s="52" t="s">
        <v>4282</v>
      </c>
      <c r="U11" s="52" t="s">
        <v>4282</v>
      </c>
      <c r="V11" s="52"/>
      <c r="W11" s="52"/>
      <c r="X11" s="52"/>
      <c r="Y11" s="52"/>
      <c r="Z11" s="52"/>
      <c r="AA11" s="52"/>
      <c r="AB11" s="52"/>
      <c r="AC11" s="52"/>
      <c r="AD11" s="52"/>
      <c r="AE11" s="52"/>
      <c r="AF11" s="52"/>
      <c r="AG11" s="52"/>
      <c r="AH11" s="52"/>
      <c r="AI11" s="52"/>
      <c r="AJ11" s="52"/>
      <c r="AK11" s="52"/>
      <c r="AL11" s="52"/>
      <c r="AM11" s="52"/>
    </row>
    <row r="12" spans="1:43">
      <c r="A12" s="52"/>
      <c r="B12" s="53" t="s">
        <v>367</v>
      </c>
      <c r="C12" s="53" t="s">
        <v>9800</v>
      </c>
      <c r="D12" s="53" t="s">
        <v>9801</v>
      </c>
      <c r="E12" s="54" t="s">
        <v>98</v>
      </c>
      <c r="F12" s="52"/>
      <c r="G12" s="56" t="s">
        <v>9761</v>
      </c>
      <c r="H12" s="60" t="s">
        <v>9802</v>
      </c>
      <c r="I12" s="60" t="s">
        <v>9803</v>
      </c>
      <c r="J12" s="52">
        <v>96677347</v>
      </c>
      <c r="K12" s="72"/>
      <c r="L12" s="71" t="s">
        <v>9804</v>
      </c>
      <c r="M12" s="59"/>
      <c r="N12" s="52"/>
      <c r="O12" s="52" t="s">
        <v>508</v>
      </c>
      <c r="P12" s="52" t="s">
        <v>4282</v>
      </c>
      <c r="Q12" s="52" t="s">
        <v>4282</v>
      </c>
      <c r="R12" s="52" t="s">
        <v>4282</v>
      </c>
      <c r="S12" s="52"/>
      <c r="T12" s="52" t="s">
        <v>4282</v>
      </c>
      <c r="U12" s="52" t="s">
        <v>4282</v>
      </c>
      <c r="V12" s="52"/>
      <c r="W12" s="52"/>
      <c r="X12" s="52"/>
      <c r="Y12" s="52"/>
      <c r="Z12" s="52"/>
      <c r="AA12" s="52"/>
      <c r="AB12" s="52"/>
      <c r="AC12" s="52"/>
      <c r="AD12" s="52"/>
      <c r="AE12" s="52"/>
      <c r="AF12" s="52"/>
      <c r="AG12" s="52"/>
      <c r="AH12" s="52"/>
      <c r="AI12" s="52"/>
      <c r="AJ12" s="52"/>
      <c r="AK12" s="52"/>
      <c r="AL12" s="52"/>
      <c r="AM12" s="52"/>
    </row>
    <row r="13" spans="1:43">
      <c r="A13" s="52"/>
      <c r="B13" s="53" t="s">
        <v>266</v>
      </c>
      <c r="C13" s="53" t="s">
        <v>9805</v>
      </c>
      <c r="D13" s="53" t="s">
        <v>9806</v>
      </c>
      <c r="E13" s="54" t="s">
        <v>4355</v>
      </c>
      <c r="F13" s="52"/>
      <c r="G13" s="56" t="s">
        <v>9761</v>
      </c>
      <c r="H13" s="52" t="s">
        <v>9807</v>
      </c>
      <c r="I13" s="52" t="s">
        <v>9808</v>
      </c>
      <c r="J13" s="52">
        <v>141121788</v>
      </c>
      <c r="K13" s="72"/>
      <c r="L13" s="52" t="s">
        <v>9809</v>
      </c>
      <c r="M13" s="59"/>
      <c r="N13" s="52"/>
      <c r="O13" s="52" t="s">
        <v>508</v>
      </c>
      <c r="P13" s="52" t="s">
        <v>4282</v>
      </c>
      <c r="Q13" s="52" t="s">
        <v>4282</v>
      </c>
      <c r="R13" s="52" t="s">
        <v>4282</v>
      </c>
      <c r="S13" s="52"/>
      <c r="T13" s="52" t="s">
        <v>4282</v>
      </c>
      <c r="U13" s="52" t="s">
        <v>4282</v>
      </c>
      <c r="V13" s="52"/>
      <c r="W13" s="52"/>
      <c r="X13" s="52"/>
      <c r="Y13" s="52"/>
      <c r="Z13" s="52"/>
      <c r="AA13" s="52"/>
      <c r="AB13" s="52"/>
      <c r="AC13" s="52"/>
      <c r="AD13" s="52"/>
      <c r="AE13" s="52"/>
      <c r="AF13" s="52"/>
      <c r="AG13" s="52"/>
      <c r="AH13" s="52"/>
      <c r="AI13" s="52"/>
      <c r="AJ13" s="52"/>
      <c r="AK13" s="52"/>
      <c r="AL13" s="52"/>
      <c r="AM13" s="52"/>
    </row>
    <row r="14" spans="1:43">
      <c r="A14" s="52"/>
      <c r="B14" s="53" t="s">
        <v>266</v>
      </c>
      <c r="C14" s="53" t="s">
        <v>9810</v>
      </c>
      <c r="D14" s="53" t="s">
        <v>9811</v>
      </c>
      <c r="E14" s="54" t="s">
        <v>5509</v>
      </c>
      <c r="F14" s="52"/>
      <c r="G14" s="56" t="s">
        <v>9761</v>
      </c>
      <c r="H14" s="62" t="s">
        <v>9812</v>
      </c>
      <c r="I14" t="s">
        <v>9813</v>
      </c>
      <c r="J14" s="52">
        <v>141121813</v>
      </c>
      <c r="K14" s="58"/>
      <c r="L14" s="60" t="s">
        <v>9814</v>
      </c>
      <c r="M14" s="52"/>
      <c r="N14" s="52"/>
      <c r="O14" s="52" t="s">
        <v>508</v>
      </c>
      <c r="P14" s="52" t="s">
        <v>4282</v>
      </c>
      <c r="Q14" s="52" t="s">
        <v>4282</v>
      </c>
      <c r="R14" s="52" t="s">
        <v>4282</v>
      </c>
      <c r="S14" s="52"/>
      <c r="T14" s="52" t="s">
        <v>4282</v>
      </c>
      <c r="U14" s="52" t="s">
        <v>4282</v>
      </c>
      <c r="V14" s="52"/>
      <c r="W14" s="52"/>
      <c r="X14" s="52"/>
      <c r="Y14" s="52"/>
      <c r="Z14" s="52"/>
      <c r="AA14" s="52"/>
      <c r="AB14" s="52"/>
      <c r="AC14" s="52"/>
      <c r="AD14" s="52"/>
      <c r="AE14" s="52"/>
      <c r="AF14" s="52"/>
      <c r="AG14" s="52"/>
      <c r="AH14" s="52"/>
      <c r="AI14" s="52"/>
      <c r="AJ14" s="52"/>
      <c r="AK14" s="52"/>
      <c r="AL14" s="52"/>
      <c r="AM14" s="52"/>
    </row>
    <row r="15" spans="1:43">
      <c r="A15" s="52"/>
      <c r="B15" s="53" t="s">
        <v>9773</v>
      </c>
      <c r="C15" s="53" t="s">
        <v>9815</v>
      </c>
      <c r="D15" s="53" t="s">
        <v>9816</v>
      </c>
      <c r="E15" s="54" t="s">
        <v>119</v>
      </c>
      <c r="F15" s="52"/>
      <c r="G15" s="56" t="s">
        <v>9761</v>
      </c>
      <c r="H15" t="s">
        <v>9817</v>
      </c>
      <c r="I15" t="s">
        <v>9818</v>
      </c>
      <c r="J15" s="52">
        <v>173055697</v>
      </c>
      <c r="K15" s="58"/>
      <c r="L15" s="52" t="s">
        <v>9819</v>
      </c>
      <c r="M15" s="52"/>
      <c r="N15" s="52"/>
      <c r="O15" s="52" t="s">
        <v>9765</v>
      </c>
      <c r="P15" s="52" t="s">
        <v>4282</v>
      </c>
      <c r="Q15" s="52" t="s">
        <v>4282</v>
      </c>
      <c r="R15" s="52" t="s">
        <v>4282</v>
      </c>
      <c r="S15" s="52"/>
      <c r="T15" s="52" t="s">
        <v>4282</v>
      </c>
      <c r="U15" s="52" t="s">
        <v>4282</v>
      </c>
      <c r="V15" s="52"/>
      <c r="W15" s="52"/>
      <c r="X15" s="52"/>
      <c r="Y15" s="52"/>
      <c r="Z15" s="52"/>
      <c r="AA15" s="52"/>
      <c r="AB15" s="52"/>
      <c r="AC15" s="52"/>
      <c r="AD15" s="52"/>
      <c r="AE15" s="52"/>
      <c r="AF15" s="52"/>
      <c r="AG15" s="52"/>
      <c r="AH15" s="52"/>
      <c r="AI15" s="52"/>
      <c r="AJ15" s="52"/>
      <c r="AK15" s="52"/>
      <c r="AL15" s="52"/>
      <c r="AM15" s="52"/>
    </row>
    <row r="16" spans="1:43">
      <c r="A16" s="52"/>
      <c r="B16" s="53" t="s">
        <v>367</v>
      </c>
      <c r="C16" s="53" t="s">
        <v>8853</v>
      </c>
      <c r="D16" s="53" t="s">
        <v>9820</v>
      </c>
      <c r="E16" s="54" t="s">
        <v>83</v>
      </c>
      <c r="F16" s="52"/>
      <c r="G16" s="56" t="s">
        <v>9761</v>
      </c>
      <c r="H16" s="52" t="s">
        <v>9821</v>
      </c>
      <c r="I16" s="52" t="s">
        <v>9822</v>
      </c>
      <c r="J16" s="52">
        <v>120846095</v>
      </c>
      <c r="K16" s="58"/>
      <c r="L16" s="52" t="s">
        <v>9823</v>
      </c>
      <c r="M16" s="52"/>
      <c r="N16" s="52"/>
      <c r="O16" s="52" t="s">
        <v>508</v>
      </c>
      <c r="P16" s="52" t="s">
        <v>4282</v>
      </c>
      <c r="Q16" s="52" t="s">
        <v>4282</v>
      </c>
      <c r="R16" s="52" t="s">
        <v>4282</v>
      </c>
      <c r="S16" s="52"/>
      <c r="T16" s="52" t="s">
        <v>4282</v>
      </c>
      <c r="U16" s="52" t="s">
        <v>4282</v>
      </c>
      <c r="V16" s="52"/>
      <c r="W16" s="52"/>
      <c r="X16" s="52"/>
      <c r="Y16" s="52"/>
      <c r="Z16" s="52"/>
      <c r="AA16" s="52"/>
      <c r="AB16" s="52"/>
      <c r="AC16" s="52"/>
      <c r="AD16" s="52"/>
      <c r="AE16" s="52"/>
      <c r="AF16" s="52"/>
      <c r="AG16" s="52"/>
      <c r="AH16" s="52"/>
      <c r="AI16" s="52"/>
      <c r="AJ16" s="52"/>
      <c r="AK16" s="52"/>
      <c r="AL16" s="52"/>
      <c r="AM16" s="52"/>
    </row>
    <row r="17" spans="1:39">
      <c r="A17" s="52"/>
      <c r="B17" s="53" t="s">
        <v>367</v>
      </c>
      <c r="C17" s="53" t="s">
        <v>9824</v>
      </c>
      <c r="D17" s="53" t="s">
        <v>9652</v>
      </c>
      <c r="E17" s="54" t="s">
        <v>98</v>
      </c>
      <c r="F17" s="52"/>
      <c r="G17" s="56" t="s">
        <v>9761</v>
      </c>
      <c r="H17" s="52" t="s">
        <v>5838</v>
      </c>
      <c r="I17" s="52" t="s">
        <v>9825</v>
      </c>
      <c r="J17" s="52">
        <v>176266489</v>
      </c>
      <c r="K17" s="58"/>
      <c r="L17" s="52" t="s">
        <v>9826</v>
      </c>
      <c r="M17" s="52"/>
      <c r="N17" s="52"/>
      <c r="O17" s="52" t="s">
        <v>508</v>
      </c>
      <c r="P17" s="52" t="s">
        <v>4282</v>
      </c>
      <c r="Q17" s="52" t="s">
        <v>4282</v>
      </c>
      <c r="R17" s="52" t="s">
        <v>4282</v>
      </c>
      <c r="S17" s="52"/>
      <c r="T17" s="52" t="s">
        <v>4282</v>
      </c>
      <c r="U17" s="52" t="s">
        <v>4282</v>
      </c>
      <c r="V17" s="52"/>
      <c r="W17" s="52"/>
      <c r="X17" s="52"/>
      <c r="Y17" s="52"/>
      <c r="Z17" s="52"/>
      <c r="AA17" s="52"/>
      <c r="AB17" s="52"/>
      <c r="AC17" s="52"/>
      <c r="AD17" s="52"/>
      <c r="AE17" s="52"/>
      <c r="AF17" s="52"/>
      <c r="AG17" s="52"/>
      <c r="AH17" s="52"/>
      <c r="AI17" s="52"/>
      <c r="AJ17" s="52"/>
      <c r="AK17" s="52"/>
      <c r="AL17" s="52"/>
      <c r="AM17" s="52"/>
    </row>
    <row r="18" spans="1:39">
      <c r="A18" s="52"/>
      <c r="B18" s="53" t="s">
        <v>367</v>
      </c>
      <c r="C18" s="53" t="s">
        <v>9827</v>
      </c>
      <c r="D18" s="53" t="s">
        <v>9828</v>
      </c>
      <c r="E18" s="54" t="s">
        <v>98</v>
      </c>
      <c r="F18" s="52"/>
      <c r="G18" s="56" t="s">
        <v>9761</v>
      </c>
      <c r="H18" s="52" t="s">
        <v>9829</v>
      </c>
      <c r="I18" s="52" t="s">
        <v>9830</v>
      </c>
      <c r="J18" s="52">
        <v>176302709</v>
      </c>
      <c r="K18" s="58"/>
      <c r="L18" s="52" t="s">
        <v>9831</v>
      </c>
      <c r="M18" s="52"/>
      <c r="N18" s="52"/>
      <c r="O18" s="52" t="s">
        <v>508</v>
      </c>
      <c r="P18" s="52" t="s">
        <v>4282</v>
      </c>
      <c r="Q18" s="52" t="s">
        <v>4282</v>
      </c>
      <c r="R18" s="52" t="s">
        <v>4282</v>
      </c>
      <c r="S18" s="52"/>
      <c r="T18" s="52" t="s">
        <v>4282</v>
      </c>
      <c r="U18" s="52"/>
      <c r="V18" s="52"/>
      <c r="W18" s="52"/>
      <c r="X18" s="52"/>
      <c r="Y18" s="52"/>
      <c r="Z18" s="52"/>
      <c r="AA18" s="52"/>
      <c r="AB18" s="52"/>
      <c r="AC18" s="52"/>
      <c r="AD18" s="52"/>
      <c r="AE18" s="52"/>
      <c r="AF18" s="52"/>
      <c r="AG18" s="52"/>
      <c r="AH18" s="52"/>
      <c r="AI18" s="52"/>
      <c r="AJ18" s="52"/>
      <c r="AK18" s="52"/>
      <c r="AL18" s="52"/>
      <c r="AM18" s="52"/>
    </row>
    <row r="19" spans="1:39">
      <c r="K19" s="35"/>
    </row>
    <row r="20" spans="1:39">
      <c r="H20" s="42" t="s">
        <v>9832</v>
      </c>
      <c r="I20" s="42"/>
    </row>
    <row r="21" spans="1:39">
      <c r="H21" s="34" t="s">
        <v>8901</v>
      </c>
      <c r="I21" s="34"/>
    </row>
    <row r="51" ht="16.5" customHeight="1"/>
  </sheetData>
  <autoFilter ref="A2:AO18" xr:uid="{4B6FD432-DF28-4227-9A9B-7BFAEA8ABDAB}">
    <filterColumn colId="1">
      <filters>
        <filter val="B"/>
        <filter val="D"/>
      </filters>
    </filterColumn>
    <sortState xmlns:xlrd2="http://schemas.microsoft.com/office/spreadsheetml/2017/richdata2" ref="A3:AO18">
      <sortCondition ref="H2:H18"/>
    </sortState>
  </autoFilter>
  <mergeCells count="3">
    <mergeCell ref="A1:E1"/>
    <mergeCell ref="F1:K1"/>
    <mergeCell ref="L1:M1"/>
  </mergeCells>
  <conditionalFormatting sqref="O3:O18">
    <cfRule type="containsText" dxfId="11" priority="2" operator="containsText" text="Failed">
      <formula>NOT(ISERROR(SEARCH("Failed",O3)))</formula>
    </cfRule>
    <cfRule type="containsText" dxfId="10" priority="3" operator="containsText" text="Passed">
      <formula>NOT(ISERROR(SEARCH("Passed",O3)))</formula>
    </cfRule>
    <cfRule type="containsText" dxfId="9" priority="4" operator="containsText" text="Pending">
      <formula>NOT(ISERROR(SEARCH("Pending",O3)))</formula>
    </cfRule>
    <cfRule type="containsText" dxfId="8" priority="5" operator="containsText" text="Not Run">
      <formula>NOT(ISERROR(SEARCH("Not Run",O3)))</formula>
    </cfRule>
  </conditionalFormatting>
  <conditionalFormatting sqref="P3:U18">
    <cfRule type="containsBlanks" dxfId="7" priority="1">
      <formula>LEN(TRIM(P3))=0</formula>
    </cfRule>
  </conditionalFormatting>
  <dataValidations count="1">
    <dataValidation type="list" allowBlank="1" showInputMessage="1" showErrorMessage="1" sqref="O3:O18" xr:uid="{3A81B939-84DE-43DC-BA97-DE7707C1FB45}">
      <formula1>$AQ$1:$AQ$7</formula1>
    </dataValidation>
  </dataValidations>
  <pageMargins left="0.7" right="0.7" top="0.75" bottom="0.75" header="0.3" footer="0.3"/>
  <legacy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0FC7-56C0-4147-97C5-D4E6305C04DC}">
  <dimension ref="A1:AB17"/>
  <sheetViews>
    <sheetView workbookViewId="0">
      <pane ySplit="2" topLeftCell="A3" activePane="bottomLeft" state="frozen"/>
      <selection pane="bottomLeft" activeCell="H9" sqref="H9"/>
    </sheetView>
  </sheetViews>
  <sheetFormatPr defaultColWidth="9.140625" defaultRowHeight="15"/>
  <cols>
    <col min="1" max="2" width="9.140625" customWidth="1"/>
    <col min="3" max="3" width="10" bestFit="1" customWidth="1"/>
    <col min="4" max="4" width="11.5703125" customWidth="1"/>
    <col min="5" max="5" width="31" bestFit="1" customWidth="1"/>
    <col min="6" max="6" width="9.140625" customWidth="1"/>
    <col min="7" max="7" width="19.5703125" bestFit="1" customWidth="1"/>
    <col min="8" max="8" width="16" customWidth="1"/>
    <col min="9" max="9" width="14.5703125" style="35" bestFit="1" customWidth="1"/>
    <col min="10" max="10" width="11.7109375" customWidth="1"/>
    <col min="11" max="11" width="41.7109375" customWidth="1"/>
    <col min="12" max="12" width="6.7109375" customWidth="1"/>
    <col min="13" max="13" width="13.140625" customWidth="1"/>
    <col min="14" max="14" width="8.140625" customWidth="1"/>
    <col min="15" max="15" width="15.5703125" bestFit="1" customWidth="1"/>
    <col min="16" max="16" width="15.5703125" customWidth="1"/>
    <col min="17" max="17" width="10.140625" bestFit="1" customWidth="1"/>
    <col min="18" max="18" width="9.5703125" customWidth="1"/>
    <col min="19" max="19" width="13.85546875" customWidth="1"/>
    <col min="20" max="20" width="14.42578125" bestFit="1" customWidth="1"/>
    <col min="21" max="21" width="17.5703125" customWidth="1"/>
    <col min="22" max="22" width="9" bestFit="1" customWidth="1"/>
    <col min="23" max="23" width="9.28515625" bestFit="1" customWidth="1"/>
    <col min="24" max="24" width="16.140625" bestFit="1" customWidth="1"/>
    <col min="25" max="25" width="12.5703125" bestFit="1" customWidth="1"/>
    <col min="26" max="26" width="16.42578125" customWidth="1"/>
    <col min="27" max="27" width="14.28515625" customWidth="1"/>
    <col min="28" max="28" width="11.140625" bestFit="1" customWidth="1"/>
  </cols>
  <sheetData>
    <row r="1" spans="1:28">
      <c r="A1" s="1186" t="s">
        <v>8788</v>
      </c>
      <c r="B1" s="1186"/>
      <c r="C1" s="1186"/>
      <c r="D1" s="1186"/>
      <c r="E1" s="1186"/>
      <c r="F1" t="s">
        <v>9833</v>
      </c>
      <c r="I1"/>
      <c r="J1" s="1186" t="s">
        <v>8788</v>
      </c>
      <c r="K1" s="1186"/>
      <c r="L1" s="1186"/>
      <c r="M1" s="1186"/>
    </row>
    <row r="2" spans="1:28">
      <c r="A2" t="s">
        <v>63</v>
      </c>
      <c r="B2" t="s">
        <v>6745</v>
      </c>
      <c r="C2" t="s">
        <v>4139</v>
      </c>
      <c r="D2" t="s">
        <v>4137</v>
      </c>
      <c r="E2" t="s">
        <v>4138</v>
      </c>
      <c r="F2" t="s">
        <v>9758</v>
      </c>
      <c r="G2" t="s">
        <v>189</v>
      </c>
      <c r="H2" t="s">
        <v>1705</v>
      </c>
      <c r="I2" t="s">
        <v>190</v>
      </c>
      <c r="J2" t="s">
        <v>9453</v>
      </c>
      <c r="K2" t="s">
        <v>4143</v>
      </c>
      <c r="L2" t="s">
        <v>9834</v>
      </c>
      <c r="M2" t="s">
        <v>4144</v>
      </c>
      <c r="N2" t="s">
        <v>449</v>
      </c>
      <c r="O2" t="s">
        <v>9447</v>
      </c>
      <c r="P2" t="s">
        <v>9835</v>
      </c>
      <c r="Q2" t="s">
        <v>9449</v>
      </c>
      <c r="R2" t="s">
        <v>9448</v>
      </c>
      <c r="S2" t="s">
        <v>4150</v>
      </c>
      <c r="T2" t="s">
        <v>9836</v>
      </c>
      <c r="U2" t="s">
        <v>9837</v>
      </c>
      <c r="V2" t="s">
        <v>9838</v>
      </c>
      <c r="W2" t="s">
        <v>9839</v>
      </c>
      <c r="X2" t="s">
        <v>9840</v>
      </c>
      <c r="Y2" t="s">
        <v>9841</v>
      </c>
      <c r="Z2" t="s">
        <v>9625</v>
      </c>
      <c r="AA2" t="s">
        <v>9626</v>
      </c>
      <c r="AB2" t="s">
        <v>9627</v>
      </c>
    </row>
    <row r="3" spans="1:28" ht="15.75" customHeight="1">
      <c r="B3" t="s">
        <v>9842</v>
      </c>
      <c r="C3" s="36" t="s">
        <v>9843</v>
      </c>
      <c r="D3" s="37" t="s">
        <v>9628</v>
      </c>
      <c r="E3" s="38" t="s">
        <v>8559</v>
      </c>
      <c r="G3" s="36"/>
      <c r="H3">
        <v>171285393</v>
      </c>
      <c r="I3" s="35">
        <v>8085613844</v>
      </c>
      <c r="K3" t="s">
        <v>4204</v>
      </c>
      <c r="O3" t="s">
        <v>507</v>
      </c>
      <c r="P3" t="s">
        <v>4282</v>
      </c>
      <c r="Q3" t="s">
        <v>4282</v>
      </c>
      <c r="R3" t="s">
        <v>4282</v>
      </c>
      <c r="S3" t="s">
        <v>4282</v>
      </c>
      <c r="T3" t="s">
        <v>4282</v>
      </c>
      <c r="U3" t="s">
        <v>4282</v>
      </c>
      <c r="V3" t="s">
        <v>4282</v>
      </c>
      <c r="W3" t="s">
        <v>4282</v>
      </c>
      <c r="X3" t="s">
        <v>4282</v>
      </c>
      <c r="Y3" t="s">
        <v>4282</v>
      </c>
    </row>
    <row r="4" spans="1:28">
      <c r="B4" t="s">
        <v>9844</v>
      </c>
      <c r="C4" t="s">
        <v>9845</v>
      </c>
      <c r="D4" s="37" t="s">
        <v>8370</v>
      </c>
      <c r="E4" t="s">
        <v>80</v>
      </c>
      <c r="G4" s="39"/>
      <c r="H4">
        <v>107640850</v>
      </c>
      <c r="I4" s="35">
        <v>8017081523</v>
      </c>
      <c r="K4" t="s">
        <v>4204</v>
      </c>
      <c r="O4" t="s">
        <v>4282</v>
      </c>
      <c r="P4" t="s">
        <v>4282</v>
      </c>
      <c r="Q4" t="s">
        <v>4282</v>
      </c>
      <c r="R4" t="s">
        <v>4282</v>
      </c>
      <c r="S4" t="s">
        <v>4282</v>
      </c>
      <c r="T4" t="s">
        <v>4282</v>
      </c>
      <c r="U4" t="s">
        <v>4282</v>
      </c>
      <c r="V4" t="s">
        <v>4282</v>
      </c>
      <c r="W4" t="s">
        <v>4282</v>
      </c>
      <c r="X4" t="s">
        <v>4282</v>
      </c>
      <c r="Y4" t="s">
        <v>4282</v>
      </c>
    </row>
    <row r="5" spans="1:28">
      <c r="B5" t="s">
        <v>9844</v>
      </c>
      <c r="C5" t="s">
        <v>9846</v>
      </c>
      <c r="D5" s="37" t="s">
        <v>8373</v>
      </c>
      <c r="E5" t="s">
        <v>4355</v>
      </c>
      <c r="G5" s="34" t="s">
        <v>9847</v>
      </c>
      <c r="H5">
        <v>95643450</v>
      </c>
      <c r="I5" s="35">
        <v>8018373964</v>
      </c>
      <c r="J5" t="s">
        <v>9848</v>
      </c>
      <c r="K5" t="s">
        <v>4204</v>
      </c>
      <c r="O5" t="s">
        <v>4282</v>
      </c>
      <c r="Q5" t="s">
        <v>4282</v>
      </c>
      <c r="R5" t="s">
        <v>4282</v>
      </c>
    </row>
    <row r="6" spans="1:28">
      <c r="B6" t="s">
        <v>9842</v>
      </c>
      <c r="C6" t="s">
        <v>9849</v>
      </c>
      <c r="D6" s="37" t="s">
        <v>8263</v>
      </c>
      <c r="E6" s="40" t="s">
        <v>8971</v>
      </c>
      <c r="G6" s="39"/>
      <c r="H6">
        <v>95646810</v>
      </c>
      <c r="I6" s="35">
        <v>3853455487</v>
      </c>
      <c r="K6" t="s">
        <v>4220</v>
      </c>
      <c r="O6" t="s">
        <v>507</v>
      </c>
      <c r="P6" t="s">
        <v>4282</v>
      </c>
      <c r="R6" t="s">
        <v>4282</v>
      </c>
      <c r="S6" t="s">
        <v>4282</v>
      </c>
      <c r="T6" t="s">
        <v>4282</v>
      </c>
      <c r="U6" t="s">
        <v>4282</v>
      </c>
      <c r="V6" t="s">
        <v>4282</v>
      </c>
      <c r="W6" t="s">
        <v>4282</v>
      </c>
      <c r="X6" t="s">
        <v>4282</v>
      </c>
      <c r="Y6" t="s">
        <v>4282</v>
      </c>
    </row>
    <row r="7" spans="1:28">
      <c r="B7" t="s">
        <v>9844</v>
      </c>
      <c r="C7" t="s">
        <v>9850</v>
      </c>
      <c r="D7" s="37" t="s">
        <v>8298</v>
      </c>
      <c r="E7" t="s">
        <v>80</v>
      </c>
      <c r="G7" s="34" t="s">
        <v>9770</v>
      </c>
      <c r="H7">
        <v>144471923</v>
      </c>
      <c r="I7" s="35">
        <v>8015504115</v>
      </c>
      <c r="K7" t="s">
        <v>4204</v>
      </c>
      <c r="O7" t="s">
        <v>9851</v>
      </c>
      <c r="P7" t="s">
        <v>4282</v>
      </c>
      <c r="T7" t="s">
        <v>4282</v>
      </c>
      <c r="U7" t="s">
        <v>4282</v>
      </c>
      <c r="V7" t="s">
        <v>4282</v>
      </c>
      <c r="W7" t="s">
        <v>4282</v>
      </c>
      <c r="X7" t="s">
        <v>4282</v>
      </c>
      <c r="Y7" t="s">
        <v>4282</v>
      </c>
    </row>
    <row r="8" spans="1:28">
      <c r="B8" t="s">
        <v>9842</v>
      </c>
      <c r="C8" t="s">
        <v>9852</v>
      </c>
      <c r="D8" s="37" t="s">
        <v>8157</v>
      </c>
      <c r="E8" t="s">
        <v>83</v>
      </c>
      <c r="G8" s="34" t="s">
        <v>9853</v>
      </c>
      <c r="H8">
        <v>115064476</v>
      </c>
      <c r="I8" s="35">
        <v>3856740713</v>
      </c>
      <c r="J8" t="s">
        <v>9854</v>
      </c>
      <c r="K8" t="s">
        <v>4204</v>
      </c>
      <c r="O8" t="s">
        <v>4282</v>
      </c>
      <c r="P8" t="s">
        <v>4282</v>
      </c>
      <c r="Q8" t="s">
        <v>4282</v>
      </c>
      <c r="R8" t="s">
        <v>4282</v>
      </c>
      <c r="T8" t="s">
        <v>4282</v>
      </c>
      <c r="U8" t="s">
        <v>4282</v>
      </c>
      <c r="V8" t="s">
        <v>4282</v>
      </c>
      <c r="W8" t="s">
        <v>4282</v>
      </c>
      <c r="X8" t="s">
        <v>4282</v>
      </c>
      <c r="Y8" t="s">
        <v>4282</v>
      </c>
    </row>
    <row r="9" spans="1:28" ht="15" customHeight="1">
      <c r="B9" t="s">
        <v>9842</v>
      </c>
      <c r="C9" t="s">
        <v>9855</v>
      </c>
      <c r="D9" s="37" t="s">
        <v>8159</v>
      </c>
      <c r="E9" t="s">
        <v>5509</v>
      </c>
      <c r="G9" s="51" t="s">
        <v>9856</v>
      </c>
      <c r="H9">
        <v>176123483</v>
      </c>
      <c r="I9" s="35">
        <v>3852347142</v>
      </c>
      <c r="J9" t="s">
        <v>9857</v>
      </c>
      <c r="K9" t="s">
        <v>4204</v>
      </c>
      <c r="O9" t="s">
        <v>4282</v>
      </c>
      <c r="P9" t="s">
        <v>4282</v>
      </c>
      <c r="Q9" t="s">
        <v>4282</v>
      </c>
      <c r="R9" t="s">
        <v>4282</v>
      </c>
      <c r="S9" s="36" t="s">
        <v>9858</v>
      </c>
      <c r="T9" t="s">
        <v>4282</v>
      </c>
      <c r="U9" t="s">
        <v>4282</v>
      </c>
      <c r="V9" t="s">
        <v>4282</v>
      </c>
      <c r="W9" t="s">
        <v>4282</v>
      </c>
      <c r="X9" t="s">
        <v>4282</v>
      </c>
      <c r="Y9" t="s">
        <v>4282</v>
      </c>
    </row>
    <row r="10" spans="1:28">
      <c r="G10" s="34"/>
      <c r="H10">
        <v>95699346</v>
      </c>
      <c r="K10" t="s">
        <v>4220</v>
      </c>
    </row>
    <row r="17" spans="5:5" ht="15.75">
      <c r="E17" s="41"/>
    </row>
  </sheetData>
  <mergeCells count="2">
    <mergeCell ref="A1:E1"/>
    <mergeCell ref="J1:M1"/>
  </mergeCells>
  <conditionalFormatting sqref="O3:Y10">
    <cfRule type="notContainsText" dxfId="6" priority="1" operator="notContains" text="x">
      <formula>ISERROR(SEARCH("x",O3))</formula>
    </cfRule>
  </conditionalFormatting>
  <pageMargins left="0.7" right="0.7" top="0.75" bottom="0.75" header="0.3" footer="0.3"/>
  <legacyDrawing r:id="rId1"/>
  <tableParts count="1">
    <tablePart r:id="rId2"/>
  </tableParts>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42C1C-2BC4-416A-A526-9DAE95B16107}">
  <dimension ref="A1:AB24"/>
  <sheetViews>
    <sheetView workbookViewId="0">
      <pane xSplit="8" topLeftCell="I1" activePane="topRight" state="frozen"/>
      <selection pane="topRight" activeCell="H12" sqref="H12"/>
    </sheetView>
  </sheetViews>
  <sheetFormatPr defaultColWidth="9.140625" defaultRowHeight="15"/>
  <cols>
    <col min="1" max="4" width="9.140625" customWidth="1"/>
    <col min="5" max="5" width="17" customWidth="1"/>
    <col min="6" max="6" width="11" style="43" customWidth="1"/>
    <col min="7" max="7" width="20.5703125" customWidth="1"/>
    <col min="8" max="8" width="18.42578125" customWidth="1"/>
    <col min="9" max="9" width="16.140625" style="35" customWidth="1"/>
    <col min="10" max="10" width="11.28515625" customWidth="1"/>
    <col min="11" max="11" width="42.5703125" customWidth="1"/>
    <col min="12" max="12" width="11.140625" customWidth="1"/>
    <col min="13" max="13" width="53.5703125" customWidth="1"/>
    <col min="14" max="14" width="8.85546875" customWidth="1"/>
    <col min="15" max="15" width="11.85546875" bestFit="1" customWidth="1"/>
    <col min="16" max="16" width="15.5703125" customWidth="1"/>
    <col min="17" max="17" width="10.140625" bestFit="1" customWidth="1"/>
    <col min="18" max="18" width="9.5703125" customWidth="1"/>
    <col min="19" max="19" width="13.85546875" customWidth="1"/>
    <col min="20" max="20" width="14.42578125" bestFit="1" customWidth="1"/>
    <col min="21" max="21" width="17.5703125" customWidth="1"/>
    <col min="22" max="22" width="9" bestFit="1" customWidth="1"/>
    <col min="23" max="23" width="9.28515625" bestFit="1" customWidth="1"/>
    <col min="24" max="24" width="16.140625" bestFit="1" customWidth="1"/>
    <col min="25" max="25" width="12.5703125" bestFit="1" customWidth="1"/>
    <col min="26" max="26" width="16.42578125" customWidth="1"/>
    <col min="27" max="27" width="14.28515625" customWidth="1"/>
    <col min="28" max="28" width="11.140625" bestFit="1" customWidth="1"/>
    <col min="16383" max="16384" width="9.140625" bestFit="1" customWidth="1"/>
  </cols>
  <sheetData>
    <row r="1" spans="1:28">
      <c r="A1" s="1186" t="s">
        <v>8788</v>
      </c>
      <c r="B1" s="1186"/>
      <c r="C1" s="1186"/>
      <c r="D1" s="1186"/>
      <c r="E1" s="1186"/>
      <c r="F1"/>
      <c r="I1"/>
      <c r="J1" s="1186" t="s">
        <v>8788</v>
      </c>
      <c r="K1" s="1186"/>
      <c r="L1" s="1186"/>
      <c r="M1" s="1186"/>
    </row>
    <row r="2" spans="1:28">
      <c r="A2" t="s">
        <v>63</v>
      </c>
      <c r="B2" t="s">
        <v>6745</v>
      </c>
      <c r="C2" t="s">
        <v>4139</v>
      </c>
      <c r="D2" t="s">
        <v>4137</v>
      </c>
      <c r="E2" t="s">
        <v>4138</v>
      </c>
      <c r="F2" t="s">
        <v>9758</v>
      </c>
      <c r="G2" t="s">
        <v>189</v>
      </c>
      <c r="H2" t="s">
        <v>1705</v>
      </c>
      <c r="I2" t="s">
        <v>190</v>
      </c>
      <c r="J2" t="s">
        <v>9453</v>
      </c>
      <c r="K2" t="s">
        <v>4143</v>
      </c>
      <c r="L2" t="s">
        <v>9834</v>
      </c>
      <c r="M2" t="s">
        <v>4144</v>
      </c>
      <c r="N2" t="s">
        <v>449</v>
      </c>
      <c r="O2" t="s">
        <v>9447</v>
      </c>
      <c r="P2" t="s">
        <v>9835</v>
      </c>
      <c r="Q2" t="s">
        <v>9449</v>
      </c>
      <c r="R2" t="s">
        <v>9448</v>
      </c>
      <c r="S2" t="s">
        <v>4150</v>
      </c>
      <c r="T2" t="s">
        <v>9836</v>
      </c>
      <c r="U2" t="s">
        <v>9837</v>
      </c>
      <c r="V2" t="s">
        <v>9838</v>
      </c>
      <c r="W2" t="s">
        <v>9839</v>
      </c>
      <c r="X2" t="s">
        <v>9840</v>
      </c>
      <c r="Y2" t="s">
        <v>9841</v>
      </c>
      <c r="Z2" t="s">
        <v>9625</v>
      </c>
      <c r="AA2" t="s">
        <v>9626</v>
      </c>
      <c r="AB2" t="s">
        <v>9627</v>
      </c>
    </row>
    <row r="3" spans="1:28">
      <c r="B3" t="s">
        <v>9859</v>
      </c>
      <c r="C3" t="s">
        <v>9860</v>
      </c>
      <c r="D3" t="s">
        <v>9861</v>
      </c>
      <c r="E3" t="s">
        <v>9862</v>
      </c>
      <c r="F3" s="43">
        <v>45702</v>
      </c>
      <c r="G3" t="s">
        <v>9863</v>
      </c>
      <c r="H3">
        <v>171285393</v>
      </c>
      <c r="I3" s="35">
        <v>3852950581</v>
      </c>
      <c r="J3" t="s">
        <v>9864</v>
      </c>
      <c r="K3" t="s">
        <v>4204</v>
      </c>
      <c r="O3" t="s">
        <v>4282</v>
      </c>
      <c r="P3" t="s">
        <v>4282</v>
      </c>
      <c r="Q3" t="s">
        <v>4282</v>
      </c>
      <c r="R3" t="s">
        <v>4282</v>
      </c>
      <c r="S3" t="s">
        <v>4282</v>
      </c>
      <c r="T3" t="s">
        <v>4282</v>
      </c>
      <c r="U3" t="s">
        <v>4282</v>
      </c>
      <c r="V3" t="s">
        <v>4282</v>
      </c>
      <c r="W3" t="s">
        <v>4282</v>
      </c>
      <c r="X3" t="s">
        <v>4282</v>
      </c>
      <c r="Y3" t="s">
        <v>4282</v>
      </c>
      <c r="AB3" t="s">
        <v>509</v>
      </c>
    </row>
    <row r="4" spans="1:28">
      <c r="B4" t="s">
        <v>9859</v>
      </c>
      <c r="C4">
        <v>2672673</v>
      </c>
      <c r="D4" t="s">
        <v>9865</v>
      </c>
      <c r="E4" t="s">
        <v>185</v>
      </c>
      <c r="F4" s="43">
        <v>45702</v>
      </c>
      <c r="G4" t="s">
        <v>9866</v>
      </c>
      <c r="H4">
        <v>107640850</v>
      </c>
      <c r="I4" s="35">
        <v>8013818332</v>
      </c>
      <c r="J4" t="s">
        <v>9867</v>
      </c>
      <c r="K4" t="s">
        <v>4204</v>
      </c>
      <c r="O4" t="s">
        <v>4282</v>
      </c>
      <c r="P4" t="s">
        <v>4282</v>
      </c>
      <c r="Q4" t="s">
        <v>4282</v>
      </c>
      <c r="R4" t="s">
        <v>4282</v>
      </c>
      <c r="S4" t="s">
        <v>4282</v>
      </c>
      <c r="T4" t="s">
        <v>4282</v>
      </c>
      <c r="U4" t="s">
        <v>4282</v>
      </c>
      <c r="V4" t="s">
        <v>4282</v>
      </c>
      <c r="W4" t="s">
        <v>4282</v>
      </c>
      <c r="X4" t="s">
        <v>4282</v>
      </c>
      <c r="Y4" t="s">
        <v>4282</v>
      </c>
      <c r="AB4" t="s">
        <v>509</v>
      </c>
    </row>
    <row r="5" spans="1:28">
      <c r="B5" t="s">
        <v>9859</v>
      </c>
      <c r="C5">
        <v>2595303</v>
      </c>
      <c r="D5" t="s">
        <v>8334</v>
      </c>
      <c r="E5" t="s">
        <v>185</v>
      </c>
      <c r="F5" s="43">
        <v>45702</v>
      </c>
      <c r="G5" t="s">
        <v>4207</v>
      </c>
      <c r="H5">
        <v>176114747</v>
      </c>
      <c r="I5" s="35">
        <v>3854904008</v>
      </c>
      <c r="J5" t="s">
        <v>9868</v>
      </c>
      <c r="K5" t="s">
        <v>4204</v>
      </c>
      <c r="O5" t="s">
        <v>4282</v>
      </c>
      <c r="P5" t="s">
        <v>4282</v>
      </c>
      <c r="Q5" t="s">
        <v>4282</v>
      </c>
      <c r="R5" t="s">
        <v>4282</v>
      </c>
      <c r="S5" t="s">
        <v>4282</v>
      </c>
      <c r="T5" t="s">
        <v>4282</v>
      </c>
      <c r="U5" t="s">
        <v>4282</v>
      </c>
      <c r="V5" t="s">
        <v>4282</v>
      </c>
      <c r="W5" t="s">
        <v>4282</v>
      </c>
      <c r="X5" t="s">
        <v>4282</v>
      </c>
      <c r="Y5" t="s">
        <v>4282</v>
      </c>
      <c r="AB5" t="s">
        <v>509</v>
      </c>
    </row>
    <row r="6" spans="1:28">
      <c r="B6" t="s">
        <v>9859</v>
      </c>
      <c r="C6">
        <v>2657103</v>
      </c>
      <c r="D6" t="s">
        <v>8294</v>
      </c>
      <c r="E6" t="s">
        <v>83</v>
      </c>
      <c r="F6" s="43">
        <v>45706</v>
      </c>
      <c r="G6" t="s">
        <v>9869</v>
      </c>
      <c r="H6">
        <v>171239851</v>
      </c>
      <c r="I6" s="35">
        <v>5057122999</v>
      </c>
      <c r="J6" t="s">
        <v>9870</v>
      </c>
      <c r="K6" t="s">
        <v>4204</v>
      </c>
      <c r="O6" t="s">
        <v>4282</v>
      </c>
      <c r="P6" t="s">
        <v>4282</v>
      </c>
      <c r="Q6" t="s">
        <v>4282</v>
      </c>
      <c r="R6" t="s">
        <v>4282</v>
      </c>
      <c r="S6" t="s">
        <v>4282</v>
      </c>
      <c r="T6" t="s">
        <v>4282</v>
      </c>
      <c r="U6" t="s">
        <v>4282</v>
      </c>
      <c r="V6" t="s">
        <v>4282</v>
      </c>
      <c r="W6" t="s">
        <v>4282</v>
      </c>
      <c r="X6" t="s">
        <v>4282</v>
      </c>
      <c r="Y6" t="s">
        <v>4282</v>
      </c>
      <c r="AB6" t="s">
        <v>509</v>
      </c>
    </row>
    <row r="7" spans="1:28">
      <c r="B7" t="s">
        <v>9859</v>
      </c>
      <c r="C7">
        <v>2672669</v>
      </c>
      <c r="D7" t="s">
        <v>8239</v>
      </c>
      <c r="E7" t="s">
        <v>125</v>
      </c>
      <c r="F7" s="43">
        <v>45702</v>
      </c>
      <c r="G7" t="s">
        <v>9871</v>
      </c>
      <c r="H7">
        <v>172183507</v>
      </c>
      <c r="I7" s="35">
        <v>8013107923</v>
      </c>
      <c r="J7" t="s">
        <v>9872</v>
      </c>
      <c r="K7" t="s">
        <v>4204</v>
      </c>
      <c r="O7" t="s">
        <v>4282</v>
      </c>
      <c r="P7" t="s">
        <v>4282</v>
      </c>
      <c r="Q7" t="s">
        <v>4282</v>
      </c>
      <c r="R7" t="s">
        <v>4282</v>
      </c>
      <c r="S7" t="s">
        <v>4282</v>
      </c>
      <c r="T7" t="s">
        <v>4282</v>
      </c>
      <c r="U7" t="s">
        <v>4282</v>
      </c>
      <c r="V7" t="s">
        <v>4282</v>
      </c>
      <c r="W7" t="s">
        <v>4282</v>
      </c>
      <c r="X7" t="s">
        <v>4282</v>
      </c>
      <c r="Y7" t="s">
        <v>4282</v>
      </c>
      <c r="AB7" t="s">
        <v>509</v>
      </c>
    </row>
    <row r="8" spans="1:28">
      <c r="B8" t="s">
        <v>9859</v>
      </c>
      <c r="C8">
        <v>2670552</v>
      </c>
      <c r="D8" t="s">
        <v>8133</v>
      </c>
      <c r="E8" t="s">
        <v>125</v>
      </c>
      <c r="F8" s="43">
        <v>45706</v>
      </c>
      <c r="G8" t="s">
        <v>9873</v>
      </c>
      <c r="H8">
        <v>152258491</v>
      </c>
      <c r="I8" s="35">
        <v>3852648258</v>
      </c>
      <c r="J8" t="s">
        <v>9874</v>
      </c>
      <c r="K8" t="s">
        <v>4204</v>
      </c>
      <c r="O8" t="s">
        <v>4282</v>
      </c>
      <c r="P8" t="s">
        <v>4282</v>
      </c>
      <c r="Q8" t="s">
        <v>4282</v>
      </c>
      <c r="R8" t="s">
        <v>4282</v>
      </c>
      <c r="S8" t="s">
        <v>4282</v>
      </c>
      <c r="T8" t="s">
        <v>4282</v>
      </c>
      <c r="U8" t="s">
        <v>4282</v>
      </c>
      <c r="V8" t="s">
        <v>4282</v>
      </c>
      <c r="W8" t="s">
        <v>4282</v>
      </c>
      <c r="X8" t="s">
        <v>4282</v>
      </c>
      <c r="Y8" t="s">
        <v>4282</v>
      </c>
      <c r="AB8" t="s">
        <v>509</v>
      </c>
    </row>
    <row r="9" spans="1:28">
      <c r="B9" t="s">
        <v>9875</v>
      </c>
      <c r="C9">
        <v>2669988</v>
      </c>
      <c r="D9" t="s">
        <v>9876</v>
      </c>
      <c r="E9" t="s">
        <v>9877</v>
      </c>
      <c r="F9" s="43">
        <v>45702</v>
      </c>
      <c r="G9" t="s">
        <v>9878</v>
      </c>
      <c r="H9" s="34">
        <v>95643450</v>
      </c>
      <c r="I9" s="35">
        <v>3853206138</v>
      </c>
      <c r="J9" t="s">
        <v>9879</v>
      </c>
      <c r="K9" t="s">
        <v>4204</v>
      </c>
      <c r="O9" t="s">
        <v>4282</v>
      </c>
      <c r="P9" t="s">
        <v>4282</v>
      </c>
      <c r="Q9" t="s">
        <v>4282</v>
      </c>
      <c r="R9" t="s">
        <v>4282</v>
      </c>
      <c r="S9" t="s">
        <v>4282</v>
      </c>
      <c r="T9" t="s">
        <v>4282</v>
      </c>
      <c r="U9" t="s">
        <v>4282</v>
      </c>
      <c r="V9" t="s">
        <v>4282</v>
      </c>
      <c r="W9" t="s">
        <v>4282</v>
      </c>
      <c r="X9" t="s">
        <v>4282</v>
      </c>
      <c r="Y9" t="s">
        <v>4282</v>
      </c>
      <c r="AB9" t="s">
        <v>509</v>
      </c>
    </row>
    <row r="10" spans="1:28">
      <c r="B10" t="s">
        <v>9844</v>
      </c>
      <c r="C10">
        <v>2595303</v>
      </c>
      <c r="D10" t="s">
        <v>8370</v>
      </c>
      <c r="E10" t="s">
        <v>80</v>
      </c>
      <c r="F10">
        <v>45702</v>
      </c>
      <c r="G10" s="34" t="s">
        <v>9880</v>
      </c>
      <c r="H10">
        <v>95699346</v>
      </c>
      <c r="I10" s="35">
        <v>8016717550</v>
      </c>
      <c r="J10" t="s">
        <v>9881</v>
      </c>
      <c r="K10" t="s">
        <v>4220</v>
      </c>
      <c r="O10" t="s">
        <v>4282</v>
      </c>
      <c r="P10" t="s">
        <v>4282</v>
      </c>
      <c r="Q10" t="s">
        <v>4282</v>
      </c>
      <c r="R10" t="s">
        <v>4282</v>
      </c>
      <c r="S10" s="42"/>
      <c r="T10" t="s">
        <v>4282</v>
      </c>
      <c r="U10" t="s">
        <v>4282</v>
      </c>
      <c r="V10" t="s">
        <v>4282</v>
      </c>
      <c r="W10" t="s">
        <v>4282</v>
      </c>
      <c r="X10" t="s">
        <v>4282</v>
      </c>
      <c r="Y10" t="s">
        <v>4282</v>
      </c>
      <c r="AB10" t="s">
        <v>806</v>
      </c>
    </row>
    <row r="11" spans="1:28">
      <c r="B11" t="s">
        <v>9875</v>
      </c>
      <c r="C11">
        <v>2670028</v>
      </c>
      <c r="D11" t="s">
        <v>8347</v>
      </c>
      <c r="E11" t="s">
        <v>9877</v>
      </c>
      <c r="F11" s="43">
        <v>45702</v>
      </c>
      <c r="G11" t="s">
        <v>9882</v>
      </c>
      <c r="H11">
        <v>95646810</v>
      </c>
      <c r="I11" s="35">
        <v>3852706078</v>
      </c>
      <c r="J11" t="s">
        <v>9883</v>
      </c>
      <c r="K11" t="s">
        <v>4220</v>
      </c>
      <c r="O11" t="s">
        <v>8716</v>
      </c>
      <c r="Q11" t="s">
        <v>9884</v>
      </c>
      <c r="R11" t="s">
        <v>9884</v>
      </c>
      <c r="AB11" t="s">
        <v>509</v>
      </c>
    </row>
    <row r="12" spans="1:28">
      <c r="B12" t="s">
        <v>9875</v>
      </c>
      <c r="C12">
        <v>2670027</v>
      </c>
      <c r="D12" t="s">
        <v>8199</v>
      </c>
      <c r="E12" t="s">
        <v>9744</v>
      </c>
      <c r="F12" s="43">
        <v>45702</v>
      </c>
      <c r="G12" t="s">
        <v>9885</v>
      </c>
      <c r="H12">
        <v>171261112</v>
      </c>
      <c r="I12" s="35">
        <v>3853927171</v>
      </c>
      <c r="J12" t="s">
        <v>9886</v>
      </c>
      <c r="K12" t="s">
        <v>4204</v>
      </c>
      <c r="O12" t="s">
        <v>4282</v>
      </c>
      <c r="P12" t="s">
        <v>4282</v>
      </c>
      <c r="Q12" t="s">
        <v>4282</v>
      </c>
      <c r="R12" t="s">
        <v>4282</v>
      </c>
      <c r="S12" t="s">
        <v>4282</v>
      </c>
      <c r="T12" t="s">
        <v>4282</v>
      </c>
      <c r="U12" t="s">
        <v>4282</v>
      </c>
      <c r="V12" t="s">
        <v>4282</v>
      </c>
      <c r="W12" t="s">
        <v>4282</v>
      </c>
      <c r="X12" t="s">
        <v>4282</v>
      </c>
      <c r="Y12" t="s">
        <v>4282</v>
      </c>
      <c r="AB12" t="s">
        <v>509</v>
      </c>
    </row>
    <row r="13" spans="1:28">
      <c r="B13" t="s">
        <v>9844</v>
      </c>
      <c r="C13">
        <v>2471137</v>
      </c>
      <c r="D13" t="s">
        <v>8350</v>
      </c>
      <c r="E13" t="s">
        <v>92</v>
      </c>
      <c r="F13" s="43">
        <v>45698</v>
      </c>
      <c r="G13" t="s">
        <v>9887</v>
      </c>
      <c r="H13">
        <v>144471923</v>
      </c>
      <c r="I13" s="35">
        <v>3852674461</v>
      </c>
      <c r="J13" t="s">
        <v>9888</v>
      </c>
      <c r="K13" t="s">
        <v>4204</v>
      </c>
      <c r="O13" t="s">
        <v>4282</v>
      </c>
      <c r="P13" t="s">
        <v>4282</v>
      </c>
      <c r="Q13" t="s">
        <v>4282</v>
      </c>
      <c r="R13" t="s">
        <v>4282</v>
      </c>
      <c r="T13" t="s">
        <v>4282</v>
      </c>
      <c r="U13" t="s">
        <v>4282</v>
      </c>
      <c r="V13" t="s">
        <v>4282</v>
      </c>
      <c r="W13" t="s">
        <v>4282</v>
      </c>
      <c r="X13" t="s">
        <v>4282</v>
      </c>
      <c r="Y13" t="s">
        <v>4282</v>
      </c>
      <c r="AB13" t="s">
        <v>509</v>
      </c>
    </row>
    <row r="14" spans="1:28">
      <c r="B14" t="s">
        <v>9875</v>
      </c>
      <c r="C14">
        <v>2602845</v>
      </c>
      <c r="D14" t="s">
        <v>8263</v>
      </c>
      <c r="E14" t="s">
        <v>9744</v>
      </c>
      <c r="F14">
        <v>45702</v>
      </c>
      <c r="G14" s="34" t="s">
        <v>9889</v>
      </c>
      <c r="H14">
        <v>171263478</v>
      </c>
      <c r="I14" s="35">
        <v>8019183854</v>
      </c>
      <c r="J14" t="s">
        <v>9890</v>
      </c>
      <c r="K14" t="s">
        <v>4204</v>
      </c>
      <c r="O14" t="s">
        <v>4282</v>
      </c>
      <c r="P14" t="s">
        <v>4282</v>
      </c>
      <c r="Q14" t="s">
        <v>4282</v>
      </c>
      <c r="R14" t="s">
        <v>4282</v>
      </c>
      <c r="T14" t="s">
        <v>4282</v>
      </c>
      <c r="U14" t="s">
        <v>4282</v>
      </c>
      <c r="V14" t="s">
        <v>4282</v>
      </c>
      <c r="W14" t="s">
        <v>4282</v>
      </c>
      <c r="X14" t="s">
        <v>4282</v>
      </c>
      <c r="Y14" t="s">
        <v>4282</v>
      </c>
      <c r="AB14" t="s">
        <v>806</v>
      </c>
    </row>
    <row r="15" spans="1:28">
      <c r="B15" t="s">
        <v>9844</v>
      </c>
      <c r="C15">
        <v>2674828</v>
      </c>
      <c r="D15" t="s">
        <v>8298</v>
      </c>
      <c r="E15" t="s">
        <v>80</v>
      </c>
      <c r="F15">
        <v>45702</v>
      </c>
      <c r="G15" s="34" t="s">
        <v>9891</v>
      </c>
      <c r="H15">
        <v>162201117</v>
      </c>
      <c r="I15" s="35">
        <v>3854895312</v>
      </c>
      <c r="J15" t="s">
        <v>9892</v>
      </c>
      <c r="K15" t="s">
        <v>4204</v>
      </c>
      <c r="P15" t="s">
        <v>4282</v>
      </c>
      <c r="T15" t="s">
        <v>4282</v>
      </c>
      <c r="U15" t="s">
        <v>4282</v>
      </c>
      <c r="V15" t="s">
        <v>4282</v>
      </c>
      <c r="W15" t="s">
        <v>4282</v>
      </c>
      <c r="X15" t="s">
        <v>4282</v>
      </c>
      <c r="Y15" t="s">
        <v>4282</v>
      </c>
      <c r="AB15" t="s">
        <v>806</v>
      </c>
    </row>
    <row r="16" spans="1:28">
      <c r="B16" t="s">
        <v>9844</v>
      </c>
      <c r="C16">
        <v>2559905</v>
      </c>
      <c r="D16" t="s">
        <v>8354</v>
      </c>
      <c r="E16" t="s">
        <v>9893</v>
      </c>
      <c r="F16" s="43">
        <v>45702</v>
      </c>
      <c r="G16" t="s">
        <v>9894</v>
      </c>
      <c r="H16">
        <v>115064476</v>
      </c>
      <c r="I16" s="35">
        <v>3852089771</v>
      </c>
      <c r="J16" t="s">
        <v>9895</v>
      </c>
      <c r="K16" t="s">
        <v>4204</v>
      </c>
      <c r="O16" t="s">
        <v>4282</v>
      </c>
      <c r="P16" t="s">
        <v>4282</v>
      </c>
      <c r="Q16" t="s">
        <v>4282</v>
      </c>
      <c r="R16" t="s">
        <v>4282</v>
      </c>
      <c r="S16" t="s">
        <v>4282</v>
      </c>
      <c r="T16" t="s">
        <v>4282</v>
      </c>
      <c r="U16" t="s">
        <v>4282</v>
      </c>
      <c r="V16" t="s">
        <v>4282</v>
      </c>
      <c r="W16" t="s">
        <v>4282</v>
      </c>
      <c r="X16" t="s">
        <v>4282</v>
      </c>
      <c r="Y16" t="s">
        <v>4282</v>
      </c>
      <c r="AB16" t="s">
        <v>509</v>
      </c>
    </row>
    <row r="17" spans="1:28">
      <c r="B17" t="s">
        <v>9844</v>
      </c>
      <c r="C17">
        <v>2670535</v>
      </c>
      <c r="D17" t="s">
        <v>8364</v>
      </c>
      <c r="E17" t="s">
        <v>92</v>
      </c>
      <c r="F17" s="43">
        <v>45702</v>
      </c>
      <c r="G17" t="s">
        <v>9896</v>
      </c>
      <c r="H17">
        <v>95703241</v>
      </c>
      <c r="I17" s="35">
        <v>3852550022</v>
      </c>
      <c r="J17" t="s">
        <v>9897</v>
      </c>
      <c r="K17" t="s">
        <v>4204</v>
      </c>
      <c r="O17" t="s">
        <v>4282</v>
      </c>
      <c r="P17" t="s">
        <v>4282</v>
      </c>
      <c r="Q17" t="s">
        <v>4282</v>
      </c>
      <c r="R17" t="s">
        <v>4282</v>
      </c>
      <c r="T17" t="s">
        <v>4282</v>
      </c>
      <c r="U17" t="s">
        <v>4282</v>
      </c>
      <c r="V17" t="s">
        <v>4282</v>
      </c>
      <c r="W17" t="s">
        <v>4282</v>
      </c>
      <c r="X17" t="s">
        <v>4282</v>
      </c>
      <c r="Y17" t="s">
        <v>4282</v>
      </c>
      <c r="AB17" t="s">
        <v>509</v>
      </c>
    </row>
    <row r="18" spans="1:28">
      <c r="B18" t="s">
        <v>9844</v>
      </c>
      <c r="C18">
        <v>2670465</v>
      </c>
      <c r="D18" t="s">
        <v>8373</v>
      </c>
      <c r="E18" t="s">
        <v>4355</v>
      </c>
      <c r="F18" s="43">
        <v>45706</v>
      </c>
      <c r="G18" t="s">
        <v>9898</v>
      </c>
      <c r="H18">
        <v>165391881</v>
      </c>
      <c r="I18" s="35">
        <v>3855709020</v>
      </c>
      <c r="J18" t="s">
        <v>9899</v>
      </c>
      <c r="K18" t="s">
        <v>4204</v>
      </c>
      <c r="O18" t="s">
        <v>4282</v>
      </c>
      <c r="P18" t="s">
        <v>4282</v>
      </c>
      <c r="Q18" t="s">
        <v>4282</v>
      </c>
      <c r="R18" t="s">
        <v>4282</v>
      </c>
      <c r="S18" t="s">
        <v>4282</v>
      </c>
      <c r="T18" t="s">
        <v>4282</v>
      </c>
      <c r="U18" t="s">
        <v>4282</v>
      </c>
      <c r="V18" t="s">
        <v>4282</v>
      </c>
      <c r="W18" t="s">
        <v>4282</v>
      </c>
      <c r="X18" t="s">
        <v>4282</v>
      </c>
      <c r="Y18" t="s">
        <v>4282</v>
      </c>
      <c r="AB18" t="s">
        <v>509</v>
      </c>
    </row>
    <row r="19" spans="1:28">
      <c r="A19" t="s">
        <v>7795</v>
      </c>
      <c r="B19" t="s">
        <v>9844</v>
      </c>
      <c r="C19">
        <v>2538655</v>
      </c>
      <c r="D19" t="s">
        <v>8292</v>
      </c>
      <c r="E19" t="s">
        <v>86</v>
      </c>
      <c r="F19" s="43">
        <v>45702</v>
      </c>
      <c r="G19" t="s">
        <v>9900</v>
      </c>
      <c r="H19">
        <v>134425465</v>
      </c>
      <c r="I19" s="35">
        <v>3858558494</v>
      </c>
      <c r="J19" t="s">
        <v>9901</v>
      </c>
      <c r="K19" t="s">
        <v>4204</v>
      </c>
      <c r="O19" t="s">
        <v>4282</v>
      </c>
      <c r="P19" t="s">
        <v>4282</v>
      </c>
      <c r="Q19" t="s">
        <v>4282</v>
      </c>
      <c r="R19" t="s">
        <v>4282</v>
      </c>
      <c r="S19" t="s">
        <v>4282</v>
      </c>
      <c r="T19" t="s">
        <v>4282</v>
      </c>
      <c r="U19" t="s">
        <v>4282</v>
      </c>
      <c r="V19" t="s">
        <v>4282</v>
      </c>
      <c r="W19" t="s">
        <v>4282</v>
      </c>
      <c r="X19" t="s">
        <v>4282</v>
      </c>
      <c r="Y19" t="s">
        <v>4282</v>
      </c>
      <c r="AB19" t="s">
        <v>509</v>
      </c>
    </row>
    <row r="20" spans="1:28">
      <c r="B20" t="s">
        <v>9844</v>
      </c>
      <c r="C20">
        <v>2587184</v>
      </c>
      <c r="D20" t="s">
        <v>8196</v>
      </c>
      <c r="E20" t="s">
        <v>4355</v>
      </c>
      <c r="F20" s="43">
        <v>45702</v>
      </c>
      <c r="G20" t="s">
        <v>9902</v>
      </c>
      <c r="H20">
        <v>120025240</v>
      </c>
      <c r="I20" s="35">
        <v>2532312184</v>
      </c>
      <c r="J20" t="s">
        <v>9903</v>
      </c>
      <c r="K20" t="s">
        <v>4204</v>
      </c>
      <c r="O20" t="s">
        <v>4282</v>
      </c>
      <c r="P20" t="s">
        <v>2016</v>
      </c>
      <c r="Q20" t="s">
        <v>2016</v>
      </c>
      <c r="R20" t="s">
        <v>2016</v>
      </c>
      <c r="S20" t="s">
        <v>2016</v>
      </c>
      <c r="T20" t="s">
        <v>2016</v>
      </c>
      <c r="U20" t="s">
        <v>2016</v>
      </c>
      <c r="V20" t="s">
        <v>2016</v>
      </c>
      <c r="W20" t="s">
        <v>2016</v>
      </c>
      <c r="X20" t="s">
        <v>2016</v>
      </c>
      <c r="Y20" t="s">
        <v>2016</v>
      </c>
      <c r="AB20" t="s">
        <v>509</v>
      </c>
    </row>
    <row r="21" spans="1:28">
      <c r="B21" t="s">
        <v>9844</v>
      </c>
      <c r="C21">
        <v>2672678</v>
      </c>
      <c r="D21" t="s">
        <v>8272</v>
      </c>
      <c r="E21" t="s">
        <v>80</v>
      </c>
      <c r="F21" s="43">
        <v>45706</v>
      </c>
      <c r="G21" t="s">
        <v>9904</v>
      </c>
      <c r="H21">
        <v>171174680</v>
      </c>
      <c r="I21" s="35">
        <v>4358500128</v>
      </c>
      <c r="J21" t="s">
        <v>9905</v>
      </c>
      <c r="K21" t="s">
        <v>4204</v>
      </c>
      <c r="O21" t="s">
        <v>8716</v>
      </c>
      <c r="P21" t="s">
        <v>4282</v>
      </c>
      <c r="Q21" t="s">
        <v>4282</v>
      </c>
      <c r="R21" t="s">
        <v>4282</v>
      </c>
      <c r="S21" t="s">
        <v>4282</v>
      </c>
      <c r="T21" t="s">
        <v>4282</v>
      </c>
      <c r="U21" t="s">
        <v>4282</v>
      </c>
      <c r="V21" t="s">
        <v>4282</v>
      </c>
      <c r="W21" t="s">
        <v>4282</v>
      </c>
      <c r="X21" t="s">
        <v>4282</v>
      </c>
      <c r="Y21" t="s">
        <v>4282</v>
      </c>
      <c r="AB21" t="s">
        <v>509</v>
      </c>
    </row>
    <row r="22" spans="1:28">
      <c r="B22" t="s">
        <v>9844</v>
      </c>
      <c r="C22">
        <v>2587182</v>
      </c>
      <c r="D22" t="s">
        <v>8180</v>
      </c>
      <c r="E22" t="s">
        <v>167</v>
      </c>
      <c r="F22" s="43">
        <v>45702</v>
      </c>
      <c r="G22" t="s">
        <v>9906</v>
      </c>
      <c r="H22">
        <v>95697348</v>
      </c>
      <c r="I22" s="35">
        <v>8012590883</v>
      </c>
      <c r="J22" t="s">
        <v>9907</v>
      </c>
      <c r="K22" t="s">
        <v>4204</v>
      </c>
      <c r="O22" t="s">
        <v>4282</v>
      </c>
      <c r="P22" t="s">
        <v>4282</v>
      </c>
      <c r="Q22" t="s">
        <v>9884</v>
      </c>
      <c r="R22" t="s">
        <v>9884</v>
      </c>
      <c r="S22" t="s">
        <v>4282</v>
      </c>
      <c r="T22" t="s">
        <v>4282</v>
      </c>
      <c r="U22" t="s">
        <v>4282</v>
      </c>
      <c r="V22" t="s">
        <v>4282</v>
      </c>
      <c r="W22" t="s">
        <v>4282</v>
      </c>
      <c r="X22" t="s">
        <v>4282</v>
      </c>
      <c r="Y22" t="s">
        <v>4282</v>
      </c>
      <c r="AB22" t="s">
        <v>509</v>
      </c>
    </row>
    <row r="23" spans="1:28">
      <c r="B23" t="s">
        <v>9844</v>
      </c>
      <c r="C23">
        <v>2657908</v>
      </c>
      <c r="D23" t="s">
        <v>8259</v>
      </c>
      <c r="E23" t="s">
        <v>86</v>
      </c>
      <c r="F23" s="43">
        <v>45706</v>
      </c>
      <c r="G23" t="s">
        <v>9908</v>
      </c>
      <c r="H23">
        <v>171285208</v>
      </c>
      <c r="I23" s="35">
        <v>3854479966</v>
      </c>
      <c r="J23" t="s">
        <v>9909</v>
      </c>
      <c r="K23" t="s">
        <v>4204</v>
      </c>
      <c r="O23" t="s">
        <v>4282</v>
      </c>
      <c r="P23" t="s">
        <v>4282</v>
      </c>
      <c r="Q23" t="s">
        <v>4282</v>
      </c>
      <c r="R23" t="s">
        <v>4282</v>
      </c>
      <c r="S23" t="s">
        <v>4282</v>
      </c>
      <c r="T23" t="s">
        <v>4282</v>
      </c>
      <c r="U23" t="s">
        <v>4282</v>
      </c>
      <c r="V23" t="s">
        <v>4282</v>
      </c>
      <c r="W23" t="s">
        <v>4282</v>
      </c>
      <c r="X23" t="s">
        <v>4282</v>
      </c>
      <c r="Y23" t="s">
        <v>4282</v>
      </c>
      <c r="AB23" t="s">
        <v>509</v>
      </c>
    </row>
    <row r="24" spans="1:28">
      <c r="B24" t="s">
        <v>9844</v>
      </c>
      <c r="C24">
        <v>2538675</v>
      </c>
      <c r="D24" t="s">
        <v>8268</v>
      </c>
      <c r="E24" t="s">
        <v>107</v>
      </c>
      <c r="F24" s="43">
        <v>45702</v>
      </c>
      <c r="G24" t="s">
        <v>9910</v>
      </c>
      <c r="H24">
        <v>171281840</v>
      </c>
      <c r="I24" s="35">
        <v>3856305465</v>
      </c>
      <c r="J24" t="s">
        <v>9911</v>
      </c>
      <c r="K24" t="s">
        <v>4204</v>
      </c>
      <c r="P24" t="s">
        <v>4282</v>
      </c>
      <c r="Q24" t="s">
        <v>4282</v>
      </c>
      <c r="R24" t="s">
        <v>4282</v>
      </c>
      <c r="S24" t="s">
        <v>4282</v>
      </c>
      <c r="T24" t="s">
        <v>4282</v>
      </c>
      <c r="U24" t="s">
        <v>4282</v>
      </c>
      <c r="V24" t="s">
        <v>4282</v>
      </c>
      <c r="W24" t="s">
        <v>4282</v>
      </c>
      <c r="X24" t="s">
        <v>4282</v>
      </c>
      <c r="Y24" t="s">
        <v>4282</v>
      </c>
      <c r="AB24" t="s">
        <v>509</v>
      </c>
    </row>
  </sheetData>
  <mergeCells count="2">
    <mergeCell ref="A1:E1"/>
    <mergeCell ref="J1:M1"/>
  </mergeCells>
  <conditionalFormatting sqref="O3:Y24">
    <cfRule type="notContainsText" dxfId="4" priority="1" operator="notContains" text="x">
      <formula>ISERROR(SEARCH("x",O3))</formula>
    </cfRule>
  </conditionalFormatting>
  <pageMargins left="0.7" right="0.7" top="0.75" bottom="0.75" header="0.3" footer="0.3"/>
  <legacyDrawing r:id="rId1"/>
  <tableParts count="1">
    <tablePart r:id="rId2"/>
  </tableParts>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162D-6D04-497B-86A5-0C7E3278A054}">
  <dimension ref="A1:AB28"/>
  <sheetViews>
    <sheetView topLeftCell="G1" workbookViewId="0">
      <selection activeCell="H3" sqref="H3"/>
    </sheetView>
  </sheetViews>
  <sheetFormatPr defaultColWidth="8.85546875" defaultRowHeight="144.75" customHeight="1"/>
  <cols>
    <col min="1" max="1" width="8.7109375" customWidth="1"/>
    <col min="2" max="2" width="15" customWidth="1"/>
    <col min="3" max="3" width="10.85546875" customWidth="1"/>
    <col min="4" max="4" width="9.28515625" customWidth="1"/>
    <col min="5" max="5" width="24.42578125" customWidth="1"/>
    <col min="6" max="6" width="12" customWidth="1"/>
    <col min="7" max="7" width="22" customWidth="1"/>
    <col min="8" max="8" width="15.85546875" customWidth="1"/>
    <col min="9" max="9" width="16.140625" customWidth="1"/>
    <col min="10" max="10" width="11.28515625" customWidth="1"/>
    <col min="11" max="11" width="42" hidden="1" customWidth="1"/>
    <col min="12" max="12" width="5.7109375" bestFit="1" customWidth="1"/>
    <col min="13" max="13" width="53.5703125" customWidth="1"/>
    <col min="14" max="15" width="9.140625"/>
    <col min="16" max="16" width="13.28515625" customWidth="1"/>
    <col min="17" max="17" width="9.140625"/>
    <col min="18" max="18" width="6.7109375" customWidth="1"/>
    <col min="19" max="19" width="11" customWidth="1"/>
    <col min="20" max="20" width="12.140625" bestFit="1" customWidth="1"/>
    <col min="21" max="21" width="11.140625" customWidth="1"/>
    <col min="22" max="22" width="6.42578125" bestFit="1" customWidth="1"/>
    <col min="23" max="23" width="6.7109375" bestFit="1" customWidth="1"/>
    <col min="24" max="24" width="13.42578125" bestFit="1" customWidth="1"/>
    <col min="25" max="25" width="10" bestFit="1" customWidth="1"/>
    <col min="26" max="26" width="12" customWidth="1"/>
    <col min="27" max="27" width="14.28515625" customWidth="1"/>
  </cols>
  <sheetData>
    <row r="1" spans="1:28" ht="15">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ht="15">
      <c r="A2" t="s">
        <v>63</v>
      </c>
      <c r="B2" t="s">
        <v>6745</v>
      </c>
      <c r="C2" t="s">
        <v>4139</v>
      </c>
      <c r="D2" t="s">
        <v>4137</v>
      </c>
      <c r="E2" t="s">
        <v>4138</v>
      </c>
      <c r="F2" t="s">
        <v>9758</v>
      </c>
      <c r="G2" t="s">
        <v>189</v>
      </c>
      <c r="H2" t="s">
        <v>1705</v>
      </c>
      <c r="I2" t="s">
        <v>190</v>
      </c>
      <c r="J2" t="s">
        <v>9453</v>
      </c>
      <c r="K2" t="s">
        <v>4143</v>
      </c>
      <c r="L2" t="s">
        <v>9834</v>
      </c>
      <c r="M2" t="s">
        <v>4144</v>
      </c>
      <c r="N2" t="s">
        <v>449</v>
      </c>
      <c r="S2" t="s">
        <v>536</v>
      </c>
    </row>
    <row r="3" spans="1:28" ht="15">
      <c r="B3">
        <v>0.29166666666666702</v>
      </c>
      <c r="C3">
        <v>2672645</v>
      </c>
      <c r="D3" t="s">
        <v>9913</v>
      </c>
      <c r="E3" t="s">
        <v>83</v>
      </c>
      <c r="F3">
        <v>45694</v>
      </c>
      <c r="G3" s="33" t="s">
        <v>9914</v>
      </c>
      <c r="H3">
        <v>164008315</v>
      </c>
      <c r="I3">
        <v>8017160947</v>
      </c>
      <c r="J3" t="s">
        <v>9915</v>
      </c>
      <c r="K3" t="s">
        <v>4204</v>
      </c>
      <c r="L3" t="s">
        <v>9916</v>
      </c>
      <c r="M3" t="s">
        <v>9917</v>
      </c>
      <c r="O3" t="s">
        <v>4282</v>
      </c>
      <c r="P3" t="s">
        <v>4282</v>
      </c>
      <c r="Q3" t="s">
        <v>4282</v>
      </c>
      <c r="R3" t="s">
        <v>4282</v>
      </c>
      <c r="S3" t="s">
        <v>9918</v>
      </c>
      <c r="T3" t="s">
        <v>4282</v>
      </c>
      <c r="U3" t="s">
        <v>4282</v>
      </c>
      <c r="V3" t="s">
        <v>4282</v>
      </c>
      <c r="W3" t="s">
        <v>4282</v>
      </c>
      <c r="X3" t="s">
        <v>4282</v>
      </c>
      <c r="Y3" t="s">
        <v>4282</v>
      </c>
    </row>
    <row r="4" spans="1:28" ht="15">
      <c r="B4">
        <v>0.29166666666666702</v>
      </c>
      <c r="C4">
        <v>2674827</v>
      </c>
      <c r="D4" t="s">
        <v>9919</v>
      </c>
      <c r="E4" t="s">
        <v>83</v>
      </c>
      <c r="F4">
        <v>45694</v>
      </c>
      <c r="G4" s="33" t="s">
        <v>9920</v>
      </c>
      <c r="H4">
        <v>168518322</v>
      </c>
      <c r="I4">
        <v>8013497749</v>
      </c>
      <c r="J4" t="s">
        <v>9921</v>
      </c>
      <c r="K4" t="s">
        <v>4204</v>
      </c>
      <c r="L4" t="s">
        <v>9916</v>
      </c>
      <c r="M4" t="s">
        <v>9922</v>
      </c>
      <c r="O4" t="s">
        <v>4282</v>
      </c>
      <c r="P4" t="s">
        <v>4282</v>
      </c>
      <c r="Q4" t="s">
        <v>4282</v>
      </c>
      <c r="R4" t="s">
        <v>4282</v>
      </c>
      <c r="S4" t="s">
        <v>536</v>
      </c>
      <c r="T4" t="s">
        <v>4282</v>
      </c>
      <c r="U4" t="s">
        <v>4282</v>
      </c>
      <c r="V4" t="s">
        <v>4282</v>
      </c>
      <c r="W4" t="s">
        <v>4282</v>
      </c>
      <c r="X4" t="s">
        <v>4282</v>
      </c>
      <c r="Y4" t="s">
        <v>4282</v>
      </c>
    </row>
    <row r="5" spans="1:28" ht="15">
      <c r="B5">
        <v>0.29166666666666702</v>
      </c>
      <c r="C5">
        <v>2670012</v>
      </c>
      <c r="D5" t="s">
        <v>9923</v>
      </c>
      <c r="E5" t="s">
        <v>125</v>
      </c>
      <c r="F5">
        <v>45694</v>
      </c>
      <c r="G5" s="33" t="s">
        <v>9924</v>
      </c>
      <c r="H5">
        <v>133040190</v>
      </c>
      <c r="I5">
        <v>3854639373</v>
      </c>
      <c r="J5" t="s">
        <v>9925</v>
      </c>
      <c r="K5" t="s">
        <v>4220</v>
      </c>
      <c r="L5" t="s">
        <v>9916</v>
      </c>
      <c r="M5" t="s">
        <v>181</v>
      </c>
      <c r="O5" t="s">
        <v>4282</v>
      </c>
      <c r="P5" t="s">
        <v>4282</v>
      </c>
      <c r="Q5" t="s">
        <v>4282</v>
      </c>
      <c r="R5" t="s">
        <v>4282</v>
      </c>
      <c r="S5" t="s">
        <v>9918</v>
      </c>
      <c r="T5" t="s">
        <v>4282</v>
      </c>
      <c r="U5" t="s">
        <v>4282</v>
      </c>
      <c r="V5" t="s">
        <v>4282</v>
      </c>
      <c r="W5" t="s">
        <v>4282</v>
      </c>
      <c r="X5" t="s">
        <v>4282</v>
      </c>
      <c r="Y5" t="s">
        <v>4282</v>
      </c>
    </row>
    <row r="6" spans="1:28" ht="15">
      <c r="B6">
        <v>0.29166666666666702</v>
      </c>
      <c r="C6">
        <v>2595321</v>
      </c>
      <c r="D6" t="s">
        <v>9926</v>
      </c>
      <c r="E6" t="s">
        <v>9927</v>
      </c>
      <c r="F6">
        <v>45694</v>
      </c>
      <c r="G6" s="33" t="s">
        <v>9928</v>
      </c>
      <c r="H6">
        <v>149686800</v>
      </c>
      <c r="I6">
        <v>3854970658</v>
      </c>
      <c r="J6" t="s">
        <v>9929</v>
      </c>
      <c r="K6" t="s">
        <v>4204</v>
      </c>
      <c r="L6" t="s">
        <v>9916</v>
      </c>
      <c r="M6" t="s">
        <v>181</v>
      </c>
      <c r="O6" t="s">
        <v>4282</v>
      </c>
      <c r="P6" t="s">
        <v>4282</v>
      </c>
      <c r="Q6" t="s">
        <v>4282</v>
      </c>
      <c r="R6" t="s">
        <v>4282</v>
      </c>
      <c r="S6" t="s">
        <v>536</v>
      </c>
      <c r="T6" t="s">
        <v>4282</v>
      </c>
      <c r="U6" t="s">
        <v>4282</v>
      </c>
      <c r="V6" t="s">
        <v>4282</v>
      </c>
      <c r="W6" t="s">
        <v>4282</v>
      </c>
      <c r="X6" t="s">
        <v>4282</v>
      </c>
      <c r="Y6" t="s">
        <v>4282</v>
      </c>
    </row>
    <row r="7" spans="1:28" ht="15">
      <c r="B7">
        <v>0.29166666666666702</v>
      </c>
      <c r="C7">
        <v>2672670</v>
      </c>
      <c r="D7" t="s">
        <v>9930</v>
      </c>
      <c r="E7" t="s">
        <v>83</v>
      </c>
      <c r="F7">
        <v>45694</v>
      </c>
      <c r="G7" s="33" t="s">
        <v>9931</v>
      </c>
      <c r="H7">
        <v>95698303</v>
      </c>
      <c r="I7">
        <v>3852425334</v>
      </c>
      <c r="J7" t="s">
        <v>9932</v>
      </c>
      <c r="K7" t="s">
        <v>4204</v>
      </c>
      <c r="L7" t="s">
        <v>9916</v>
      </c>
      <c r="M7" t="s">
        <v>181</v>
      </c>
      <c r="O7" t="s">
        <v>4282</v>
      </c>
      <c r="P7" t="s">
        <v>4282</v>
      </c>
      <c r="Q7" t="s">
        <v>4282</v>
      </c>
      <c r="R7" t="s">
        <v>4282</v>
      </c>
      <c r="S7" t="s">
        <v>9918</v>
      </c>
      <c r="T7" t="s">
        <v>4282</v>
      </c>
      <c r="U7" t="s">
        <v>4282</v>
      </c>
      <c r="V7" t="s">
        <v>4282</v>
      </c>
      <c r="W7" t="s">
        <v>4282</v>
      </c>
      <c r="X7" t="s">
        <v>4282</v>
      </c>
      <c r="Y7" t="s">
        <v>4282</v>
      </c>
    </row>
    <row r="8" spans="1:28" ht="15">
      <c r="B8">
        <v>0.29166666666666702</v>
      </c>
      <c r="C8">
        <v>2515913</v>
      </c>
      <c r="D8" t="s">
        <v>9628</v>
      </c>
      <c r="E8" t="s">
        <v>9933</v>
      </c>
      <c r="F8">
        <v>45694</v>
      </c>
      <c r="G8" t="s">
        <v>9934</v>
      </c>
      <c r="H8">
        <v>163803390</v>
      </c>
      <c r="I8">
        <v>9287519172</v>
      </c>
      <c r="J8" t="s">
        <v>9935</v>
      </c>
      <c r="K8" t="s">
        <v>4204</v>
      </c>
      <c r="L8" t="s">
        <v>9936</v>
      </c>
      <c r="M8" t="s">
        <v>9937</v>
      </c>
      <c r="O8" t="s">
        <v>4282</v>
      </c>
      <c r="P8" t="s">
        <v>4282</v>
      </c>
      <c r="Q8" t="s">
        <v>4282</v>
      </c>
      <c r="R8" t="s">
        <v>4282</v>
      </c>
      <c r="S8" t="s">
        <v>9918</v>
      </c>
      <c r="T8" t="s">
        <v>4282</v>
      </c>
      <c r="U8" t="s">
        <v>4282</v>
      </c>
      <c r="V8" t="s">
        <v>4282</v>
      </c>
      <c r="W8" t="s">
        <v>4282</v>
      </c>
      <c r="X8" t="s">
        <v>4282</v>
      </c>
      <c r="Y8" t="s">
        <v>4282</v>
      </c>
    </row>
    <row r="9" spans="1:28" ht="15">
      <c r="B9">
        <v>0.29166666666666702</v>
      </c>
      <c r="C9">
        <v>2670516</v>
      </c>
      <c r="D9" t="s">
        <v>9938</v>
      </c>
      <c r="E9" t="s">
        <v>9717</v>
      </c>
      <c r="F9">
        <v>45694</v>
      </c>
      <c r="G9" s="33" t="s">
        <v>9939</v>
      </c>
      <c r="H9">
        <v>95632219</v>
      </c>
      <c r="I9">
        <v>3854453680</v>
      </c>
      <c r="J9" t="s">
        <v>9940</v>
      </c>
      <c r="K9" t="s">
        <v>4220</v>
      </c>
      <c r="L9" t="s">
        <v>9936</v>
      </c>
      <c r="M9" t="s">
        <v>9937</v>
      </c>
      <c r="O9" t="s">
        <v>4282</v>
      </c>
      <c r="P9" t="s">
        <v>4282</v>
      </c>
      <c r="Q9" t="s">
        <v>4282</v>
      </c>
      <c r="R9" t="s">
        <v>4282</v>
      </c>
      <c r="S9" t="s">
        <v>9918</v>
      </c>
      <c r="T9" t="s">
        <v>4282</v>
      </c>
      <c r="U9" t="s">
        <v>4282</v>
      </c>
      <c r="V9" t="s">
        <v>4282</v>
      </c>
      <c r="W9" t="s">
        <v>4282</v>
      </c>
      <c r="X9" t="s">
        <v>4282</v>
      </c>
      <c r="Y9" t="s">
        <v>4282</v>
      </c>
    </row>
    <row r="10" spans="1:28" ht="15">
      <c r="B10">
        <v>0.29166666666666702</v>
      </c>
      <c r="C10">
        <v>2670533</v>
      </c>
      <c r="D10" t="s">
        <v>9941</v>
      </c>
      <c r="E10" t="s">
        <v>147</v>
      </c>
      <c r="F10">
        <v>45694</v>
      </c>
      <c r="G10" s="33" t="s">
        <v>9942</v>
      </c>
      <c r="H10">
        <v>162209097</v>
      </c>
      <c r="I10">
        <v>4356123241</v>
      </c>
      <c r="J10" t="s">
        <v>9943</v>
      </c>
      <c r="K10" t="s">
        <v>4204</v>
      </c>
      <c r="L10" t="s">
        <v>9936</v>
      </c>
      <c r="M10" t="s">
        <v>9937</v>
      </c>
      <c r="O10" t="s">
        <v>4282</v>
      </c>
      <c r="P10" t="s">
        <v>4282</v>
      </c>
      <c r="Q10" t="s">
        <v>4282</v>
      </c>
      <c r="R10" t="s">
        <v>4282</v>
      </c>
      <c r="S10" t="s">
        <v>9918</v>
      </c>
      <c r="T10" t="s">
        <v>4282</v>
      </c>
      <c r="U10" t="s">
        <v>4282</v>
      </c>
      <c r="V10" t="s">
        <v>4282</v>
      </c>
      <c r="W10" t="s">
        <v>4282</v>
      </c>
      <c r="X10" t="s">
        <v>4282</v>
      </c>
      <c r="Y10" t="s">
        <v>4282</v>
      </c>
    </row>
    <row r="11" spans="1:28" ht="15">
      <c r="B11">
        <v>0.29166666666666702</v>
      </c>
      <c r="C11">
        <v>2670002</v>
      </c>
      <c r="D11" t="s">
        <v>9944</v>
      </c>
      <c r="E11" t="s">
        <v>147</v>
      </c>
      <c r="F11">
        <v>45694</v>
      </c>
      <c r="G11" s="33" t="s">
        <v>9945</v>
      </c>
      <c r="H11">
        <v>162526923</v>
      </c>
      <c r="I11">
        <v>8018826761</v>
      </c>
      <c r="J11" t="s">
        <v>9946</v>
      </c>
      <c r="K11" t="s">
        <v>4204</v>
      </c>
      <c r="L11" t="s">
        <v>9936</v>
      </c>
      <c r="M11" t="s">
        <v>9937</v>
      </c>
      <c r="O11" t="s">
        <v>4282</v>
      </c>
      <c r="P11" t="s">
        <v>4282</v>
      </c>
      <c r="Q11" t="s">
        <v>4282</v>
      </c>
      <c r="R11" t="s">
        <v>4282</v>
      </c>
      <c r="S11" t="s">
        <v>536</v>
      </c>
      <c r="T11" t="s">
        <v>4282</v>
      </c>
      <c r="U11" t="s">
        <v>4282</v>
      </c>
      <c r="V11" t="s">
        <v>4282</v>
      </c>
      <c r="W11" t="s">
        <v>4282</v>
      </c>
      <c r="X11" t="s">
        <v>4282</v>
      </c>
      <c r="Y11" t="s">
        <v>4282</v>
      </c>
    </row>
    <row r="12" spans="1:28" ht="15">
      <c r="B12">
        <v>0.29166666666666702</v>
      </c>
      <c r="C12">
        <v>2665109</v>
      </c>
      <c r="D12" t="s">
        <v>9947</v>
      </c>
      <c r="E12" t="s">
        <v>9933</v>
      </c>
      <c r="F12">
        <v>45694</v>
      </c>
      <c r="G12" t="s">
        <v>9948</v>
      </c>
      <c r="H12">
        <v>141582212</v>
      </c>
      <c r="I12">
        <v>3852681948</v>
      </c>
      <c r="J12" t="s">
        <v>9949</v>
      </c>
      <c r="K12" t="s">
        <v>4204</v>
      </c>
      <c r="L12" t="s">
        <v>9936</v>
      </c>
      <c r="M12" t="s">
        <v>9937</v>
      </c>
      <c r="O12" t="s">
        <v>4282</v>
      </c>
      <c r="P12" t="s">
        <v>4282</v>
      </c>
      <c r="Q12" t="s">
        <v>4282</v>
      </c>
      <c r="R12" t="s">
        <v>4282</v>
      </c>
      <c r="S12" t="s">
        <v>9918</v>
      </c>
      <c r="T12" t="s">
        <v>4282</v>
      </c>
      <c r="U12" t="s">
        <v>4282</v>
      </c>
      <c r="V12" t="s">
        <v>4282</v>
      </c>
      <c r="W12" t="s">
        <v>4282</v>
      </c>
      <c r="X12" t="s">
        <v>4282</v>
      </c>
      <c r="Y12" t="s">
        <v>4282</v>
      </c>
    </row>
    <row r="13" spans="1:28" ht="15">
      <c r="B13">
        <v>0.29166666666666702</v>
      </c>
      <c r="C13">
        <v>2670579</v>
      </c>
      <c r="D13" t="s">
        <v>8308</v>
      </c>
      <c r="E13" t="s">
        <v>9950</v>
      </c>
      <c r="F13">
        <v>45694</v>
      </c>
      <c r="G13" s="33" t="s">
        <v>9951</v>
      </c>
      <c r="H13">
        <v>156925645</v>
      </c>
      <c r="I13">
        <v>4358509518</v>
      </c>
      <c r="J13" t="s">
        <v>9952</v>
      </c>
      <c r="K13" t="s">
        <v>4220</v>
      </c>
      <c r="L13" t="s">
        <v>9936</v>
      </c>
      <c r="M13" t="s">
        <v>9937</v>
      </c>
      <c r="O13" t="s">
        <v>4282</v>
      </c>
      <c r="P13" t="s">
        <v>4282</v>
      </c>
      <c r="Q13" t="s">
        <v>4282</v>
      </c>
      <c r="R13" t="s">
        <v>4282</v>
      </c>
      <c r="S13" t="s">
        <v>536</v>
      </c>
      <c r="T13" t="s">
        <v>4282</v>
      </c>
      <c r="U13" t="s">
        <v>4282</v>
      </c>
      <c r="V13" t="s">
        <v>4282</v>
      </c>
      <c r="W13" t="s">
        <v>4282</v>
      </c>
      <c r="X13" t="s">
        <v>4282</v>
      </c>
      <c r="Y13" t="s">
        <v>4282</v>
      </c>
    </row>
    <row r="14" spans="1:28" ht="15">
      <c r="B14">
        <v>0.58333333333333304</v>
      </c>
      <c r="C14">
        <v>2670576</v>
      </c>
      <c r="D14" t="s">
        <v>8360</v>
      </c>
      <c r="E14" t="s">
        <v>147</v>
      </c>
      <c r="F14">
        <v>45694</v>
      </c>
      <c r="G14" s="33" t="s">
        <v>9953</v>
      </c>
      <c r="H14">
        <v>170040894</v>
      </c>
      <c r="I14" t="s">
        <v>9954</v>
      </c>
      <c r="J14" t="s">
        <v>9955</v>
      </c>
      <c r="K14" t="s">
        <v>4204</v>
      </c>
      <c r="L14" t="s">
        <v>9936</v>
      </c>
      <c r="M14" t="s">
        <v>9937</v>
      </c>
      <c r="O14" t="s">
        <v>4282</v>
      </c>
      <c r="P14" t="s">
        <v>4282</v>
      </c>
      <c r="Q14" t="s">
        <v>4282</v>
      </c>
      <c r="R14" t="s">
        <v>4282</v>
      </c>
      <c r="S14" t="s">
        <v>536</v>
      </c>
      <c r="T14" t="s">
        <v>4282</v>
      </c>
      <c r="U14" t="s">
        <v>4282</v>
      </c>
      <c r="V14" t="s">
        <v>4282</v>
      </c>
      <c r="W14" t="s">
        <v>4282</v>
      </c>
      <c r="X14" t="s">
        <v>4282</v>
      </c>
      <c r="Y14" t="s">
        <v>4282</v>
      </c>
    </row>
    <row r="15" spans="1:28" ht="15">
      <c r="B15">
        <v>0.58333333333333304</v>
      </c>
      <c r="C15">
        <v>5001534</v>
      </c>
      <c r="D15" t="s">
        <v>8313</v>
      </c>
      <c r="E15" t="s">
        <v>4275</v>
      </c>
      <c r="F15">
        <v>45694</v>
      </c>
      <c r="G15" s="33" t="s">
        <v>9956</v>
      </c>
      <c r="H15">
        <v>124799788</v>
      </c>
      <c r="J15" t="s">
        <v>9957</v>
      </c>
      <c r="K15" t="s">
        <v>4204</v>
      </c>
      <c r="L15" t="s">
        <v>9936</v>
      </c>
      <c r="M15" t="s">
        <v>9937</v>
      </c>
      <c r="O15" t="s">
        <v>9958</v>
      </c>
      <c r="P15" t="s">
        <v>4282</v>
      </c>
      <c r="Q15" t="s">
        <v>4282</v>
      </c>
      <c r="R15" t="s">
        <v>4282</v>
      </c>
      <c r="S15" t="s">
        <v>9918</v>
      </c>
      <c r="T15" t="s">
        <v>4282</v>
      </c>
      <c r="U15" t="s">
        <v>4282</v>
      </c>
      <c r="V15" t="s">
        <v>4282</v>
      </c>
      <c r="W15" t="s">
        <v>4282</v>
      </c>
      <c r="X15" t="s">
        <v>4282</v>
      </c>
      <c r="Y15" t="s">
        <v>4282</v>
      </c>
    </row>
    <row r="16" spans="1:28" ht="15">
      <c r="B16">
        <v>0.58333333333333304</v>
      </c>
      <c r="C16">
        <v>2670532</v>
      </c>
      <c r="D16" t="s">
        <v>8316</v>
      </c>
      <c r="E16" t="s">
        <v>4275</v>
      </c>
      <c r="F16">
        <v>45694</v>
      </c>
      <c r="G16" s="33" t="s">
        <v>9959</v>
      </c>
      <c r="H16">
        <v>170591169</v>
      </c>
      <c r="I16" t="s">
        <v>9960</v>
      </c>
      <c r="J16" t="s">
        <v>9961</v>
      </c>
      <c r="K16" t="s">
        <v>4204</v>
      </c>
      <c r="L16" t="s">
        <v>9936</v>
      </c>
      <c r="M16" t="s">
        <v>9937</v>
      </c>
      <c r="O16" t="s">
        <v>4282</v>
      </c>
      <c r="P16" t="s">
        <v>4282</v>
      </c>
      <c r="Q16" t="s">
        <v>4282</v>
      </c>
      <c r="R16" t="s">
        <v>4282</v>
      </c>
      <c r="S16" t="s">
        <v>9918</v>
      </c>
      <c r="T16" t="s">
        <v>4282</v>
      </c>
      <c r="U16" t="s">
        <v>4282</v>
      </c>
      <c r="V16" t="s">
        <v>4282</v>
      </c>
      <c r="W16" t="s">
        <v>4282</v>
      </c>
      <c r="X16" t="s">
        <v>4282</v>
      </c>
      <c r="Y16" t="s">
        <v>4282</v>
      </c>
    </row>
    <row r="17" spans="2:25" ht="15">
      <c r="B17">
        <v>0.58333333333333304</v>
      </c>
      <c r="C17">
        <v>2670489</v>
      </c>
      <c r="D17" t="s">
        <v>8330</v>
      </c>
      <c r="E17" t="s">
        <v>4275</v>
      </c>
      <c r="F17">
        <v>45694</v>
      </c>
      <c r="G17" t="s">
        <v>9962</v>
      </c>
      <c r="H17">
        <v>171237888</v>
      </c>
      <c r="J17" t="s">
        <v>9963</v>
      </c>
      <c r="K17" t="s">
        <v>4204</v>
      </c>
      <c r="L17" t="s">
        <v>9936</v>
      </c>
      <c r="M17" t="s">
        <v>9937</v>
      </c>
      <c r="O17" t="s">
        <v>9958</v>
      </c>
      <c r="P17" t="s">
        <v>4282</v>
      </c>
      <c r="Q17" t="s">
        <v>4282</v>
      </c>
      <c r="R17" t="s">
        <v>4282</v>
      </c>
      <c r="S17" t="s">
        <v>9918</v>
      </c>
    </row>
    <row r="18" spans="2:25" ht="15">
      <c r="B18">
        <v>0.58333333333333304</v>
      </c>
      <c r="C18">
        <v>2670501</v>
      </c>
      <c r="D18" t="s">
        <v>8363</v>
      </c>
      <c r="E18" t="s">
        <v>9964</v>
      </c>
      <c r="F18">
        <v>45694</v>
      </c>
      <c r="G18" s="33" t="s">
        <v>9965</v>
      </c>
      <c r="H18">
        <v>95667364</v>
      </c>
      <c r="I18" t="s">
        <v>9966</v>
      </c>
      <c r="J18" t="s">
        <v>9967</v>
      </c>
      <c r="K18" t="s">
        <v>4204</v>
      </c>
      <c r="L18" t="s">
        <v>9936</v>
      </c>
      <c r="M18" t="s">
        <v>9937</v>
      </c>
      <c r="O18" t="s">
        <v>4282</v>
      </c>
      <c r="P18" t="s">
        <v>4282</v>
      </c>
      <c r="Q18" t="s">
        <v>4282</v>
      </c>
      <c r="R18" t="s">
        <v>4282</v>
      </c>
      <c r="S18" t="s">
        <v>9918</v>
      </c>
      <c r="T18" t="s">
        <v>4282</v>
      </c>
      <c r="U18" t="s">
        <v>4282</v>
      </c>
      <c r="V18" t="s">
        <v>4282</v>
      </c>
      <c r="W18" t="s">
        <v>4282</v>
      </c>
      <c r="X18" t="s">
        <v>4282</v>
      </c>
      <c r="Y18" t="s">
        <v>4282</v>
      </c>
    </row>
    <row r="19" spans="2:25" ht="15">
      <c r="B19">
        <v>0.58333333333333304</v>
      </c>
      <c r="C19">
        <v>2670023</v>
      </c>
      <c r="D19" t="s">
        <v>9968</v>
      </c>
      <c r="E19" t="s">
        <v>147</v>
      </c>
      <c r="F19">
        <v>45694</v>
      </c>
      <c r="G19" s="33" t="s">
        <v>9969</v>
      </c>
      <c r="H19">
        <v>169012919</v>
      </c>
      <c r="J19" t="s">
        <v>9970</v>
      </c>
      <c r="K19" t="s">
        <v>4204</v>
      </c>
      <c r="L19" t="s">
        <v>9936</v>
      </c>
      <c r="M19" t="s">
        <v>9937</v>
      </c>
      <c r="O19" t="s">
        <v>4282</v>
      </c>
      <c r="P19" t="s">
        <v>4282</v>
      </c>
      <c r="Q19" t="s">
        <v>4282</v>
      </c>
      <c r="R19" t="s">
        <v>4282</v>
      </c>
      <c r="S19" t="s">
        <v>536</v>
      </c>
      <c r="T19" t="s">
        <v>4282</v>
      </c>
      <c r="U19" t="s">
        <v>4282</v>
      </c>
      <c r="V19" t="s">
        <v>4282</v>
      </c>
      <c r="W19" t="s">
        <v>4282</v>
      </c>
      <c r="X19" t="s">
        <v>4282</v>
      </c>
      <c r="Y19" t="s">
        <v>4282</v>
      </c>
    </row>
    <row r="20" spans="2:25" ht="15">
      <c r="B20">
        <v>0.58333333333333304</v>
      </c>
      <c r="C20">
        <v>2669409</v>
      </c>
      <c r="D20" t="s">
        <v>9971</v>
      </c>
      <c r="E20" t="s">
        <v>9653</v>
      </c>
      <c r="F20">
        <v>45695</v>
      </c>
      <c r="G20" s="33" t="s">
        <v>9972</v>
      </c>
      <c r="H20">
        <v>160718422</v>
      </c>
      <c r="I20" t="s">
        <v>9973</v>
      </c>
      <c r="J20" t="s">
        <v>9974</v>
      </c>
      <c r="K20" t="s">
        <v>4204</v>
      </c>
      <c r="L20" t="s">
        <v>9936</v>
      </c>
      <c r="M20" t="s">
        <v>9937</v>
      </c>
      <c r="O20" t="s">
        <v>4282</v>
      </c>
      <c r="P20" t="s">
        <v>4282</v>
      </c>
      <c r="Q20" t="s">
        <v>4282</v>
      </c>
      <c r="R20" t="s">
        <v>4282</v>
      </c>
      <c r="S20" t="s">
        <v>9918</v>
      </c>
      <c r="T20" t="s">
        <v>4282</v>
      </c>
      <c r="U20" t="s">
        <v>4282</v>
      </c>
      <c r="V20" t="s">
        <v>4282</v>
      </c>
      <c r="W20" t="s">
        <v>4282</v>
      </c>
      <c r="X20" t="s">
        <v>4282</v>
      </c>
      <c r="Y20" t="s">
        <v>4282</v>
      </c>
    </row>
    <row r="21" spans="2:25" ht="15">
      <c r="B21">
        <v>0.58333333333333304</v>
      </c>
      <c r="C21">
        <v>2669988</v>
      </c>
      <c r="D21" t="s">
        <v>9975</v>
      </c>
      <c r="E21" t="s">
        <v>4275</v>
      </c>
      <c r="F21">
        <v>45695</v>
      </c>
      <c r="G21" s="33" t="s">
        <v>9976</v>
      </c>
      <c r="H21">
        <v>165785898</v>
      </c>
      <c r="J21" t="s">
        <v>9977</v>
      </c>
      <c r="K21" t="s">
        <v>4204</v>
      </c>
      <c r="L21" t="s">
        <v>9936</v>
      </c>
      <c r="M21" t="s">
        <v>9937</v>
      </c>
      <c r="O21" t="s">
        <v>4282</v>
      </c>
      <c r="P21" t="s">
        <v>4282</v>
      </c>
      <c r="Q21" t="s">
        <v>4282</v>
      </c>
      <c r="R21" t="s">
        <v>4282</v>
      </c>
      <c r="S21" t="s">
        <v>9918</v>
      </c>
      <c r="T21" t="s">
        <v>4282</v>
      </c>
      <c r="U21" t="s">
        <v>4282</v>
      </c>
      <c r="V21" t="s">
        <v>4282</v>
      </c>
      <c r="W21" t="s">
        <v>4282</v>
      </c>
      <c r="X21" t="s">
        <v>4282</v>
      </c>
      <c r="Y21" t="s">
        <v>4282</v>
      </c>
    </row>
    <row r="22" spans="2:25" ht="15">
      <c r="B22">
        <v>0.58333333333333304</v>
      </c>
      <c r="C22">
        <v>2670459</v>
      </c>
      <c r="D22" t="s">
        <v>8338</v>
      </c>
      <c r="E22" t="s">
        <v>4275</v>
      </c>
      <c r="F22">
        <v>45695</v>
      </c>
      <c r="G22" s="33" t="s">
        <v>9978</v>
      </c>
      <c r="H22">
        <v>127028683</v>
      </c>
      <c r="J22" t="s">
        <v>9979</v>
      </c>
      <c r="K22" t="s">
        <v>4204</v>
      </c>
      <c r="L22" t="s">
        <v>9936</v>
      </c>
      <c r="M22" t="s">
        <v>9937</v>
      </c>
      <c r="O22" t="s">
        <v>4282</v>
      </c>
      <c r="P22" t="s">
        <v>4282</v>
      </c>
      <c r="Q22" t="s">
        <v>4282</v>
      </c>
      <c r="R22" t="s">
        <v>4282</v>
      </c>
      <c r="S22" t="s">
        <v>9918</v>
      </c>
      <c r="T22" t="s">
        <v>4282</v>
      </c>
      <c r="U22" t="s">
        <v>4282</v>
      </c>
      <c r="V22" t="s">
        <v>4282</v>
      </c>
      <c r="W22" t="s">
        <v>4282</v>
      </c>
      <c r="X22" t="s">
        <v>4282</v>
      </c>
      <c r="Y22" t="s">
        <v>4282</v>
      </c>
    </row>
    <row r="23" spans="2:25" ht="15">
      <c r="B23">
        <v>0.58333333333333304</v>
      </c>
      <c r="C23">
        <v>2670477</v>
      </c>
      <c r="D23" t="s">
        <v>8341</v>
      </c>
      <c r="E23" t="s">
        <v>4275</v>
      </c>
      <c r="F23">
        <v>45694</v>
      </c>
      <c r="G23" s="33" t="s">
        <v>2672</v>
      </c>
      <c r="H23">
        <v>171197485</v>
      </c>
      <c r="J23" t="s">
        <v>9980</v>
      </c>
      <c r="K23" t="s">
        <v>4204</v>
      </c>
      <c r="L23" t="s">
        <v>9936</v>
      </c>
      <c r="M23" t="s">
        <v>9937</v>
      </c>
      <c r="O23" t="s">
        <v>4282</v>
      </c>
      <c r="P23" t="s">
        <v>4282</v>
      </c>
      <c r="Q23" t="s">
        <v>4282</v>
      </c>
      <c r="R23" t="s">
        <v>4282</v>
      </c>
      <c r="S23" t="s">
        <v>9918</v>
      </c>
      <c r="T23" t="s">
        <v>4282</v>
      </c>
      <c r="U23" t="s">
        <v>4282</v>
      </c>
      <c r="V23" t="s">
        <v>4282</v>
      </c>
      <c r="W23" t="s">
        <v>4282</v>
      </c>
      <c r="X23" t="s">
        <v>4282</v>
      </c>
      <c r="Y23" t="s">
        <v>4282</v>
      </c>
    </row>
    <row r="24" spans="2:25" ht="15">
      <c r="B24">
        <v>0.58333333333333304</v>
      </c>
      <c r="C24">
        <v>2670485</v>
      </c>
      <c r="D24" t="s">
        <v>8320</v>
      </c>
      <c r="E24" t="s">
        <v>4275</v>
      </c>
      <c r="F24">
        <v>45695</v>
      </c>
      <c r="G24" s="33" t="s">
        <v>9981</v>
      </c>
      <c r="H24">
        <v>162210346</v>
      </c>
      <c r="J24" t="s">
        <v>9982</v>
      </c>
      <c r="K24" t="s">
        <v>4204</v>
      </c>
      <c r="L24" t="s">
        <v>9936</v>
      </c>
      <c r="M24" t="s">
        <v>9937</v>
      </c>
      <c r="O24" t="s">
        <v>4282</v>
      </c>
      <c r="P24" t="s">
        <v>4282</v>
      </c>
      <c r="Q24" t="s">
        <v>4282</v>
      </c>
      <c r="R24" t="s">
        <v>4282</v>
      </c>
      <c r="S24" t="s">
        <v>536</v>
      </c>
      <c r="T24" t="s">
        <v>4282</v>
      </c>
      <c r="U24" t="s">
        <v>4282</v>
      </c>
      <c r="V24" t="s">
        <v>4282</v>
      </c>
      <c r="W24" t="s">
        <v>4282</v>
      </c>
      <c r="X24" t="s">
        <v>4282</v>
      </c>
      <c r="Y24" t="s">
        <v>4282</v>
      </c>
    </row>
    <row r="25" spans="2:25" ht="15">
      <c r="B25">
        <v>0.58333333333333304</v>
      </c>
      <c r="C25">
        <v>2654929</v>
      </c>
      <c r="D25" t="s">
        <v>8323</v>
      </c>
      <c r="E25" t="s">
        <v>4275</v>
      </c>
      <c r="F25">
        <v>45695</v>
      </c>
      <c r="G25" s="33" t="s">
        <v>9983</v>
      </c>
      <c r="H25">
        <v>171240274</v>
      </c>
      <c r="J25" t="s">
        <v>9984</v>
      </c>
      <c r="K25" t="s">
        <v>4204</v>
      </c>
      <c r="L25" t="s">
        <v>9936</v>
      </c>
      <c r="M25" t="s">
        <v>9937</v>
      </c>
      <c r="O25" t="s">
        <v>4282</v>
      </c>
      <c r="P25" t="s">
        <v>4282</v>
      </c>
      <c r="Q25" t="s">
        <v>4282</v>
      </c>
      <c r="R25" t="s">
        <v>4282</v>
      </c>
      <c r="S25" t="s">
        <v>9918</v>
      </c>
      <c r="T25" t="s">
        <v>4282</v>
      </c>
      <c r="U25" t="s">
        <v>4282</v>
      </c>
      <c r="V25" t="s">
        <v>4282</v>
      </c>
      <c r="W25" t="s">
        <v>4282</v>
      </c>
      <c r="X25" t="s">
        <v>4282</v>
      </c>
      <c r="Y25" t="s">
        <v>4282</v>
      </c>
    </row>
    <row r="26" spans="2:25" ht="15">
      <c r="B26">
        <v>0.58333333333333304</v>
      </c>
      <c r="C26" t="s">
        <v>9985</v>
      </c>
      <c r="D26" t="s">
        <v>8327</v>
      </c>
      <c r="E26" t="s">
        <v>4275</v>
      </c>
      <c r="F26">
        <v>45695</v>
      </c>
      <c r="G26" s="33" t="s">
        <v>9986</v>
      </c>
      <c r="H26">
        <v>171240325</v>
      </c>
      <c r="J26" t="s">
        <v>9987</v>
      </c>
      <c r="K26" t="s">
        <v>4204</v>
      </c>
      <c r="L26" t="s">
        <v>9936</v>
      </c>
      <c r="M26" t="s">
        <v>9937</v>
      </c>
      <c r="O26" t="s">
        <v>9988</v>
      </c>
      <c r="P26" t="s">
        <v>4282</v>
      </c>
      <c r="Q26" t="s">
        <v>4282</v>
      </c>
      <c r="R26" t="s">
        <v>4282</v>
      </c>
      <c r="S26" t="s">
        <v>9918</v>
      </c>
      <c r="T26" t="s">
        <v>4282</v>
      </c>
      <c r="U26" t="s">
        <v>4282</v>
      </c>
    </row>
    <row r="27" spans="2:25" ht="15">
      <c r="B27">
        <v>0.58333333333333304</v>
      </c>
      <c r="C27">
        <v>2670025</v>
      </c>
      <c r="D27" t="s">
        <v>8345</v>
      </c>
      <c r="E27" t="s">
        <v>486</v>
      </c>
      <c r="F27">
        <v>45695</v>
      </c>
      <c r="G27" s="33" t="s">
        <v>9989</v>
      </c>
      <c r="H27">
        <v>171238867</v>
      </c>
      <c r="I27">
        <v>3854636827</v>
      </c>
      <c r="J27" t="s">
        <v>9990</v>
      </c>
      <c r="K27" t="s">
        <v>4204</v>
      </c>
      <c r="L27" t="s">
        <v>9936</v>
      </c>
      <c r="M27" t="s">
        <v>9937</v>
      </c>
      <c r="O27" t="s">
        <v>4282</v>
      </c>
      <c r="P27" t="s">
        <v>4282</v>
      </c>
      <c r="Q27" t="s">
        <v>4282</v>
      </c>
      <c r="R27" t="s">
        <v>4282</v>
      </c>
      <c r="S27" t="s">
        <v>9918</v>
      </c>
      <c r="T27" t="s">
        <v>4282</v>
      </c>
      <c r="U27" t="s">
        <v>4282</v>
      </c>
      <c r="V27" t="s">
        <v>4282</v>
      </c>
      <c r="W27" t="s">
        <v>4282</v>
      </c>
      <c r="X27" t="s">
        <v>4282</v>
      </c>
      <c r="Y27" t="s">
        <v>4282</v>
      </c>
    </row>
    <row r="28" spans="2:25" ht="15">
      <c r="B28">
        <v>0.58333333333333304</v>
      </c>
      <c r="C28">
        <v>2670028</v>
      </c>
      <c r="D28" t="s">
        <v>8347</v>
      </c>
      <c r="E28" t="s">
        <v>4275</v>
      </c>
      <c r="K28" t="s">
        <v>4204</v>
      </c>
      <c r="L28" t="s">
        <v>9936</v>
      </c>
      <c r="M28" t="s">
        <v>9937</v>
      </c>
    </row>
  </sheetData>
  <autoFilter ref="A2:M2" xr:uid="{8BAC162D-6D04-497B-86A5-0C7E3278A054}"/>
  <mergeCells count="3">
    <mergeCell ref="A1:E1"/>
    <mergeCell ref="F1:I1"/>
    <mergeCell ref="J1:M1"/>
  </mergeCells>
  <pageMargins left="0.7" right="0.7" top="0.75" bottom="0.75" header="0.3" footer="0.3"/>
  <legacy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A0DA-5550-4823-8C3D-4187ECAA3083}">
  <dimension ref="A1:AB10"/>
  <sheetViews>
    <sheetView workbookViewId="0">
      <selection activeCell="G3" sqref="G3:H10"/>
    </sheetView>
  </sheetViews>
  <sheetFormatPr defaultColWidth="8.85546875" defaultRowHeight="15"/>
  <cols>
    <col min="1" max="1" width="8.7109375" customWidth="1"/>
    <col min="2" max="2" width="15" customWidth="1"/>
    <col min="3" max="3" width="10.85546875" customWidth="1"/>
    <col min="4" max="4" width="9.28515625" customWidth="1"/>
    <col min="5" max="5" width="17.140625" customWidth="1"/>
    <col min="6" max="6" width="12" customWidth="1"/>
    <col min="7" max="7" width="20.28515625" customWidth="1"/>
    <col min="8" max="8" width="15.85546875" customWidth="1"/>
    <col min="9" max="9" width="16.140625" customWidth="1"/>
    <col min="10" max="10" width="11.28515625" customWidth="1"/>
    <col min="11" max="11" width="42.5703125" customWidth="1"/>
    <col min="12" max="12" width="7.28515625" customWidth="1"/>
    <col min="13" max="13" width="33.42578125" customWidth="1"/>
    <col min="14" max="15" width="9.140625"/>
    <col min="16" max="16" width="11.140625" customWidth="1"/>
    <col min="17" max="24" width="9.140625"/>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A3" t="s">
        <v>67</v>
      </c>
      <c r="B3">
        <v>0.29166666666666669</v>
      </c>
      <c r="C3" t="s">
        <v>9991</v>
      </c>
      <c r="D3" t="s">
        <v>9992</v>
      </c>
      <c r="E3" t="s">
        <v>9893</v>
      </c>
      <c r="F3">
        <v>45680</v>
      </c>
      <c r="G3" t="s">
        <v>9993</v>
      </c>
      <c r="H3">
        <v>162208274</v>
      </c>
      <c r="I3">
        <v>8018651590</v>
      </c>
      <c r="J3" t="s">
        <v>9994</v>
      </c>
      <c r="K3" t="s">
        <v>4220</v>
      </c>
      <c r="M3" t="s">
        <v>9995</v>
      </c>
      <c r="O3" t="s">
        <v>4282</v>
      </c>
      <c r="P3" t="s">
        <v>4282</v>
      </c>
      <c r="Q3" t="s">
        <v>4282</v>
      </c>
      <c r="R3" t="s">
        <v>4282</v>
      </c>
      <c r="T3" t="s">
        <v>4282</v>
      </c>
      <c r="U3" t="s">
        <v>4282</v>
      </c>
      <c r="V3" t="s">
        <v>4282</v>
      </c>
      <c r="W3" t="s">
        <v>4282</v>
      </c>
      <c r="X3" t="s">
        <v>4282</v>
      </c>
      <c r="Y3" t="s">
        <v>4282</v>
      </c>
    </row>
    <row r="4" spans="1:28">
      <c r="A4" t="s">
        <v>9996</v>
      </c>
      <c r="B4">
        <v>0.29166666666666669</v>
      </c>
      <c r="C4" t="s">
        <v>9997</v>
      </c>
      <c r="D4" t="s">
        <v>9998</v>
      </c>
      <c r="E4" t="s">
        <v>9893</v>
      </c>
      <c r="F4">
        <v>45680</v>
      </c>
      <c r="G4" t="s">
        <v>6169</v>
      </c>
      <c r="H4">
        <v>168005997</v>
      </c>
      <c r="I4">
        <v>3854365269</v>
      </c>
      <c r="J4" t="s">
        <v>6170</v>
      </c>
      <c r="K4" t="s">
        <v>4220</v>
      </c>
      <c r="M4" t="s">
        <v>9995</v>
      </c>
      <c r="O4" t="s">
        <v>4282</v>
      </c>
      <c r="P4" t="s">
        <v>4282</v>
      </c>
      <c r="Q4" t="s">
        <v>4282</v>
      </c>
      <c r="R4" t="s">
        <v>4282</v>
      </c>
      <c r="T4" t="s">
        <v>4282</v>
      </c>
      <c r="U4" t="s">
        <v>4282</v>
      </c>
      <c r="V4" t="s">
        <v>4282</v>
      </c>
      <c r="W4" t="s">
        <v>4282</v>
      </c>
      <c r="X4" t="s">
        <v>4282</v>
      </c>
      <c r="Y4" t="s">
        <v>4282</v>
      </c>
    </row>
    <row r="5" spans="1:28">
      <c r="A5" t="s">
        <v>9996</v>
      </c>
      <c r="B5">
        <v>0.29166666666666669</v>
      </c>
      <c r="C5" t="s">
        <v>9846</v>
      </c>
      <c r="D5" t="s">
        <v>9999</v>
      </c>
      <c r="E5" t="s">
        <v>9893</v>
      </c>
      <c r="F5">
        <v>45680</v>
      </c>
      <c r="G5" t="s">
        <v>10000</v>
      </c>
      <c r="H5">
        <v>95639432</v>
      </c>
      <c r="I5">
        <v>3852859990</v>
      </c>
      <c r="J5" t="s">
        <v>10001</v>
      </c>
      <c r="K5" t="s">
        <v>4220</v>
      </c>
      <c r="M5" t="s">
        <v>9995</v>
      </c>
      <c r="O5" t="s">
        <v>4282</v>
      </c>
      <c r="P5" t="s">
        <v>4282</v>
      </c>
      <c r="Q5" t="s">
        <v>4282</v>
      </c>
      <c r="R5" t="s">
        <v>4282</v>
      </c>
      <c r="T5" t="s">
        <v>4282</v>
      </c>
      <c r="U5" t="s">
        <v>4282</v>
      </c>
      <c r="V5" t="s">
        <v>4282</v>
      </c>
      <c r="W5" t="s">
        <v>4282</v>
      </c>
      <c r="X5" t="s">
        <v>4282</v>
      </c>
      <c r="Y5" t="s">
        <v>4282</v>
      </c>
    </row>
    <row r="6" spans="1:28">
      <c r="A6" t="s">
        <v>67</v>
      </c>
      <c r="B6">
        <v>0.29166666666666669</v>
      </c>
      <c r="C6" t="s">
        <v>10002</v>
      </c>
      <c r="D6" t="s">
        <v>10003</v>
      </c>
      <c r="E6" t="s">
        <v>10004</v>
      </c>
      <c r="F6">
        <v>45680</v>
      </c>
      <c r="G6" t="s">
        <v>10005</v>
      </c>
      <c r="H6">
        <v>161339751</v>
      </c>
      <c r="I6">
        <v>8019179478</v>
      </c>
      <c r="J6" t="s">
        <v>10006</v>
      </c>
      <c r="K6" t="s">
        <v>4220</v>
      </c>
      <c r="M6" t="s">
        <v>9995</v>
      </c>
      <c r="O6" t="s">
        <v>4282</v>
      </c>
      <c r="P6" t="s">
        <v>4282</v>
      </c>
      <c r="Q6" t="s">
        <v>4282</v>
      </c>
      <c r="R6" t="s">
        <v>4282</v>
      </c>
      <c r="T6" t="s">
        <v>4282</v>
      </c>
      <c r="U6" t="s">
        <v>4282</v>
      </c>
      <c r="V6" t="s">
        <v>4282</v>
      </c>
      <c r="W6" t="s">
        <v>4282</v>
      </c>
      <c r="X6" t="s">
        <v>4282</v>
      </c>
      <c r="Y6" t="s">
        <v>4282</v>
      </c>
    </row>
    <row r="7" spans="1:28">
      <c r="A7" t="s">
        <v>67</v>
      </c>
      <c r="B7">
        <v>0.29166666666666669</v>
      </c>
      <c r="C7" t="s">
        <v>10007</v>
      </c>
      <c r="D7" t="s">
        <v>10008</v>
      </c>
      <c r="E7" t="s">
        <v>10004</v>
      </c>
      <c r="F7">
        <v>45680</v>
      </c>
      <c r="G7" t="s">
        <v>10009</v>
      </c>
      <c r="H7">
        <v>120273937</v>
      </c>
      <c r="I7">
        <v>8017392962</v>
      </c>
      <c r="J7" t="s">
        <v>10010</v>
      </c>
      <c r="K7" t="s">
        <v>4220</v>
      </c>
      <c r="M7" t="s">
        <v>9995</v>
      </c>
      <c r="O7" t="s">
        <v>4282</v>
      </c>
      <c r="P7" t="s">
        <v>4282</v>
      </c>
      <c r="Q7" t="s">
        <v>4282</v>
      </c>
      <c r="R7" t="s">
        <v>4282</v>
      </c>
      <c r="T7" t="s">
        <v>4282</v>
      </c>
      <c r="U7" t="s">
        <v>4282</v>
      </c>
      <c r="V7" t="s">
        <v>4282</v>
      </c>
      <c r="W7" t="s">
        <v>4282</v>
      </c>
      <c r="X7" t="s">
        <v>4282</v>
      </c>
      <c r="Y7" t="s">
        <v>4282</v>
      </c>
    </row>
    <row r="8" spans="1:28">
      <c r="A8" t="s">
        <v>9996</v>
      </c>
      <c r="B8">
        <v>0.29166666666666669</v>
      </c>
      <c r="C8" t="s">
        <v>10011</v>
      </c>
      <c r="D8" t="s">
        <v>10012</v>
      </c>
      <c r="E8" t="s">
        <v>10004</v>
      </c>
      <c r="F8">
        <v>45680</v>
      </c>
      <c r="G8" t="s">
        <v>6051</v>
      </c>
      <c r="H8">
        <v>168005984</v>
      </c>
      <c r="I8">
        <v>3854367954</v>
      </c>
      <c r="J8" t="s">
        <v>10013</v>
      </c>
      <c r="K8" t="s">
        <v>4220</v>
      </c>
      <c r="M8" t="s">
        <v>9995</v>
      </c>
      <c r="O8" t="s">
        <v>4282</v>
      </c>
      <c r="P8" t="s">
        <v>4282</v>
      </c>
      <c r="Q8" t="s">
        <v>4282</v>
      </c>
      <c r="R8" t="s">
        <v>4282</v>
      </c>
      <c r="T8" t="s">
        <v>4282</v>
      </c>
      <c r="U8" t="s">
        <v>4282</v>
      </c>
      <c r="V8" t="s">
        <v>4282</v>
      </c>
      <c r="W8" t="s">
        <v>4282</v>
      </c>
      <c r="X8" t="s">
        <v>4282</v>
      </c>
      <c r="Y8" t="s">
        <v>4282</v>
      </c>
    </row>
    <row r="9" spans="1:28">
      <c r="A9" t="s">
        <v>67</v>
      </c>
      <c r="B9">
        <v>0.29166666666666669</v>
      </c>
      <c r="C9" t="s">
        <v>10014</v>
      </c>
      <c r="D9" t="s">
        <v>10015</v>
      </c>
      <c r="E9" t="s">
        <v>10004</v>
      </c>
      <c r="F9">
        <v>45680</v>
      </c>
      <c r="G9" t="s">
        <v>10016</v>
      </c>
      <c r="H9">
        <v>124765450</v>
      </c>
      <c r="I9">
        <v>8017922486</v>
      </c>
      <c r="J9" t="s">
        <v>10017</v>
      </c>
      <c r="K9" t="s">
        <v>4220</v>
      </c>
      <c r="M9" t="s">
        <v>9995</v>
      </c>
      <c r="O9" t="s">
        <v>4282</v>
      </c>
      <c r="P9" t="s">
        <v>4282</v>
      </c>
      <c r="Q9" t="s">
        <v>4282</v>
      </c>
      <c r="R9" t="s">
        <v>4282</v>
      </c>
      <c r="T9" t="s">
        <v>4282</v>
      </c>
      <c r="U9" t="s">
        <v>4282</v>
      </c>
      <c r="V9" t="s">
        <v>4282</v>
      </c>
      <c r="W9" t="s">
        <v>4282</v>
      </c>
      <c r="X9" t="s">
        <v>4282</v>
      </c>
      <c r="Y9" t="s">
        <v>4282</v>
      </c>
    </row>
    <row r="10" spans="1:28">
      <c r="A10" t="s">
        <v>9996</v>
      </c>
      <c r="B10">
        <v>0.29166666666666669</v>
      </c>
      <c r="C10" t="s">
        <v>10018</v>
      </c>
      <c r="D10" t="s">
        <v>10019</v>
      </c>
      <c r="E10" t="s">
        <v>10004</v>
      </c>
      <c r="F10">
        <v>45680</v>
      </c>
      <c r="G10" t="s">
        <v>10020</v>
      </c>
      <c r="H10">
        <v>95657507</v>
      </c>
      <c r="I10">
        <v>4059922353</v>
      </c>
      <c r="J10" t="s">
        <v>10021</v>
      </c>
      <c r="K10" t="s">
        <v>4220</v>
      </c>
      <c r="M10" t="s">
        <v>9995</v>
      </c>
      <c r="N10" t="s">
        <v>528</v>
      </c>
      <c r="O10" t="s">
        <v>4282</v>
      </c>
      <c r="P10" t="s">
        <v>4282</v>
      </c>
      <c r="Q10" t="s">
        <v>4282</v>
      </c>
      <c r="R10" t="s">
        <v>4282</v>
      </c>
      <c r="T10" t="s">
        <v>4282</v>
      </c>
      <c r="U10" t="s">
        <v>4282</v>
      </c>
      <c r="V10" t="s">
        <v>4282</v>
      </c>
      <c r="W10" t="s">
        <v>4282</v>
      </c>
      <c r="X10" t="s">
        <v>4282</v>
      </c>
      <c r="Y10" t="s">
        <v>4282</v>
      </c>
    </row>
  </sheetData>
  <mergeCells count="3">
    <mergeCell ref="A1:E1"/>
    <mergeCell ref="F1:I1"/>
    <mergeCell ref="J1:M1"/>
  </mergeCells>
  <pageMargins left="0.7" right="0.7" top="0.75" bottom="0.75" header="0.3" footer="0.3"/>
  <legacy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C418-67AF-4645-A152-C5B54D422222}">
  <dimension ref="A1:AB3"/>
  <sheetViews>
    <sheetView workbookViewId="0">
      <selection activeCell="G4" sqref="G4"/>
    </sheetView>
  </sheetViews>
  <sheetFormatPr defaultColWidth="8.85546875" defaultRowHeight="15"/>
  <cols>
    <col min="1" max="1" width="8.7109375" customWidth="1"/>
    <col min="2" max="2" width="15" customWidth="1"/>
    <col min="3" max="3" width="10.85546875" customWidth="1"/>
    <col min="4" max="4" width="9.28515625" customWidth="1"/>
    <col min="5" max="5" width="17.140625" customWidth="1"/>
    <col min="6" max="6" width="15.85546875" customWidth="1"/>
    <col min="7" max="7" width="20.28515625" customWidth="1"/>
    <col min="8" max="8" width="13.140625" customWidth="1"/>
    <col min="9" max="9" width="14.42578125" customWidth="1"/>
    <col min="10" max="10" width="11.28515625" customWidth="1"/>
    <col min="11" max="11" width="42.5703125" customWidth="1"/>
    <col min="12" max="12" width="7.28515625" customWidth="1"/>
    <col min="13" max="13" width="33.42578125" customWidth="1"/>
    <col min="16" max="16" width="11.140625" customWidth="1"/>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B3">
        <v>0.58333333333333337</v>
      </c>
      <c r="E3" t="s">
        <v>125</v>
      </c>
      <c r="F3">
        <v>45619</v>
      </c>
      <c r="G3" t="s">
        <v>10022</v>
      </c>
      <c r="H3">
        <v>157184559</v>
      </c>
      <c r="I3" t="s">
        <v>10023</v>
      </c>
      <c r="K3" t="s">
        <v>4220</v>
      </c>
      <c r="M3" t="s">
        <v>10024</v>
      </c>
      <c r="N3" t="s">
        <v>522</v>
      </c>
      <c r="O3" t="s">
        <v>4282</v>
      </c>
      <c r="P3" t="s">
        <v>4282</v>
      </c>
      <c r="Q3" t="s">
        <v>4282</v>
      </c>
      <c r="R3" t="s">
        <v>4282</v>
      </c>
      <c r="T3" t="s">
        <v>4282</v>
      </c>
      <c r="U3" t="s">
        <v>4282</v>
      </c>
      <c r="V3" t="s">
        <v>4282</v>
      </c>
      <c r="W3" t="s">
        <v>4282</v>
      </c>
      <c r="X3" t="s">
        <v>4282</v>
      </c>
      <c r="Y3" t="s">
        <v>4282</v>
      </c>
      <c r="Z3" t="s">
        <v>4282</v>
      </c>
      <c r="AA3" t="s">
        <v>4282</v>
      </c>
    </row>
  </sheetData>
  <mergeCells count="3">
    <mergeCell ref="A1:E1"/>
    <mergeCell ref="F1:I1"/>
    <mergeCell ref="J1:M1"/>
  </mergeCells>
  <pageMargins left="0.7" right="0.7" top="0.75" bottom="0.75" header="0.3" footer="0.3"/>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55CC-2210-4741-8774-27A131ED8942}">
  <dimension ref="A1:AB5"/>
  <sheetViews>
    <sheetView workbookViewId="0">
      <selection activeCell="F16" sqref="F16"/>
    </sheetView>
  </sheetViews>
  <sheetFormatPr defaultColWidth="8.85546875" defaultRowHeight="15"/>
  <cols>
    <col min="1" max="1" width="8.7109375" customWidth="1"/>
    <col min="2" max="2" width="15" customWidth="1"/>
    <col min="3" max="3" width="10.85546875" customWidth="1"/>
    <col min="4" max="4" width="9.28515625" customWidth="1"/>
    <col min="5" max="5" width="17.140625" customWidth="1"/>
    <col min="6" max="6" width="15.85546875" customWidth="1"/>
    <col min="7" max="7" width="20.28515625" customWidth="1"/>
    <col min="8" max="8" width="13.140625" customWidth="1"/>
    <col min="9" max="9" width="14.42578125" customWidth="1"/>
    <col min="10" max="10" width="11.28515625" customWidth="1"/>
    <col min="11" max="11" width="42.5703125" customWidth="1"/>
    <col min="12" max="12" width="7.28515625" customWidth="1"/>
    <col min="13" max="13" width="33.42578125" customWidth="1"/>
    <col min="16" max="16" width="11.140625" customWidth="1"/>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A3" t="s">
        <v>10025</v>
      </c>
      <c r="B3">
        <v>0.29166666666666669</v>
      </c>
      <c r="E3" t="s">
        <v>10004</v>
      </c>
      <c r="F3">
        <v>45602</v>
      </c>
      <c r="G3" t="s">
        <v>10026</v>
      </c>
      <c r="H3">
        <v>95712373</v>
      </c>
      <c r="I3" t="s">
        <v>10027</v>
      </c>
      <c r="K3" t="s">
        <v>4204</v>
      </c>
      <c r="L3" t="s">
        <v>10028</v>
      </c>
      <c r="M3" t="s">
        <v>10029</v>
      </c>
      <c r="N3" t="s">
        <v>7413</v>
      </c>
      <c r="O3" t="s">
        <v>4282</v>
      </c>
      <c r="P3" t="s">
        <v>4282</v>
      </c>
      <c r="Q3" t="s">
        <v>4282</v>
      </c>
      <c r="R3" t="s">
        <v>4282</v>
      </c>
      <c r="S3" t="s">
        <v>4282</v>
      </c>
      <c r="T3" t="s">
        <v>4282</v>
      </c>
      <c r="U3" t="s">
        <v>4282</v>
      </c>
      <c r="V3" t="s">
        <v>4282</v>
      </c>
      <c r="W3" t="s">
        <v>4282</v>
      </c>
      <c r="X3" t="s">
        <v>4282</v>
      </c>
      <c r="Y3" t="s">
        <v>4282</v>
      </c>
      <c r="Z3" t="s">
        <v>4282</v>
      </c>
      <c r="AA3" t="s">
        <v>4282</v>
      </c>
      <c r="AB3">
        <v>45616</v>
      </c>
    </row>
    <row r="4" spans="1:28">
      <c r="B4">
        <v>0.58333333333333337</v>
      </c>
      <c r="E4" t="s">
        <v>125</v>
      </c>
      <c r="F4">
        <v>45602</v>
      </c>
      <c r="G4" t="s">
        <v>10030</v>
      </c>
      <c r="H4">
        <v>136228611</v>
      </c>
      <c r="K4" t="s">
        <v>4220</v>
      </c>
      <c r="M4" t="s">
        <v>10024</v>
      </c>
      <c r="N4" t="s">
        <v>7413</v>
      </c>
      <c r="O4" t="s">
        <v>4282</v>
      </c>
      <c r="P4" t="s">
        <v>4282</v>
      </c>
      <c r="Q4" t="s">
        <v>4282</v>
      </c>
      <c r="R4" t="s">
        <v>4282</v>
      </c>
      <c r="S4" t="s">
        <v>4282</v>
      </c>
      <c r="T4" t="s">
        <v>4282</v>
      </c>
      <c r="U4" t="s">
        <v>4282</v>
      </c>
      <c r="V4" t="s">
        <v>4282</v>
      </c>
      <c r="W4" t="s">
        <v>4282</v>
      </c>
      <c r="X4" t="s">
        <v>4282</v>
      </c>
      <c r="Y4" t="s">
        <v>4282</v>
      </c>
      <c r="Z4" t="s">
        <v>4282</v>
      </c>
      <c r="AA4" t="s">
        <v>4282</v>
      </c>
      <c r="AB4">
        <v>45614</v>
      </c>
    </row>
    <row r="5" spans="1:28">
      <c r="B5">
        <v>0.58333333333333337</v>
      </c>
      <c r="E5" t="s">
        <v>125</v>
      </c>
      <c r="F5">
        <v>45604</v>
      </c>
      <c r="G5" t="s">
        <v>10031</v>
      </c>
      <c r="H5">
        <v>141108177</v>
      </c>
      <c r="I5" t="s">
        <v>10032</v>
      </c>
      <c r="K5" t="s">
        <v>4220</v>
      </c>
      <c r="M5" t="s">
        <v>10024</v>
      </c>
      <c r="O5" t="s">
        <v>4282</v>
      </c>
      <c r="P5" t="s">
        <v>4282</v>
      </c>
      <c r="Q5" t="s">
        <v>4282</v>
      </c>
      <c r="R5" t="s">
        <v>4282</v>
      </c>
      <c r="S5" t="s">
        <v>4282</v>
      </c>
      <c r="T5" t="s">
        <v>4282</v>
      </c>
      <c r="U5" t="s">
        <v>4282</v>
      </c>
      <c r="V5" t="s">
        <v>4282</v>
      </c>
      <c r="W5" t="s">
        <v>4282</v>
      </c>
      <c r="X5" t="s">
        <v>4282</v>
      </c>
      <c r="Y5" t="s">
        <v>4282</v>
      </c>
      <c r="Z5" t="s">
        <v>4282</v>
      </c>
      <c r="AA5" t="s">
        <v>4282</v>
      </c>
      <c r="AB5">
        <v>45614</v>
      </c>
    </row>
  </sheetData>
  <protectedRanges>
    <protectedRange sqref="N3" name="Range1_1_2_3"/>
  </protectedRanges>
  <mergeCells count="3">
    <mergeCell ref="A1:E1"/>
    <mergeCell ref="F1:I1"/>
    <mergeCell ref="J1:M1"/>
  </mergeCell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ECD2-021F-4D6B-A691-F85E5F9310BA}">
  <dimension ref="A1:AB14"/>
  <sheetViews>
    <sheetView workbookViewId="0">
      <selection activeCell="M7" sqref="M7"/>
    </sheetView>
  </sheetViews>
  <sheetFormatPr defaultColWidth="8.85546875" defaultRowHeight="15"/>
  <cols>
    <col min="1" max="1" width="8.7109375" customWidth="1"/>
    <col min="2" max="2" width="15" customWidth="1"/>
    <col min="3" max="3" width="10.85546875" customWidth="1"/>
    <col min="4" max="4" width="9.28515625" customWidth="1"/>
    <col min="5" max="5" width="17.140625" customWidth="1"/>
    <col min="6" max="6" width="15.85546875" customWidth="1"/>
    <col min="7" max="7" width="20.28515625" customWidth="1"/>
    <col min="8" max="8" width="13.140625" customWidth="1"/>
    <col min="9" max="9" width="14.42578125" customWidth="1"/>
    <col min="10" max="10" width="11.28515625" customWidth="1"/>
    <col min="11" max="11" width="42.5703125" customWidth="1"/>
    <col min="12" max="12" width="7.28515625" customWidth="1"/>
    <col min="13" max="13" width="33.42578125" customWidth="1"/>
    <col min="16" max="16" width="11.140625" customWidth="1"/>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A3" t="s">
        <v>10025</v>
      </c>
      <c r="B3" t="s">
        <v>10033</v>
      </c>
      <c r="C3" t="s">
        <v>10034</v>
      </c>
      <c r="D3" t="s">
        <v>10035</v>
      </c>
      <c r="E3" t="s">
        <v>10036</v>
      </c>
      <c r="F3">
        <v>45595</v>
      </c>
      <c r="G3" t="s">
        <v>10037</v>
      </c>
      <c r="H3">
        <v>95689922</v>
      </c>
      <c r="I3" t="s">
        <v>10038</v>
      </c>
      <c r="J3" t="s">
        <v>10039</v>
      </c>
      <c r="K3" t="s">
        <v>4204</v>
      </c>
      <c r="L3" t="s">
        <v>9936</v>
      </c>
      <c r="M3" t="s">
        <v>10040</v>
      </c>
      <c r="N3" t="s">
        <v>522</v>
      </c>
      <c r="O3" t="s">
        <v>4282</v>
      </c>
      <c r="P3" t="s">
        <v>4282</v>
      </c>
      <c r="Q3" t="s">
        <v>4282</v>
      </c>
      <c r="R3" t="s">
        <v>4282</v>
      </c>
      <c r="S3" t="s">
        <v>4282</v>
      </c>
      <c r="T3" t="s">
        <v>4282</v>
      </c>
      <c r="U3" t="s">
        <v>4282</v>
      </c>
      <c r="V3" t="s">
        <v>4282</v>
      </c>
      <c r="W3" t="s">
        <v>4282</v>
      </c>
      <c r="X3" t="s">
        <v>4282</v>
      </c>
      <c r="Y3" t="s">
        <v>4282</v>
      </c>
    </row>
    <row r="4" spans="1:28">
      <c r="B4" t="s">
        <v>10033</v>
      </c>
      <c r="C4" t="s">
        <v>10041</v>
      </c>
      <c r="D4" t="s">
        <v>10042</v>
      </c>
      <c r="E4" t="s">
        <v>10036</v>
      </c>
      <c r="F4">
        <v>45594</v>
      </c>
      <c r="G4" t="s">
        <v>10043</v>
      </c>
      <c r="H4">
        <v>158471126</v>
      </c>
      <c r="I4" t="s">
        <v>10044</v>
      </c>
      <c r="J4" t="s">
        <v>10045</v>
      </c>
      <c r="K4" t="s">
        <v>4204</v>
      </c>
      <c r="L4" t="s">
        <v>9936</v>
      </c>
      <c r="M4" t="s">
        <v>10040</v>
      </c>
      <c r="N4" t="s">
        <v>7842</v>
      </c>
      <c r="O4" t="s">
        <v>4282</v>
      </c>
      <c r="P4" t="s">
        <v>4282</v>
      </c>
      <c r="Q4" t="s">
        <v>4282</v>
      </c>
      <c r="R4" t="s">
        <v>4282</v>
      </c>
      <c r="S4" t="s">
        <v>4282</v>
      </c>
      <c r="T4" t="s">
        <v>4282</v>
      </c>
      <c r="U4" t="s">
        <v>4282</v>
      </c>
      <c r="V4" t="s">
        <v>4282</v>
      </c>
      <c r="W4" t="s">
        <v>4282</v>
      </c>
      <c r="X4" t="s">
        <v>4282</v>
      </c>
      <c r="Y4" t="s">
        <v>4282</v>
      </c>
    </row>
    <row r="5" spans="1:28">
      <c r="A5" t="s">
        <v>67</v>
      </c>
      <c r="B5" t="s">
        <v>10033</v>
      </c>
      <c r="C5" t="s">
        <v>10046</v>
      </c>
      <c r="D5" t="s">
        <v>10047</v>
      </c>
      <c r="E5" t="s">
        <v>10036</v>
      </c>
      <c r="F5">
        <v>45600</v>
      </c>
      <c r="G5" t="s">
        <v>10048</v>
      </c>
      <c r="H5">
        <v>160754076</v>
      </c>
      <c r="I5" t="s">
        <v>10049</v>
      </c>
      <c r="J5" t="s">
        <v>10050</v>
      </c>
      <c r="K5" t="s">
        <v>4204</v>
      </c>
      <c r="L5" t="s">
        <v>9936</v>
      </c>
      <c r="M5" t="s">
        <v>10040</v>
      </c>
      <c r="N5" t="s">
        <v>8725</v>
      </c>
      <c r="O5" t="s">
        <v>4282</v>
      </c>
      <c r="P5" t="s">
        <v>4282</v>
      </c>
      <c r="Q5" t="s">
        <v>4282</v>
      </c>
      <c r="R5" t="s">
        <v>4282</v>
      </c>
      <c r="T5" t="s">
        <v>4282</v>
      </c>
      <c r="U5" t="s">
        <v>4282</v>
      </c>
      <c r="V5" t="s">
        <v>4282</v>
      </c>
      <c r="W5" t="s">
        <v>4282</v>
      </c>
      <c r="X5" t="s">
        <v>4282</v>
      </c>
      <c r="Y5" t="s">
        <v>4282</v>
      </c>
    </row>
    <row r="6" spans="1:28">
      <c r="A6" t="s">
        <v>67</v>
      </c>
      <c r="B6" t="s">
        <v>10033</v>
      </c>
      <c r="C6" t="s">
        <v>10051</v>
      </c>
      <c r="D6" t="s">
        <v>10052</v>
      </c>
      <c r="E6" t="s">
        <v>10036</v>
      </c>
      <c r="F6">
        <v>45603</v>
      </c>
      <c r="G6" t="s">
        <v>10053</v>
      </c>
      <c r="H6">
        <v>146914809</v>
      </c>
      <c r="I6" t="s">
        <v>10054</v>
      </c>
      <c r="J6" t="s">
        <v>10055</v>
      </c>
      <c r="K6" t="s">
        <v>4204</v>
      </c>
      <c r="L6" t="s">
        <v>9936</v>
      </c>
      <c r="M6" t="s">
        <v>10040</v>
      </c>
      <c r="N6" t="s">
        <v>8725</v>
      </c>
      <c r="O6" t="s">
        <v>4282</v>
      </c>
      <c r="P6" t="s">
        <v>4282</v>
      </c>
      <c r="Q6" t="s">
        <v>4282</v>
      </c>
      <c r="R6" t="s">
        <v>4282</v>
      </c>
      <c r="S6" t="s">
        <v>4282</v>
      </c>
      <c r="T6" t="s">
        <v>4282</v>
      </c>
      <c r="U6" t="s">
        <v>4282</v>
      </c>
      <c r="V6" t="s">
        <v>4282</v>
      </c>
      <c r="W6" t="s">
        <v>4282</v>
      </c>
      <c r="X6" t="s">
        <v>4282</v>
      </c>
      <c r="Y6" t="s">
        <v>4282</v>
      </c>
    </row>
    <row r="7" spans="1:28">
      <c r="B7" t="s">
        <v>10033</v>
      </c>
      <c r="C7" t="s">
        <v>10056</v>
      </c>
      <c r="D7" t="s">
        <v>10057</v>
      </c>
      <c r="E7" t="s">
        <v>10036</v>
      </c>
      <c r="F7">
        <v>45603</v>
      </c>
      <c r="G7" t="s">
        <v>10058</v>
      </c>
      <c r="H7">
        <v>160930278</v>
      </c>
      <c r="I7" t="s">
        <v>10059</v>
      </c>
      <c r="J7" t="s">
        <v>10060</v>
      </c>
      <c r="K7" t="s">
        <v>4204</v>
      </c>
      <c r="L7" t="s">
        <v>9936</v>
      </c>
      <c r="M7" t="s">
        <v>10040</v>
      </c>
      <c r="N7" t="s">
        <v>1710</v>
      </c>
      <c r="P7" t="s">
        <v>4282</v>
      </c>
      <c r="R7" t="s">
        <v>4282</v>
      </c>
      <c r="S7" t="s">
        <v>4282</v>
      </c>
      <c r="T7" t="s">
        <v>4282</v>
      </c>
      <c r="U7" t="s">
        <v>4282</v>
      </c>
      <c r="V7" t="s">
        <v>4282</v>
      </c>
      <c r="W7" t="s">
        <v>4282</v>
      </c>
      <c r="X7" t="s">
        <v>4282</v>
      </c>
      <c r="Y7" t="s">
        <v>4282</v>
      </c>
    </row>
    <row r="8" spans="1:28">
      <c r="A8" t="s">
        <v>67</v>
      </c>
      <c r="B8" t="s">
        <v>10033</v>
      </c>
      <c r="C8" t="s">
        <v>10061</v>
      </c>
      <c r="D8" t="s">
        <v>10062</v>
      </c>
      <c r="E8" t="s">
        <v>10036</v>
      </c>
      <c r="F8">
        <v>45603</v>
      </c>
      <c r="G8" t="s">
        <v>10063</v>
      </c>
      <c r="H8">
        <v>160729355</v>
      </c>
      <c r="I8" t="s">
        <v>10064</v>
      </c>
      <c r="J8" t="s">
        <v>10065</v>
      </c>
      <c r="K8" t="s">
        <v>4204</v>
      </c>
      <c r="L8" t="s">
        <v>9936</v>
      </c>
      <c r="M8" t="s">
        <v>10040</v>
      </c>
      <c r="N8" t="s">
        <v>522</v>
      </c>
      <c r="O8" t="s">
        <v>4282</v>
      </c>
      <c r="P8" t="s">
        <v>4282</v>
      </c>
      <c r="Q8" t="s">
        <v>4282</v>
      </c>
      <c r="R8" t="s">
        <v>4282</v>
      </c>
      <c r="S8" t="s">
        <v>4282</v>
      </c>
      <c r="T8" t="s">
        <v>4282</v>
      </c>
      <c r="U8" t="s">
        <v>4282</v>
      </c>
      <c r="V8" t="s">
        <v>4282</v>
      </c>
      <c r="W8" t="s">
        <v>4282</v>
      </c>
      <c r="X8" t="s">
        <v>4282</v>
      </c>
      <c r="Y8" t="s">
        <v>4282</v>
      </c>
    </row>
    <row r="9" spans="1:28">
      <c r="B9" t="s">
        <v>10033</v>
      </c>
      <c r="C9" t="s">
        <v>10066</v>
      </c>
      <c r="D9" t="s">
        <v>10067</v>
      </c>
      <c r="E9" t="s">
        <v>10036</v>
      </c>
      <c r="F9">
        <v>45604</v>
      </c>
      <c r="G9" t="s">
        <v>10068</v>
      </c>
      <c r="H9">
        <v>157187689</v>
      </c>
      <c r="I9" t="s">
        <v>10069</v>
      </c>
      <c r="J9" t="s">
        <v>10070</v>
      </c>
      <c r="K9" t="s">
        <v>4204</v>
      </c>
      <c r="L9" t="s">
        <v>9936</v>
      </c>
      <c r="M9" t="s">
        <v>10040</v>
      </c>
      <c r="N9" t="s">
        <v>1710</v>
      </c>
    </row>
    <row r="14" spans="1:28">
      <c r="K14" t="s">
        <v>10071</v>
      </c>
    </row>
  </sheetData>
  <protectedRanges>
    <protectedRange sqref="N3" name="Range1_1_2_3"/>
  </protectedRanges>
  <mergeCells count="3">
    <mergeCell ref="A1:E1"/>
    <mergeCell ref="F1:I1"/>
    <mergeCell ref="J1:M1"/>
  </mergeCells>
  <pageMargins left="0.7" right="0.7" top="0.75" bottom="0.75" header="0.3" footer="0.3"/>
  <drawing r:id="rId1"/>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181C-9080-474A-B97F-187189AD60FA}">
  <dimension ref="A1:Y18"/>
  <sheetViews>
    <sheetView workbookViewId="0">
      <selection activeCell="E21" sqref="E21"/>
    </sheetView>
  </sheetViews>
  <sheetFormatPr defaultRowHeight="15"/>
  <cols>
    <col min="1" max="1" width="19.42578125" bestFit="1" customWidth="1"/>
    <col min="2" max="2" width="19.42578125" customWidth="1"/>
    <col min="3" max="3" width="22.7109375" bestFit="1" customWidth="1"/>
    <col min="4" max="4" width="14.42578125" bestFit="1" customWidth="1"/>
    <col min="5" max="5" width="15.7109375" bestFit="1" customWidth="1"/>
    <col min="6" max="6" width="30.7109375" bestFit="1" customWidth="1"/>
    <col min="8" max="9" width="11.85546875" bestFit="1" customWidth="1"/>
    <col min="10" max="10" width="46.140625" bestFit="1" customWidth="1"/>
    <col min="11" max="12" width="10.28515625" bestFit="1" customWidth="1"/>
  </cols>
  <sheetData>
    <row r="1" spans="1:25">
      <c r="A1" t="s">
        <v>10072</v>
      </c>
      <c r="B1" t="s">
        <v>10073</v>
      </c>
      <c r="C1" t="s">
        <v>189</v>
      </c>
      <c r="D1" t="s">
        <v>1705</v>
      </c>
      <c r="E1" t="s">
        <v>190</v>
      </c>
      <c r="F1" t="s">
        <v>5843</v>
      </c>
      <c r="G1" t="s">
        <v>448</v>
      </c>
      <c r="H1" t="s">
        <v>5844</v>
      </c>
      <c r="I1" t="s">
        <v>5900</v>
      </c>
      <c r="J1" t="s">
        <v>455</v>
      </c>
      <c r="K1" t="s">
        <v>1195</v>
      </c>
      <c r="L1" t="s">
        <v>10074</v>
      </c>
    </row>
    <row r="2" spans="1:25">
      <c r="A2">
        <v>45630</v>
      </c>
      <c r="B2">
        <v>45681</v>
      </c>
      <c r="C2" t="s">
        <v>10075</v>
      </c>
      <c r="D2">
        <v>162210346</v>
      </c>
      <c r="E2" t="s">
        <v>10076</v>
      </c>
      <c r="F2" t="s">
        <v>51</v>
      </c>
      <c r="G2" t="s">
        <v>9936</v>
      </c>
      <c r="H2" t="s">
        <v>65</v>
      </c>
      <c r="I2" t="s">
        <v>3429</v>
      </c>
      <c r="J2" t="s">
        <v>10077</v>
      </c>
      <c r="K2" t="s">
        <v>509</v>
      </c>
      <c r="L2" t="s">
        <v>806</v>
      </c>
      <c r="Y2" t="s">
        <v>9996</v>
      </c>
    </row>
    <row r="3" spans="1:25">
      <c r="A3">
        <v>45617</v>
      </c>
      <c r="B3">
        <v>45688</v>
      </c>
      <c r="C3" t="s">
        <v>10078</v>
      </c>
      <c r="D3">
        <v>156925645</v>
      </c>
      <c r="E3">
        <v>4358509518</v>
      </c>
      <c r="F3" t="s">
        <v>51</v>
      </c>
      <c r="G3" t="s">
        <v>9936</v>
      </c>
      <c r="H3" t="s">
        <v>65</v>
      </c>
      <c r="I3" t="s">
        <v>552</v>
      </c>
      <c r="K3" t="s">
        <v>509</v>
      </c>
      <c r="L3" t="s">
        <v>806</v>
      </c>
    </row>
    <row r="4" spans="1:25">
      <c r="A4">
        <v>45631</v>
      </c>
      <c r="B4">
        <v>45688</v>
      </c>
      <c r="C4" t="s">
        <v>10079</v>
      </c>
      <c r="D4">
        <v>163803390</v>
      </c>
      <c r="E4" t="s">
        <v>10080</v>
      </c>
      <c r="F4" t="s">
        <v>51</v>
      </c>
      <c r="G4" t="s">
        <v>10028</v>
      </c>
      <c r="H4" t="s">
        <v>66</v>
      </c>
      <c r="I4" t="s">
        <v>7830</v>
      </c>
      <c r="J4" t="s">
        <v>2408</v>
      </c>
      <c r="K4" t="s">
        <v>509</v>
      </c>
      <c r="L4" t="s">
        <v>806</v>
      </c>
      <c r="Y4" t="s">
        <v>10081</v>
      </c>
    </row>
    <row r="5" spans="1:25">
      <c r="A5">
        <v>45638</v>
      </c>
      <c r="B5">
        <v>45688</v>
      </c>
      <c r="C5" t="s">
        <v>9942</v>
      </c>
      <c r="D5">
        <v>162209097</v>
      </c>
      <c r="E5" t="s">
        <v>10082</v>
      </c>
      <c r="F5" t="s">
        <v>51</v>
      </c>
      <c r="G5" t="s">
        <v>9936</v>
      </c>
      <c r="H5" t="s">
        <v>67</v>
      </c>
      <c r="I5" t="s">
        <v>522</v>
      </c>
      <c r="K5" t="s">
        <v>509</v>
      </c>
      <c r="L5" t="s">
        <v>806</v>
      </c>
    </row>
    <row r="6" spans="1:25" ht="14.25" customHeight="1">
      <c r="A6">
        <v>45649</v>
      </c>
      <c r="B6">
        <v>45688</v>
      </c>
      <c r="C6" t="s">
        <v>10083</v>
      </c>
      <c r="D6">
        <v>133040190</v>
      </c>
      <c r="E6">
        <v>3854639373</v>
      </c>
      <c r="F6" t="s">
        <v>46</v>
      </c>
      <c r="G6" t="s">
        <v>10028</v>
      </c>
      <c r="H6" t="s">
        <v>67</v>
      </c>
      <c r="I6" t="s">
        <v>506</v>
      </c>
      <c r="J6" t="s">
        <v>10084</v>
      </c>
      <c r="K6" t="s">
        <v>509</v>
      </c>
      <c r="L6" t="s">
        <v>806</v>
      </c>
    </row>
    <row r="7" spans="1:25">
      <c r="A7">
        <v>45642</v>
      </c>
      <c r="B7">
        <v>45688</v>
      </c>
      <c r="C7" t="s">
        <v>10085</v>
      </c>
      <c r="D7">
        <v>164008315</v>
      </c>
      <c r="E7">
        <v>8017160947</v>
      </c>
      <c r="F7" t="s">
        <v>51</v>
      </c>
      <c r="G7" t="s">
        <v>10028</v>
      </c>
      <c r="H7" t="s">
        <v>67</v>
      </c>
      <c r="I7" t="s">
        <v>522</v>
      </c>
      <c r="K7" t="s">
        <v>509</v>
      </c>
      <c r="L7" t="s">
        <v>806</v>
      </c>
    </row>
    <row r="8" spans="1:25">
      <c r="A8">
        <v>45681</v>
      </c>
      <c r="B8">
        <v>45688</v>
      </c>
      <c r="C8" t="s">
        <v>10086</v>
      </c>
      <c r="D8">
        <v>168518322</v>
      </c>
      <c r="E8" t="s">
        <v>10087</v>
      </c>
      <c r="F8" t="s">
        <v>46</v>
      </c>
      <c r="G8" t="s">
        <v>9916</v>
      </c>
      <c r="H8" t="s">
        <v>66</v>
      </c>
      <c r="I8" t="s">
        <v>545</v>
      </c>
      <c r="J8" t="s">
        <v>10088</v>
      </c>
      <c r="K8" t="s">
        <v>509</v>
      </c>
      <c r="L8" t="s">
        <v>806</v>
      </c>
    </row>
    <row r="9" spans="1:25">
      <c r="A9">
        <v>45684</v>
      </c>
      <c r="B9">
        <v>45688</v>
      </c>
      <c r="C9" t="s">
        <v>9887</v>
      </c>
      <c r="D9">
        <v>144471923</v>
      </c>
      <c r="E9">
        <v>3852674461</v>
      </c>
      <c r="F9" t="s">
        <v>46</v>
      </c>
      <c r="G9" t="s">
        <v>10028</v>
      </c>
      <c r="H9" t="s">
        <v>66</v>
      </c>
      <c r="I9" t="s">
        <v>528</v>
      </c>
      <c r="K9" t="s">
        <v>509</v>
      </c>
      <c r="L9" t="s">
        <v>806</v>
      </c>
    </row>
    <row r="10" spans="1:25">
      <c r="A10">
        <v>45631</v>
      </c>
      <c r="B10">
        <v>45688</v>
      </c>
      <c r="C10" t="s">
        <v>9945</v>
      </c>
      <c r="D10">
        <v>162526923</v>
      </c>
      <c r="E10" t="s">
        <v>10089</v>
      </c>
      <c r="F10" t="s">
        <v>51</v>
      </c>
      <c r="G10" t="s">
        <v>9936</v>
      </c>
      <c r="H10" t="s">
        <v>67</v>
      </c>
      <c r="I10" t="s">
        <v>522</v>
      </c>
      <c r="K10" t="s">
        <v>509</v>
      </c>
      <c r="L10" t="s">
        <v>806</v>
      </c>
    </row>
    <row r="11" spans="1:25">
      <c r="A11">
        <v>45685</v>
      </c>
      <c r="B11">
        <v>45693</v>
      </c>
      <c r="C11" t="s">
        <v>10090</v>
      </c>
      <c r="D11">
        <v>169012919</v>
      </c>
      <c r="E11" t="s">
        <v>10091</v>
      </c>
      <c r="F11" t="s">
        <v>51</v>
      </c>
      <c r="H11" t="s">
        <v>67</v>
      </c>
    </row>
    <row r="12" spans="1:25">
      <c r="C12" t="s">
        <v>10092</v>
      </c>
      <c r="D12" t="s">
        <v>10093</v>
      </c>
      <c r="E12" t="s">
        <v>10094</v>
      </c>
      <c r="G12" t="s">
        <v>9916</v>
      </c>
      <c r="H12" t="s">
        <v>66</v>
      </c>
    </row>
    <row r="13" spans="1:25">
      <c r="C13" t="s">
        <v>9896</v>
      </c>
      <c r="D13">
        <v>95703241</v>
      </c>
      <c r="G13" t="s">
        <v>10028</v>
      </c>
    </row>
    <row r="14" spans="1:25">
      <c r="C14" t="s">
        <v>10095</v>
      </c>
      <c r="D14">
        <v>161400615</v>
      </c>
    </row>
    <row r="15" spans="1:25">
      <c r="C15" t="s">
        <v>9948</v>
      </c>
      <c r="D15">
        <v>141582212</v>
      </c>
    </row>
    <row r="16" spans="1:25">
      <c r="C16" t="s">
        <v>10096</v>
      </c>
      <c r="D16">
        <v>170040894</v>
      </c>
    </row>
    <row r="17" spans="3:4">
      <c r="C17" t="s">
        <v>10097</v>
      </c>
      <c r="D17">
        <v>95698303</v>
      </c>
    </row>
    <row r="18" spans="3:4">
      <c r="C18" t="s">
        <v>10098</v>
      </c>
      <c r="D18">
        <v>95632219</v>
      </c>
    </row>
  </sheetData>
  <conditionalFormatting sqref="K2:K10">
    <cfRule type="containsText" dxfId="2" priority="10" operator="containsText" text="Not Eligible">
      <formula>NOT(ISERROR(SEARCH("Not Eligible",K2)))</formula>
    </cfRule>
  </conditionalFormatting>
  <conditionalFormatting sqref="K2:L10">
    <cfRule type="containsText" dxfId="1" priority="11" operator="containsText" text="Yes">
      <formula>NOT(ISERROR(SEARCH("Yes",K2)))</formula>
    </cfRule>
    <cfRule type="containsText" dxfId="0" priority="12" operator="containsText" text="No">
      <formula>NOT(ISERROR(SEARCH("No",K2)))</formula>
    </cfRule>
  </conditionalFormatting>
  <dataValidations count="5">
    <dataValidation allowBlank="1" showInputMessage="1" showErrorMessage="1" sqref="I2 I4:I10" xr:uid="{07B78A13-A0FB-4A3E-B3EC-673008DAF118}"/>
    <dataValidation type="list" allowBlank="1" showInputMessage="1" showErrorMessage="1" sqref="H11" xr:uid="{B82C4F45-506A-45D1-9506-9492C99F7CCC}">
      <formula1>"NSL, WVC, WJ"</formula1>
    </dataValidation>
    <dataValidation type="list" allowBlank="1" showInputMessage="1" showErrorMessage="1" sqref="H2:H10" xr:uid="{3050A3FB-8A90-477D-A169-DF2257066C3F}">
      <formula1>$Y$6:$Y$12</formula1>
    </dataValidation>
    <dataValidation type="list" allowBlank="1" showInputMessage="1" showErrorMessage="1" sqref="K2:K18" xr:uid="{FF99A06A-3054-47D5-8374-D3C201FEF2F9}">
      <formula1>"Yes,No,Not Eligible"</formula1>
    </dataValidation>
    <dataValidation type="list" allowBlank="1" showInputMessage="1" showErrorMessage="1" sqref="L2:L18" xr:uid="{579ACD2F-2E02-4905-A64D-3556716C8AA0}">
      <formula1>"Yes,No"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7F7EEF2-6002-4B97-8E3E-26D757C4AD79}">
          <x14:formula1>
            <xm:f>Variables!$B$2:$B$6</xm:f>
          </x14:formula1>
          <xm:sqref>G2 G4:G10</xm:sqref>
        </x14:dataValidation>
        <x14:dataValidation type="list" allowBlank="1" showInputMessage="1" showErrorMessage="1" xr:uid="{A192F5BC-68C5-457F-9D37-DEA5F822002C}">
          <x14:formula1>
            <xm:f>Variables!$A$2:$A$18</xm:f>
          </x14:formula1>
          <xm:sqref>F2 F4:F11</xm:sqref>
        </x14:dataValidation>
      </x14:dataValidations>
    </ext>
  </extLst>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C1F9-4CF3-4E89-A00D-0C1F37FF22D3}">
  <dimension ref="A1:AB3"/>
  <sheetViews>
    <sheetView workbookViewId="0">
      <selection activeCell="AB7" sqref="AB7"/>
    </sheetView>
  </sheetViews>
  <sheetFormatPr defaultColWidth="8.85546875" defaultRowHeight="15"/>
  <cols>
    <col min="1" max="1" width="8.7109375" customWidth="1"/>
    <col min="2" max="2" width="15" customWidth="1"/>
    <col min="3" max="3" width="10.85546875" customWidth="1"/>
    <col min="4" max="4" width="9.28515625" customWidth="1"/>
    <col min="5" max="5" width="17.140625" customWidth="1"/>
    <col min="6" max="6" width="15.85546875" customWidth="1"/>
    <col min="7" max="7" width="20.28515625" customWidth="1"/>
    <col min="8" max="8" width="13.140625" customWidth="1"/>
    <col min="9" max="9" width="14.42578125" customWidth="1"/>
    <col min="10" max="10" width="11.28515625" customWidth="1"/>
    <col min="11" max="11" width="42.5703125" customWidth="1"/>
    <col min="12" max="12" width="7.28515625" customWidth="1"/>
    <col min="13" max="13" width="33.42578125" customWidth="1"/>
    <col min="16" max="16" width="11.140625" customWidth="1"/>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A3" t="s">
        <v>10025</v>
      </c>
      <c r="B3">
        <v>0.29166666666666669</v>
      </c>
      <c r="C3" t="s">
        <v>10099</v>
      </c>
      <c r="D3" t="s">
        <v>8719</v>
      </c>
      <c r="E3" t="s">
        <v>10004</v>
      </c>
      <c r="F3">
        <v>45602</v>
      </c>
      <c r="G3" t="s">
        <v>10100</v>
      </c>
      <c r="H3">
        <v>153642852</v>
      </c>
      <c r="I3" t="s">
        <v>10101</v>
      </c>
      <c r="J3" t="s">
        <v>10102</v>
      </c>
      <c r="K3" t="s">
        <v>4204</v>
      </c>
      <c r="L3" t="s">
        <v>10028</v>
      </c>
      <c r="M3" t="s">
        <v>10103</v>
      </c>
      <c r="N3" t="s">
        <v>7413</v>
      </c>
      <c r="O3" t="s">
        <v>4282</v>
      </c>
      <c r="P3" t="s">
        <v>4282</v>
      </c>
      <c r="Q3" t="s">
        <v>4282</v>
      </c>
      <c r="R3" t="s">
        <v>4282</v>
      </c>
      <c r="T3" t="s">
        <v>4282</v>
      </c>
      <c r="U3" t="s">
        <v>4282</v>
      </c>
      <c r="V3" t="s">
        <v>4282</v>
      </c>
      <c r="W3" t="s">
        <v>4282</v>
      </c>
      <c r="X3" t="s">
        <v>4282</v>
      </c>
      <c r="Y3" t="s">
        <v>4282</v>
      </c>
      <c r="Z3" t="s">
        <v>4282</v>
      </c>
      <c r="AA3" t="s">
        <v>4282</v>
      </c>
      <c r="AB3">
        <v>45607</v>
      </c>
    </row>
  </sheetData>
  <protectedRanges>
    <protectedRange sqref="N3" name="Range1_1_2_3"/>
  </protectedRanges>
  <mergeCells count="3">
    <mergeCell ref="A1:E1"/>
    <mergeCell ref="F1:I1"/>
    <mergeCell ref="J1:M1"/>
  </mergeCells>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E5B6-A208-45F2-B593-C77C7129C969}">
  <dimension ref="A1:AB5"/>
  <sheetViews>
    <sheetView workbookViewId="0">
      <selection activeCell="J5" sqref="J5"/>
    </sheetView>
  </sheetViews>
  <sheetFormatPr defaultColWidth="8.85546875" defaultRowHeight="15"/>
  <cols>
    <col min="1" max="1" width="8.7109375" customWidth="1"/>
    <col min="2" max="2" width="15" customWidth="1"/>
    <col min="3" max="3" width="10.85546875" customWidth="1"/>
    <col min="4" max="4" width="9.28515625" customWidth="1"/>
    <col min="5" max="5" width="16.42578125" customWidth="1"/>
    <col min="6" max="6" width="15.85546875" customWidth="1"/>
    <col min="7" max="7" width="26.85546875" customWidth="1"/>
    <col min="8" max="8" width="17" customWidth="1"/>
    <col min="9" max="9" width="14.42578125" customWidth="1"/>
    <col min="10" max="10" width="11.28515625" customWidth="1"/>
    <col min="11" max="11" width="41.42578125" customWidth="1"/>
    <col min="12" max="12" width="7.28515625" customWidth="1"/>
    <col min="13" max="13" width="30.7109375" customWidth="1"/>
    <col min="25" max="25" width="15.42578125" customWidth="1"/>
    <col min="26" max="26" width="12" customWidth="1"/>
    <col min="27" max="27" width="14.285156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B3">
        <v>0.29166666666666669</v>
      </c>
      <c r="C3" t="s">
        <v>10104</v>
      </c>
      <c r="D3" t="s">
        <v>8719</v>
      </c>
      <c r="E3" t="s">
        <v>9665</v>
      </c>
      <c r="F3">
        <v>45593</v>
      </c>
      <c r="G3" t="s">
        <v>10105</v>
      </c>
      <c r="H3">
        <v>151401543</v>
      </c>
      <c r="I3" t="s">
        <v>10106</v>
      </c>
      <c r="J3" t="s">
        <v>10107</v>
      </c>
      <c r="K3" t="s">
        <v>4204</v>
      </c>
      <c r="L3" t="s">
        <v>10028</v>
      </c>
      <c r="M3" t="s">
        <v>10108</v>
      </c>
      <c r="O3" t="s">
        <v>4282</v>
      </c>
      <c r="P3" t="s">
        <v>4282</v>
      </c>
      <c r="Q3" t="s">
        <v>4282</v>
      </c>
      <c r="R3" t="s">
        <v>4282</v>
      </c>
      <c r="S3" t="s">
        <v>4282</v>
      </c>
      <c r="T3" t="s">
        <v>4282</v>
      </c>
      <c r="U3" t="s">
        <v>4282</v>
      </c>
      <c r="V3" t="s">
        <v>4282</v>
      </c>
      <c r="W3" t="s">
        <v>4282</v>
      </c>
      <c r="X3" t="s">
        <v>4282</v>
      </c>
      <c r="Y3" t="s">
        <v>4282</v>
      </c>
    </row>
    <row r="5" spans="1:28">
      <c r="K5" t="s">
        <v>55</v>
      </c>
    </row>
  </sheetData>
  <protectedRanges>
    <protectedRange sqref="N3" name="Range1_1_2_3"/>
  </protectedRanges>
  <mergeCells count="3">
    <mergeCell ref="A1:E1"/>
    <mergeCell ref="F1:I1"/>
    <mergeCell ref="J1:M1"/>
  </mergeCells>
  <pageMargins left="0.7" right="0.7" top="0.75" bottom="0.75" header="0.3" footer="0.3"/>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2A0C-391B-483B-A082-76482643B759}">
  <dimension ref="A1:AB6"/>
  <sheetViews>
    <sheetView workbookViewId="0">
      <selection activeCell="A4" sqref="A4"/>
    </sheetView>
  </sheetViews>
  <sheetFormatPr defaultColWidth="8.85546875" defaultRowHeight="15"/>
  <cols>
    <col min="2" max="2" width="16.42578125" customWidth="1"/>
    <col min="3" max="3" width="17.140625" customWidth="1"/>
    <col min="4" max="4" width="20" customWidth="1"/>
    <col min="5" max="5" width="21.7109375" customWidth="1"/>
    <col min="6" max="6" width="14.140625" customWidth="1"/>
    <col min="7" max="7" width="33.85546875" customWidth="1"/>
    <col min="8" max="8" width="16.140625" customWidth="1"/>
    <col min="9" max="9" width="17.85546875" customWidth="1"/>
    <col min="10" max="10" width="12.140625" customWidth="1"/>
    <col min="11" max="11" width="42.85546875" customWidth="1"/>
    <col min="13" max="13" width="35.140625" customWidth="1"/>
    <col min="14" max="14" width="15.42578125"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B3">
        <v>0.29166666666666669</v>
      </c>
      <c r="C3" t="s">
        <v>10109</v>
      </c>
      <c r="D3" t="s">
        <v>10110</v>
      </c>
      <c r="E3" t="s">
        <v>9665</v>
      </c>
      <c r="F3">
        <v>45590</v>
      </c>
      <c r="G3" t="s">
        <v>10111</v>
      </c>
      <c r="H3">
        <v>122511251</v>
      </c>
      <c r="I3" t="s">
        <v>10112</v>
      </c>
      <c r="J3" t="s">
        <v>10113</v>
      </c>
      <c r="K3" t="s">
        <v>4204</v>
      </c>
      <c r="L3" t="s">
        <v>10028</v>
      </c>
      <c r="M3" t="s">
        <v>10108</v>
      </c>
      <c r="N3" t="s">
        <v>8072</v>
      </c>
      <c r="O3" t="s">
        <v>4282</v>
      </c>
      <c r="P3" t="s">
        <v>4282</v>
      </c>
      <c r="Q3" t="s">
        <v>4282</v>
      </c>
      <c r="R3" t="s">
        <v>4282</v>
      </c>
      <c r="S3" t="s">
        <v>4282</v>
      </c>
      <c r="T3" t="s">
        <v>4282</v>
      </c>
      <c r="U3" t="s">
        <v>4282</v>
      </c>
      <c r="V3" t="s">
        <v>4282</v>
      </c>
      <c r="W3" t="s">
        <v>4282</v>
      </c>
      <c r="X3" t="s">
        <v>4282</v>
      </c>
      <c r="Y3" t="s">
        <v>4282</v>
      </c>
    </row>
    <row r="4" spans="1:28">
      <c r="B4">
        <v>0.29166666666666669</v>
      </c>
      <c r="C4" t="s">
        <v>9504</v>
      </c>
      <c r="D4" t="s">
        <v>10114</v>
      </c>
      <c r="E4" t="s">
        <v>9665</v>
      </c>
      <c r="F4">
        <v>45590</v>
      </c>
      <c r="G4" t="s">
        <v>10115</v>
      </c>
      <c r="H4" t="s">
        <v>10116</v>
      </c>
      <c r="I4" t="s">
        <v>10117</v>
      </c>
      <c r="J4" t="s">
        <v>10118</v>
      </c>
      <c r="K4" t="s">
        <v>4204</v>
      </c>
      <c r="L4" t="s">
        <v>10028</v>
      </c>
      <c r="M4" t="s">
        <v>10108</v>
      </c>
      <c r="O4" t="s">
        <v>4282</v>
      </c>
      <c r="P4" t="s">
        <v>4282</v>
      </c>
      <c r="Q4" t="s">
        <v>4282</v>
      </c>
      <c r="R4" t="s">
        <v>4282</v>
      </c>
      <c r="S4" t="s">
        <v>4282</v>
      </c>
      <c r="T4" t="s">
        <v>4282</v>
      </c>
      <c r="U4" t="s">
        <v>4282</v>
      </c>
      <c r="V4" t="s">
        <v>4282</v>
      </c>
      <c r="W4" t="s">
        <v>4282</v>
      </c>
      <c r="X4" t="s">
        <v>4282</v>
      </c>
      <c r="Y4" t="s">
        <v>4282</v>
      </c>
    </row>
    <row r="6" spans="1:28">
      <c r="K6" t="s">
        <v>55</v>
      </c>
    </row>
  </sheetData>
  <protectedRanges>
    <protectedRange sqref="N3:N4" name="Range1_1_2_3"/>
  </protectedRanges>
  <mergeCells count="3">
    <mergeCell ref="A1:E1"/>
    <mergeCell ref="F1:I1"/>
    <mergeCell ref="J1:M1"/>
  </mergeCell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FC6A-D9D7-4254-B30C-4AE61F2EC816}">
  <sheetPr>
    <tabColor rgb="FFF090C9"/>
  </sheetPr>
  <dimension ref="A1:AB15"/>
  <sheetViews>
    <sheetView topLeftCell="E1" workbookViewId="0">
      <selection activeCell="E3" sqref="E3"/>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6.42578125" customWidth="1"/>
    <col min="16" max="16" width="24.28515625" customWidth="1"/>
    <col min="17" max="18" width="13.42578125" customWidth="1"/>
    <col min="19" max="19" width="16.28515625" customWidth="1"/>
    <col min="20" max="25" width="13.42578125" customWidth="1"/>
    <col min="26" max="26" width="16.140625" customWidth="1"/>
    <col min="27" max="27" width="15" customWidth="1"/>
    <col min="28" max="28" width="14.28515625" customWidth="1"/>
  </cols>
  <sheetData>
    <row r="1" spans="1:28">
      <c r="A1" s="1186" t="s">
        <v>8788</v>
      </c>
      <c r="B1" s="1186"/>
      <c r="C1" s="1186"/>
      <c r="D1" s="1186"/>
      <c r="E1" s="1186"/>
      <c r="F1" s="1186" t="s">
        <v>9912</v>
      </c>
      <c r="G1" s="1186"/>
      <c r="H1" s="1186"/>
      <c r="I1" s="1186"/>
      <c r="J1" s="1186" t="s">
        <v>8788</v>
      </c>
      <c r="K1" s="1186"/>
      <c r="L1" s="1186"/>
      <c r="M1" s="1186"/>
      <c r="O1" s="1186"/>
      <c r="P1" s="1186"/>
      <c r="Q1" s="1186"/>
      <c r="R1" s="1186"/>
      <c r="S1" s="1186"/>
      <c r="T1" s="1186"/>
      <c r="U1" s="1186"/>
      <c r="V1" s="1186"/>
      <c r="W1" s="1186"/>
      <c r="X1" s="1186"/>
      <c r="Y1" s="1186"/>
      <c r="Z1" s="1186"/>
      <c r="AA1" s="1186"/>
      <c r="AB1" s="1186"/>
    </row>
    <row r="2" spans="1:28">
      <c r="A2" t="s">
        <v>63</v>
      </c>
      <c r="B2" t="s">
        <v>6745</v>
      </c>
      <c r="C2" t="s">
        <v>4139</v>
      </c>
      <c r="D2" t="s">
        <v>4137</v>
      </c>
      <c r="E2" t="s">
        <v>4138</v>
      </c>
      <c r="F2" t="s">
        <v>9758</v>
      </c>
      <c r="G2" t="s">
        <v>189</v>
      </c>
      <c r="H2" t="s">
        <v>1705</v>
      </c>
      <c r="I2" t="s">
        <v>190</v>
      </c>
      <c r="J2" t="s">
        <v>9453</v>
      </c>
      <c r="K2" t="s">
        <v>4143</v>
      </c>
      <c r="L2" t="s">
        <v>9834</v>
      </c>
      <c r="M2" t="s">
        <v>4144</v>
      </c>
      <c r="N2" t="s">
        <v>449</v>
      </c>
      <c r="O2" t="s">
        <v>9447</v>
      </c>
      <c r="P2" t="s">
        <v>9835</v>
      </c>
      <c r="Q2" t="s">
        <v>9449</v>
      </c>
      <c r="R2" t="s">
        <v>9448</v>
      </c>
      <c r="S2" t="s">
        <v>4150</v>
      </c>
      <c r="T2" t="s">
        <v>9836</v>
      </c>
      <c r="U2" t="s">
        <v>9837</v>
      </c>
      <c r="V2" t="s">
        <v>10119</v>
      </c>
      <c r="W2" t="s">
        <v>9839</v>
      </c>
      <c r="X2" t="s">
        <v>9840</v>
      </c>
      <c r="Y2" t="s">
        <v>9841</v>
      </c>
      <c r="Z2" t="s">
        <v>9625</v>
      </c>
      <c r="AA2" t="s">
        <v>9626</v>
      </c>
      <c r="AB2" t="s">
        <v>9627</v>
      </c>
    </row>
    <row r="3" spans="1:28">
      <c r="B3">
        <v>0.58333333333333337</v>
      </c>
      <c r="C3" t="s">
        <v>10120</v>
      </c>
      <c r="D3" t="s">
        <v>5403</v>
      </c>
      <c r="E3" t="s">
        <v>10036</v>
      </c>
      <c r="F3">
        <v>45586</v>
      </c>
      <c r="G3" t="s">
        <v>10121</v>
      </c>
      <c r="H3">
        <v>139341155</v>
      </c>
      <c r="I3" t="s">
        <v>10122</v>
      </c>
      <c r="K3" t="s">
        <v>4204</v>
      </c>
      <c r="L3" t="s">
        <v>9936</v>
      </c>
      <c r="M3" t="s">
        <v>10123</v>
      </c>
      <c r="N3" t="s">
        <v>8725</v>
      </c>
      <c r="O3" t="s">
        <v>10124</v>
      </c>
      <c r="P3" t="s">
        <v>4282</v>
      </c>
      <c r="Q3" t="s">
        <v>4282</v>
      </c>
      <c r="R3" t="s">
        <v>4282</v>
      </c>
      <c r="T3" t="s">
        <v>4282</v>
      </c>
      <c r="U3" t="s">
        <v>4282</v>
      </c>
      <c r="V3" t="s">
        <v>4282</v>
      </c>
      <c r="W3" t="s">
        <v>4282</v>
      </c>
      <c r="X3" t="s">
        <v>4282</v>
      </c>
      <c r="Y3" t="s">
        <v>4282</v>
      </c>
    </row>
    <row r="4" spans="1:28">
      <c r="B4">
        <v>0.58333333333333337</v>
      </c>
      <c r="C4" t="s">
        <v>10120</v>
      </c>
      <c r="D4" t="s">
        <v>5403</v>
      </c>
      <c r="E4" t="s">
        <v>10036</v>
      </c>
      <c r="F4">
        <v>45581</v>
      </c>
      <c r="G4" t="s">
        <v>10125</v>
      </c>
      <c r="H4">
        <v>105211200</v>
      </c>
      <c r="I4">
        <v>3854648053</v>
      </c>
      <c r="K4" t="s">
        <v>4204</v>
      </c>
      <c r="L4" t="s">
        <v>9936</v>
      </c>
      <c r="M4" t="s">
        <v>10123</v>
      </c>
      <c r="N4" t="s">
        <v>506</v>
      </c>
      <c r="O4" t="s">
        <v>10124</v>
      </c>
      <c r="Q4" t="s">
        <v>4282</v>
      </c>
      <c r="R4" t="s">
        <v>4282</v>
      </c>
      <c r="V4" t="s">
        <v>4282</v>
      </c>
      <c r="W4" t="s">
        <v>4282</v>
      </c>
    </row>
    <row r="5" spans="1:28">
      <c r="B5">
        <v>0.58333333333333337</v>
      </c>
      <c r="C5" t="s">
        <v>10120</v>
      </c>
      <c r="D5" t="s">
        <v>5403</v>
      </c>
      <c r="E5" t="s">
        <v>10036</v>
      </c>
      <c r="F5">
        <v>45583</v>
      </c>
      <c r="G5" t="s">
        <v>10126</v>
      </c>
      <c r="H5">
        <v>146938089</v>
      </c>
      <c r="I5" t="s">
        <v>10127</v>
      </c>
      <c r="K5" t="s">
        <v>4204</v>
      </c>
      <c r="L5" t="s">
        <v>9936</v>
      </c>
      <c r="M5" t="s">
        <v>10123</v>
      </c>
      <c r="N5" t="s">
        <v>528</v>
      </c>
      <c r="O5" t="s">
        <v>10124</v>
      </c>
      <c r="V5" t="s">
        <v>4282</v>
      </c>
    </row>
    <row r="6" spans="1:28">
      <c r="B6">
        <v>0.58333333333333337</v>
      </c>
      <c r="C6" t="s">
        <v>10120</v>
      </c>
      <c r="D6" t="s">
        <v>5403</v>
      </c>
      <c r="E6" t="s">
        <v>10036</v>
      </c>
      <c r="F6">
        <v>45583</v>
      </c>
      <c r="G6" t="s">
        <v>10128</v>
      </c>
      <c r="H6">
        <v>95631969</v>
      </c>
      <c r="I6" t="s">
        <v>10129</v>
      </c>
      <c r="K6" t="s">
        <v>4204</v>
      </c>
      <c r="L6" t="s">
        <v>9936</v>
      </c>
      <c r="M6" t="s">
        <v>10123</v>
      </c>
    </row>
    <row r="7" spans="1:28">
      <c r="B7">
        <v>0.58333333333333304</v>
      </c>
      <c r="C7" t="s">
        <v>10120</v>
      </c>
      <c r="D7" t="s">
        <v>5403</v>
      </c>
      <c r="E7" t="s">
        <v>10036</v>
      </c>
      <c r="F7">
        <v>45583</v>
      </c>
      <c r="G7" t="s">
        <v>10130</v>
      </c>
      <c r="H7">
        <v>146208282</v>
      </c>
      <c r="I7" t="s">
        <v>10131</v>
      </c>
      <c r="K7" t="s">
        <v>4204</v>
      </c>
      <c r="L7" t="s">
        <v>9936</v>
      </c>
      <c r="M7" t="s">
        <v>10123</v>
      </c>
      <c r="N7" t="s">
        <v>8725</v>
      </c>
    </row>
    <row r="8" spans="1:28">
      <c r="B8">
        <v>0.58333333333333304</v>
      </c>
      <c r="C8" t="s">
        <v>10120</v>
      </c>
      <c r="D8" t="s">
        <v>5403</v>
      </c>
      <c r="E8" t="s">
        <v>10036</v>
      </c>
      <c r="F8">
        <v>45583</v>
      </c>
      <c r="G8" t="s">
        <v>10132</v>
      </c>
      <c r="H8">
        <v>123651984</v>
      </c>
      <c r="I8">
        <v>3857777836</v>
      </c>
      <c r="K8" t="s">
        <v>4204</v>
      </c>
      <c r="L8" t="s">
        <v>9936</v>
      </c>
      <c r="M8" t="s">
        <v>10123</v>
      </c>
      <c r="N8" t="s">
        <v>506</v>
      </c>
    </row>
    <row r="9" spans="1:28">
      <c r="B9">
        <v>0.58333333333333304</v>
      </c>
      <c r="C9" t="s">
        <v>10120</v>
      </c>
      <c r="D9" t="s">
        <v>5403</v>
      </c>
      <c r="E9" t="s">
        <v>10036</v>
      </c>
      <c r="F9">
        <v>45583</v>
      </c>
      <c r="G9" t="s">
        <v>10133</v>
      </c>
      <c r="H9">
        <v>95705610</v>
      </c>
      <c r="I9" t="s">
        <v>10134</v>
      </c>
      <c r="K9" t="s">
        <v>4204</v>
      </c>
      <c r="L9" t="s">
        <v>9936</v>
      </c>
      <c r="M9" t="s">
        <v>10123</v>
      </c>
    </row>
    <row r="10" spans="1:28">
      <c r="B10">
        <v>0.58333333333333337</v>
      </c>
      <c r="C10" t="s">
        <v>10120</v>
      </c>
      <c r="D10" t="s">
        <v>5403</v>
      </c>
      <c r="E10" t="s">
        <v>10036</v>
      </c>
      <c r="F10">
        <v>45583</v>
      </c>
      <c r="G10" t="s">
        <v>10135</v>
      </c>
      <c r="H10" t="s">
        <v>10136</v>
      </c>
      <c r="I10">
        <v>8019150375</v>
      </c>
      <c r="K10" t="s">
        <v>4204</v>
      </c>
      <c r="L10" t="s">
        <v>9936</v>
      </c>
      <c r="M10" t="s">
        <v>10123</v>
      </c>
      <c r="N10" t="s">
        <v>8725</v>
      </c>
    </row>
    <row r="11" spans="1:28">
      <c r="F11">
        <v>45581</v>
      </c>
      <c r="G11" t="s">
        <v>10137</v>
      </c>
      <c r="H11">
        <v>95676178</v>
      </c>
      <c r="I11" t="s">
        <v>10138</v>
      </c>
      <c r="K11" t="s">
        <v>55</v>
      </c>
      <c r="N11" t="s">
        <v>8598</v>
      </c>
    </row>
    <row r="13" spans="1:28">
      <c r="O13" t="s">
        <v>10124</v>
      </c>
      <c r="P13" t="s">
        <v>10139</v>
      </c>
    </row>
    <row r="14" spans="1:28">
      <c r="O14" t="s">
        <v>661</v>
      </c>
    </row>
    <row r="15" spans="1:28">
      <c r="O15" t="s">
        <v>10140</v>
      </c>
    </row>
  </sheetData>
  <protectedRanges>
    <protectedRange sqref="N3:N10" name="Range1_1_2"/>
  </protectedRanges>
  <autoFilter ref="A2:AC2" xr:uid="{F7F3D593-776E-4C53-8544-0535BDE64D8F}"/>
  <mergeCells count="4">
    <mergeCell ref="A1:E1"/>
    <mergeCell ref="F1:I1"/>
    <mergeCell ref="J1:M1"/>
    <mergeCell ref="O1:AB1"/>
  </mergeCells>
  <pageMargins left="0.7" right="0.7" top="0.75" bottom="0.75" header="0.3" footer="0.3"/>
  <drawing r:id="rId1"/>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60B6-E439-4CE2-9911-1921E7AFF180}">
  <sheetPr>
    <tabColor rgb="FFF090C9"/>
  </sheetPr>
  <dimension ref="A1:AB6"/>
  <sheetViews>
    <sheetView topLeftCell="D1" workbookViewId="0">
      <selection activeCell="R29" sqref="R29"/>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14" customWidth="1"/>
  </cols>
  <sheetData>
    <row r="1" spans="1:28">
      <c r="A1" s="1186" t="s">
        <v>8788</v>
      </c>
      <c r="B1" s="1186"/>
      <c r="C1" s="1186"/>
      <c r="D1" s="1186"/>
      <c r="E1" s="1186"/>
      <c r="F1" s="1186" t="s">
        <v>9912</v>
      </c>
      <c r="G1" s="1186"/>
      <c r="H1" s="1186"/>
      <c r="I1" s="1186"/>
      <c r="J1" s="1186" t="s">
        <v>8788</v>
      </c>
      <c r="K1" s="1186"/>
      <c r="L1" s="1186"/>
      <c r="M1" s="1186"/>
      <c r="O1" t="s">
        <v>9447</v>
      </c>
      <c r="P1" t="s">
        <v>9835</v>
      </c>
      <c r="Q1" t="s">
        <v>9449</v>
      </c>
      <c r="R1" t="s">
        <v>9448</v>
      </c>
      <c r="S1" t="s">
        <v>4150</v>
      </c>
      <c r="T1" t="s">
        <v>9836</v>
      </c>
      <c r="U1" t="s">
        <v>9837</v>
      </c>
      <c r="V1" t="s">
        <v>9838</v>
      </c>
      <c r="W1" t="s">
        <v>9839</v>
      </c>
      <c r="X1" t="s">
        <v>9840</v>
      </c>
      <c r="Y1" t="s">
        <v>9841</v>
      </c>
      <c r="Z1" t="s">
        <v>9625</v>
      </c>
      <c r="AA1" t="s">
        <v>9626</v>
      </c>
      <c r="AB1" t="s">
        <v>9627</v>
      </c>
    </row>
    <row r="2" spans="1:28">
      <c r="A2" t="s">
        <v>63</v>
      </c>
      <c r="B2" t="s">
        <v>6745</v>
      </c>
      <c r="C2" t="s">
        <v>4139</v>
      </c>
      <c r="D2" t="s">
        <v>4137</v>
      </c>
      <c r="E2" t="s">
        <v>4138</v>
      </c>
      <c r="F2" t="s">
        <v>9758</v>
      </c>
      <c r="G2" t="s">
        <v>189</v>
      </c>
      <c r="H2" t="s">
        <v>1705</v>
      </c>
      <c r="I2" t="s">
        <v>190</v>
      </c>
      <c r="J2" t="s">
        <v>9453</v>
      </c>
      <c r="K2" t="s">
        <v>4143</v>
      </c>
      <c r="L2" t="s">
        <v>9834</v>
      </c>
      <c r="M2" t="s">
        <v>4144</v>
      </c>
      <c r="N2" t="s">
        <v>449</v>
      </c>
    </row>
    <row r="3" spans="1:28">
      <c r="B3">
        <v>0.58333333333333337</v>
      </c>
      <c r="C3" t="s">
        <v>10120</v>
      </c>
      <c r="D3" t="s">
        <v>5403</v>
      </c>
      <c r="E3" t="s">
        <v>10036</v>
      </c>
      <c r="F3">
        <v>45581</v>
      </c>
      <c r="G3" t="s">
        <v>10141</v>
      </c>
      <c r="H3">
        <v>152178757</v>
      </c>
      <c r="I3">
        <v>8017035912</v>
      </c>
      <c r="K3" t="s">
        <v>4204</v>
      </c>
      <c r="L3" t="s">
        <v>9936</v>
      </c>
      <c r="M3" t="s">
        <v>10123</v>
      </c>
      <c r="N3" t="s">
        <v>8725</v>
      </c>
      <c r="O3" t="s">
        <v>4282</v>
      </c>
      <c r="P3" t="s">
        <v>4282</v>
      </c>
      <c r="Q3" t="s">
        <v>4282</v>
      </c>
      <c r="R3" t="s">
        <v>4282</v>
      </c>
      <c r="T3" t="s">
        <v>4282</v>
      </c>
      <c r="U3" t="s">
        <v>4282</v>
      </c>
      <c r="V3" t="s">
        <v>4282</v>
      </c>
      <c r="W3" t="s">
        <v>4282</v>
      </c>
      <c r="X3" t="s">
        <v>4282</v>
      </c>
      <c r="Y3" t="s">
        <v>4282</v>
      </c>
      <c r="Z3" t="s">
        <v>4282</v>
      </c>
      <c r="AA3" t="s">
        <v>4282</v>
      </c>
      <c r="AB3">
        <v>45586</v>
      </c>
    </row>
    <row r="4" spans="1:28" ht="15.95" customHeight="1">
      <c r="B4">
        <v>0.58333333333333337</v>
      </c>
      <c r="C4" t="s">
        <v>10120</v>
      </c>
      <c r="D4" t="s">
        <v>5403</v>
      </c>
      <c r="E4" t="s">
        <v>10036</v>
      </c>
      <c r="F4">
        <v>45581</v>
      </c>
      <c r="G4" t="s">
        <v>10142</v>
      </c>
      <c r="H4">
        <v>153761887</v>
      </c>
      <c r="I4">
        <v>3854908052</v>
      </c>
      <c r="K4" t="s">
        <v>4204</v>
      </c>
      <c r="L4" t="s">
        <v>9936</v>
      </c>
      <c r="M4" t="s">
        <v>10123</v>
      </c>
      <c r="N4" t="s">
        <v>506</v>
      </c>
      <c r="O4" t="s">
        <v>4282</v>
      </c>
      <c r="P4" t="s">
        <v>4282</v>
      </c>
      <c r="Q4" t="s">
        <v>4282</v>
      </c>
      <c r="R4" t="s">
        <v>4282</v>
      </c>
      <c r="S4" t="s">
        <v>4282</v>
      </c>
      <c r="T4" t="s">
        <v>4282</v>
      </c>
      <c r="U4" t="s">
        <v>4282</v>
      </c>
      <c r="V4" t="s">
        <v>4282</v>
      </c>
      <c r="W4" t="s">
        <v>4282</v>
      </c>
      <c r="X4" t="s">
        <v>4282</v>
      </c>
      <c r="Y4" t="s">
        <v>4282</v>
      </c>
      <c r="Z4" t="s">
        <v>4282</v>
      </c>
      <c r="AA4" t="s">
        <v>4282</v>
      </c>
      <c r="AB4">
        <v>45586</v>
      </c>
    </row>
    <row r="6" spans="1:28">
      <c r="K6" t="s">
        <v>55</v>
      </c>
    </row>
  </sheetData>
  <protectedRanges>
    <protectedRange sqref="N3:N4" name="Range1_1_2"/>
  </protectedRanges>
  <autoFilter ref="A2:S2" xr:uid="{F7F3D593-776E-4C53-8544-0535BDE64D8F}"/>
  <mergeCells count="3">
    <mergeCell ref="A1:E1"/>
    <mergeCell ref="F1:I1"/>
    <mergeCell ref="J1:M1"/>
  </mergeCells>
  <pageMargins left="0.7" right="0.7" top="0.75" bottom="0.75" header="0.3" footer="0.3"/>
  <drawing r:id="rId1"/>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DFB5-8903-436B-A856-780F9E29FFE6}">
  <sheetPr>
    <tabColor theme="9" tint="0.39997558519241921"/>
  </sheetPr>
  <dimension ref="A1:R18"/>
  <sheetViews>
    <sheetView topLeftCell="E1" workbookViewId="0">
      <selection activeCell="G21" sqref="G21"/>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67</v>
      </c>
      <c r="B3">
        <v>0.29166666666666669</v>
      </c>
      <c r="C3" t="s">
        <v>10144</v>
      </c>
      <c r="D3" t="s">
        <v>10145</v>
      </c>
      <c r="E3" t="s">
        <v>167</v>
      </c>
      <c r="F3">
        <v>45502</v>
      </c>
      <c r="G3" t="s">
        <v>10146</v>
      </c>
      <c r="H3">
        <v>146848175</v>
      </c>
      <c r="I3" t="s">
        <v>10147</v>
      </c>
      <c r="J3" t="s">
        <v>5926</v>
      </c>
      <c r="K3" t="s">
        <v>4220</v>
      </c>
      <c r="L3" t="s">
        <v>10028</v>
      </c>
      <c r="M3" t="s">
        <v>10148</v>
      </c>
      <c r="N3" t="s">
        <v>8072</v>
      </c>
    </row>
    <row r="7" spans="1:18">
      <c r="K7" t="s">
        <v>4932</v>
      </c>
    </row>
    <row r="18" spans="11:11">
      <c r="K18" t="s">
        <v>55</v>
      </c>
    </row>
  </sheetData>
  <protectedRanges>
    <protectedRange sqref="N3" name="Range1_1_2"/>
  </protectedRanges>
  <autoFilter ref="A2:S2" xr:uid="{F7F3D593-776E-4C53-8544-0535BDE64D8F}"/>
  <mergeCells count="4">
    <mergeCell ref="A1:E1"/>
    <mergeCell ref="F1:I1"/>
    <mergeCell ref="J1:M1"/>
    <mergeCell ref="O1:R1"/>
  </mergeCells>
  <pageMargins left="0.7" right="0.7" top="0.75" bottom="0.75" header="0.3" footer="0.3"/>
  <drawing r:id="rId1"/>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56C78-1260-4DC0-A7C8-272E4D6A8FB8}">
  <sheetPr>
    <tabColor theme="9" tint="0.39997558519241921"/>
  </sheetPr>
  <dimension ref="A1:R25"/>
  <sheetViews>
    <sheetView workbookViewId="0">
      <selection activeCell="K3" sqref="K3"/>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9996</v>
      </c>
      <c r="B3">
        <v>0.29166666666666669</v>
      </c>
      <c r="C3" t="s">
        <v>10144</v>
      </c>
      <c r="D3" t="s">
        <v>10145</v>
      </c>
      <c r="E3" t="s">
        <v>167</v>
      </c>
      <c r="F3">
        <v>45489</v>
      </c>
      <c r="G3" t="s">
        <v>10149</v>
      </c>
      <c r="H3">
        <v>95698180</v>
      </c>
      <c r="I3" t="s">
        <v>10150</v>
      </c>
      <c r="J3" t="s">
        <v>10151</v>
      </c>
      <c r="K3" t="s">
        <v>4220</v>
      </c>
      <c r="L3" t="s">
        <v>10028</v>
      </c>
      <c r="M3" t="s">
        <v>10148</v>
      </c>
      <c r="N3" t="s">
        <v>10152</v>
      </c>
      <c r="O3" t="s">
        <v>509</v>
      </c>
      <c r="P3" t="s">
        <v>509</v>
      </c>
      <c r="Q3" t="s">
        <v>806</v>
      </c>
      <c r="R3" t="s">
        <v>806</v>
      </c>
    </row>
    <row r="4" spans="1:18">
      <c r="A4" t="s">
        <v>67</v>
      </c>
      <c r="B4">
        <v>0.29166666666666669</v>
      </c>
      <c r="C4" t="s">
        <v>10120</v>
      </c>
      <c r="D4" t="s">
        <v>5403</v>
      </c>
      <c r="E4" t="s">
        <v>188</v>
      </c>
      <c r="F4">
        <v>45491</v>
      </c>
      <c r="G4" t="s">
        <v>10153</v>
      </c>
      <c r="H4">
        <v>117084880</v>
      </c>
      <c r="I4" t="s">
        <v>10154</v>
      </c>
      <c r="J4" t="s">
        <v>10155</v>
      </c>
      <c r="K4" t="s">
        <v>8617</v>
      </c>
      <c r="L4" t="s">
        <v>9936</v>
      </c>
      <c r="M4" t="s">
        <v>10123</v>
      </c>
      <c r="N4" t="s">
        <v>506</v>
      </c>
      <c r="O4" t="s">
        <v>509</v>
      </c>
      <c r="P4" t="s">
        <v>509</v>
      </c>
      <c r="Q4" t="s">
        <v>509</v>
      </c>
    </row>
    <row r="5" spans="1:18">
      <c r="A5" t="s">
        <v>65</v>
      </c>
      <c r="B5">
        <v>0.58333333333333337</v>
      </c>
      <c r="D5" t="s">
        <v>5431</v>
      </c>
      <c r="E5" t="s">
        <v>173</v>
      </c>
      <c r="F5">
        <v>45491</v>
      </c>
      <c r="G5" t="s">
        <v>10156</v>
      </c>
      <c r="H5">
        <v>142264336</v>
      </c>
      <c r="I5">
        <v>8017026444</v>
      </c>
      <c r="J5" t="s">
        <v>10157</v>
      </c>
      <c r="K5" t="s">
        <v>10158</v>
      </c>
      <c r="L5" t="s">
        <v>9916</v>
      </c>
      <c r="M5" t="s">
        <v>10159</v>
      </c>
      <c r="N5" t="s">
        <v>1768</v>
      </c>
      <c r="O5" t="s">
        <v>10160</v>
      </c>
      <c r="P5" t="s">
        <v>509</v>
      </c>
      <c r="Q5" t="s">
        <v>509</v>
      </c>
    </row>
    <row r="6" spans="1:18">
      <c r="A6" t="s">
        <v>9996</v>
      </c>
      <c r="B6">
        <v>0.29166666666666669</v>
      </c>
      <c r="C6" t="s">
        <v>10161</v>
      </c>
      <c r="D6" t="s">
        <v>10162</v>
      </c>
      <c r="E6" t="s">
        <v>86</v>
      </c>
      <c r="F6">
        <v>45495</v>
      </c>
      <c r="G6" t="s">
        <v>10163</v>
      </c>
      <c r="H6">
        <v>146651763</v>
      </c>
      <c r="I6" t="s">
        <v>10164</v>
      </c>
      <c r="J6" t="s">
        <v>10165</v>
      </c>
      <c r="K6" t="s">
        <v>4204</v>
      </c>
      <c r="L6" t="s">
        <v>10028</v>
      </c>
      <c r="M6" t="s">
        <v>10166</v>
      </c>
      <c r="N6" t="s">
        <v>10152</v>
      </c>
      <c r="P6" t="s">
        <v>509</v>
      </c>
      <c r="Q6" t="s">
        <v>509</v>
      </c>
    </row>
    <row r="7" spans="1:18">
      <c r="A7" t="s">
        <v>9996</v>
      </c>
      <c r="B7">
        <v>0.29166666666666669</v>
      </c>
      <c r="C7" t="s">
        <v>10167</v>
      </c>
      <c r="D7" t="s">
        <v>9238</v>
      </c>
      <c r="E7" t="s">
        <v>86</v>
      </c>
      <c r="F7">
        <v>45496</v>
      </c>
      <c r="G7" t="s">
        <v>10168</v>
      </c>
      <c r="H7">
        <v>146757359</v>
      </c>
      <c r="I7" t="s">
        <v>10169</v>
      </c>
      <c r="J7" t="s">
        <v>10170</v>
      </c>
      <c r="K7" t="s">
        <v>4204</v>
      </c>
      <c r="L7" t="s">
        <v>10028</v>
      </c>
      <c r="M7" t="s">
        <v>10166</v>
      </c>
      <c r="N7" t="s">
        <v>10152</v>
      </c>
      <c r="P7" t="s">
        <v>509</v>
      </c>
      <c r="Q7" t="s">
        <v>509</v>
      </c>
    </row>
    <row r="8" spans="1:18">
      <c r="B8">
        <v>0.29166666666666669</v>
      </c>
      <c r="C8" t="s">
        <v>10171</v>
      </c>
      <c r="D8" t="s">
        <v>10172</v>
      </c>
      <c r="E8" t="s">
        <v>173</v>
      </c>
      <c r="F8">
        <v>45497</v>
      </c>
      <c r="G8" t="s">
        <v>10173</v>
      </c>
      <c r="H8">
        <v>135045247</v>
      </c>
      <c r="I8" t="s">
        <v>10174</v>
      </c>
      <c r="J8" t="s">
        <v>10175</v>
      </c>
      <c r="K8" t="s">
        <v>10158</v>
      </c>
      <c r="L8" t="s">
        <v>9916</v>
      </c>
      <c r="M8" t="s">
        <v>10159</v>
      </c>
      <c r="N8" t="s">
        <v>506</v>
      </c>
      <c r="O8" t="s">
        <v>509</v>
      </c>
      <c r="P8" t="s">
        <v>509</v>
      </c>
      <c r="Q8" t="s">
        <v>509</v>
      </c>
    </row>
    <row r="9" spans="1:18">
      <c r="B9">
        <v>0.29166666666666669</v>
      </c>
      <c r="C9" t="s">
        <v>10176</v>
      </c>
      <c r="D9" t="s">
        <v>10177</v>
      </c>
      <c r="E9" t="s">
        <v>173</v>
      </c>
      <c r="F9">
        <v>45498</v>
      </c>
      <c r="G9" t="s">
        <v>10178</v>
      </c>
      <c r="H9">
        <v>95678211</v>
      </c>
      <c r="I9">
        <v>8016808405</v>
      </c>
      <c r="J9" t="s">
        <v>10179</v>
      </c>
      <c r="K9" t="s">
        <v>10158</v>
      </c>
      <c r="L9" t="s">
        <v>9916</v>
      </c>
      <c r="M9" t="s">
        <v>10159</v>
      </c>
      <c r="N9" t="s">
        <v>10180</v>
      </c>
      <c r="P9" t="s">
        <v>509</v>
      </c>
      <c r="Q9" t="s">
        <v>509</v>
      </c>
    </row>
    <row r="10" spans="1:18">
      <c r="B10">
        <v>0.29166666666666669</v>
      </c>
      <c r="C10" t="s">
        <v>10181</v>
      </c>
      <c r="D10" t="s">
        <v>10182</v>
      </c>
      <c r="E10" t="s">
        <v>173</v>
      </c>
      <c r="F10">
        <v>45498</v>
      </c>
      <c r="G10" t="s">
        <v>10183</v>
      </c>
      <c r="H10">
        <v>146967849</v>
      </c>
      <c r="I10" t="s">
        <v>10184</v>
      </c>
      <c r="J10" t="s">
        <v>10185</v>
      </c>
      <c r="K10" t="s">
        <v>10158</v>
      </c>
      <c r="L10" t="s">
        <v>9916</v>
      </c>
      <c r="M10" t="s">
        <v>10159</v>
      </c>
      <c r="N10" t="s">
        <v>8072</v>
      </c>
      <c r="P10" t="s">
        <v>509</v>
      </c>
      <c r="Q10" t="s">
        <v>509</v>
      </c>
    </row>
    <row r="14" spans="1:18">
      <c r="K14" t="s">
        <v>4932</v>
      </c>
    </row>
    <row r="25" spans="11:11">
      <c r="K25" t="s">
        <v>55</v>
      </c>
    </row>
  </sheetData>
  <protectedRanges>
    <protectedRange sqref="N4" name="Range1_1"/>
    <protectedRange sqref="N5" name="Range1_1_1"/>
    <protectedRange sqref="N3" name="Range1_1_2"/>
    <protectedRange sqref="N6:N10" name="Range1_1_3"/>
  </protectedRanges>
  <autoFilter ref="A2:S2" xr:uid="{F7F3D593-776E-4C53-8544-0535BDE64D8F}"/>
  <mergeCells count="4">
    <mergeCell ref="A1:E1"/>
    <mergeCell ref="F1:I1"/>
    <mergeCell ref="J1:M1"/>
    <mergeCell ref="O1:R1"/>
  </mergeCells>
  <pageMargins left="0.7" right="0.7" top="0.75" bottom="0.75" header="0.3" footer="0.3"/>
  <drawing r:id="rId1"/>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7A41-E6DE-42A8-9E5A-DF8AC37828F6}">
  <sheetPr filterMode="1">
    <tabColor theme="9" tint="0.39997558519241921"/>
  </sheetPr>
  <dimension ref="A1:R29"/>
  <sheetViews>
    <sheetView workbookViewId="0">
      <selection activeCell="K19" sqref="K19"/>
    </sheetView>
  </sheetViews>
  <sheetFormatPr defaultColWidth="8.85546875" defaultRowHeight="15"/>
  <cols>
    <col min="1" max="1" width="12.42578125" bestFit="1" customWidth="1"/>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hidden="1">
      <c r="A3" t="s">
        <v>9996</v>
      </c>
      <c r="B3">
        <v>0.29166666666666669</v>
      </c>
      <c r="C3" t="s">
        <v>10144</v>
      </c>
      <c r="D3" t="s">
        <v>10145</v>
      </c>
      <c r="E3" t="s">
        <v>167</v>
      </c>
      <c r="F3">
        <v>45489</v>
      </c>
      <c r="G3" t="s">
        <v>10149</v>
      </c>
      <c r="H3">
        <v>95698180</v>
      </c>
      <c r="I3" t="s">
        <v>10150</v>
      </c>
      <c r="J3" t="s">
        <v>10151</v>
      </c>
      <c r="K3" t="s">
        <v>4220</v>
      </c>
      <c r="L3" t="s">
        <v>10028</v>
      </c>
      <c r="M3" t="s">
        <v>10148</v>
      </c>
      <c r="N3" t="s">
        <v>10152</v>
      </c>
      <c r="O3" t="s">
        <v>509</v>
      </c>
      <c r="P3" t="s">
        <v>509</v>
      </c>
      <c r="Q3" t="s">
        <v>806</v>
      </c>
      <c r="R3" t="s">
        <v>806</v>
      </c>
    </row>
    <row r="4" spans="1:18">
      <c r="A4" t="s">
        <v>65</v>
      </c>
      <c r="B4">
        <v>0.29166666666666669</v>
      </c>
      <c r="C4" t="s">
        <v>10186</v>
      </c>
      <c r="D4" t="s">
        <v>5426</v>
      </c>
      <c r="E4" t="s">
        <v>167</v>
      </c>
      <c r="F4">
        <v>45491</v>
      </c>
      <c r="G4" t="s">
        <v>10187</v>
      </c>
      <c r="H4">
        <v>95642311</v>
      </c>
      <c r="I4">
        <v>8015121787</v>
      </c>
      <c r="J4" t="s">
        <v>10188</v>
      </c>
      <c r="K4" t="s">
        <v>4220</v>
      </c>
      <c r="L4" t="s">
        <v>10028</v>
      </c>
      <c r="M4" t="s">
        <v>10148</v>
      </c>
      <c r="N4" t="s">
        <v>3429</v>
      </c>
      <c r="O4" t="s">
        <v>10160</v>
      </c>
      <c r="P4" t="s">
        <v>509</v>
      </c>
      <c r="Q4" t="s">
        <v>509</v>
      </c>
    </row>
    <row r="5" spans="1:18">
      <c r="A5" t="s">
        <v>9996</v>
      </c>
      <c r="B5">
        <v>0.29166666666666669</v>
      </c>
      <c r="C5" t="s">
        <v>10189</v>
      </c>
      <c r="D5" t="s">
        <v>5320</v>
      </c>
      <c r="E5" t="s">
        <v>86</v>
      </c>
      <c r="F5">
        <v>45491</v>
      </c>
      <c r="G5" t="s">
        <v>10190</v>
      </c>
      <c r="H5">
        <v>120171149</v>
      </c>
      <c r="I5" t="s">
        <v>10191</v>
      </c>
      <c r="J5" t="s">
        <v>10192</v>
      </c>
      <c r="K5" t="s">
        <v>4204</v>
      </c>
      <c r="L5" t="s">
        <v>10028</v>
      </c>
      <c r="M5" t="s">
        <v>10166</v>
      </c>
      <c r="N5" t="s">
        <v>10152</v>
      </c>
      <c r="O5" t="s">
        <v>509</v>
      </c>
      <c r="P5" t="s">
        <v>509</v>
      </c>
      <c r="Q5" t="s">
        <v>509</v>
      </c>
    </row>
    <row r="6" spans="1:18">
      <c r="B6">
        <v>0.29166666666666669</v>
      </c>
      <c r="C6" t="s">
        <v>10193</v>
      </c>
      <c r="D6" t="s">
        <v>9183</v>
      </c>
      <c r="E6" t="s">
        <v>92</v>
      </c>
      <c r="F6">
        <v>45491</v>
      </c>
      <c r="G6" t="s">
        <v>10194</v>
      </c>
      <c r="H6">
        <v>146732848</v>
      </c>
      <c r="I6" t="s">
        <v>10195</v>
      </c>
      <c r="J6" t="s">
        <v>10196</v>
      </c>
      <c r="K6" t="s">
        <v>4220</v>
      </c>
      <c r="L6" t="s">
        <v>10028</v>
      </c>
      <c r="M6" t="s">
        <v>10148</v>
      </c>
      <c r="N6" t="s">
        <v>506</v>
      </c>
      <c r="O6" t="s">
        <v>509</v>
      </c>
      <c r="P6" t="s">
        <v>509</v>
      </c>
      <c r="Q6" t="s">
        <v>509</v>
      </c>
    </row>
    <row r="7" spans="1:18" hidden="1">
      <c r="B7">
        <v>0.29166666666666669</v>
      </c>
      <c r="C7" t="s">
        <v>10161</v>
      </c>
      <c r="D7" t="s">
        <v>10162</v>
      </c>
      <c r="E7" t="s">
        <v>86</v>
      </c>
      <c r="F7">
        <v>45492</v>
      </c>
      <c r="G7" t="s">
        <v>10197</v>
      </c>
      <c r="H7">
        <v>146410477</v>
      </c>
      <c r="I7" t="s">
        <v>10198</v>
      </c>
      <c r="J7" t="s">
        <v>10199</v>
      </c>
      <c r="K7" t="s">
        <v>4204</v>
      </c>
      <c r="L7" t="s">
        <v>10028</v>
      </c>
      <c r="M7" t="s">
        <v>10166</v>
      </c>
      <c r="N7" t="s">
        <v>8072</v>
      </c>
      <c r="O7" t="s">
        <v>509</v>
      </c>
      <c r="P7" t="s">
        <v>509</v>
      </c>
      <c r="Q7" t="s">
        <v>806</v>
      </c>
      <c r="R7" t="s">
        <v>806</v>
      </c>
    </row>
    <row r="8" spans="1:18" hidden="1">
      <c r="B8">
        <v>0.29166666666666669</v>
      </c>
      <c r="C8" t="s">
        <v>10167</v>
      </c>
      <c r="D8" t="s">
        <v>9238</v>
      </c>
      <c r="E8" t="s">
        <v>86</v>
      </c>
      <c r="F8">
        <v>45492</v>
      </c>
      <c r="G8" t="s">
        <v>10200</v>
      </c>
      <c r="H8">
        <v>97521309</v>
      </c>
      <c r="I8" t="s">
        <v>10201</v>
      </c>
      <c r="J8" t="s">
        <v>10202</v>
      </c>
      <c r="K8" t="s">
        <v>4204</v>
      </c>
      <c r="L8" t="s">
        <v>10028</v>
      </c>
      <c r="M8" t="s">
        <v>10166</v>
      </c>
      <c r="N8" t="s">
        <v>8072</v>
      </c>
      <c r="P8" t="s">
        <v>509</v>
      </c>
      <c r="Q8" t="s">
        <v>806</v>
      </c>
      <c r="R8" t="s">
        <v>806</v>
      </c>
    </row>
    <row r="9" spans="1:18">
      <c r="B9">
        <v>0.29166666666666669</v>
      </c>
      <c r="C9" t="s">
        <v>10203</v>
      </c>
      <c r="D9" t="s">
        <v>10204</v>
      </c>
      <c r="E9" t="s">
        <v>110</v>
      </c>
      <c r="F9">
        <v>45492</v>
      </c>
      <c r="G9" t="s">
        <v>10205</v>
      </c>
      <c r="H9">
        <v>141543090</v>
      </c>
      <c r="I9" t="s">
        <v>10206</v>
      </c>
      <c r="J9" t="s">
        <v>10207</v>
      </c>
      <c r="K9" t="s">
        <v>4204</v>
      </c>
      <c r="L9" t="s">
        <v>10028</v>
      </c>
      <c r="M9" t="s">
        <v>10166</v>
      </c>
      <c r="N9" t="s">
        <v>506</v>
      </c>
      <c r="O9" t="s">
        <v>509</v>
      </c>
      <c r="P9" t="s">
        <v>509</v>
      </c>
      <c r="Q9" t="s">
        <v>509</v>
      </c>
    </row>
    <row r="10" spans="1:18">
      <c r="B10">
        <v>0.58333333333333337</v>
      </c>
      <c r="C10" t="s">
        <v>10208</v>
      </c>
      <c r="D10" t="s">
        <v>10209</v>
      </c>
      <c r="E10" t="s">
        <v>83</v>
      </c>
      <c r="F10">
        <v>45488</v>
      </c>
      <c r="G10" t="s">
        <v>10210</v>
      </c>
      <c r="H10">
        <v>95710076</v>
      </c>
      <c r="I10">
        <v>3853719672</v>
      </c>
      <c r="J10" t="s">
        <v>10211</v>
      </c>
      <c r="K10" t="s">
        <v>4204</v>
      </c>
      <c r="L10" t="s">
        <v>9916</v>
      </c>
      <c r="M10" t="s">
        <v>10212</v>
      </c>
      <c r="N10" t="s">
        <v>8072</v>
      </c>
      <c r="O10" t="s">
        <v>509</v>
      </c>
      <c r="P10" t="s">
        <v>509</v>
      </c>
      <c r="Q10" t="s">
        <v>509</v>
      </c>
    </row>
    <row r="11" spans="1:18">
      <c r="A11" t="s">
        <v>9996</v>
      </c>
      <c r="B11">
        <v>0.58333333333333337</v>
      </c>
      <c r="C11" t="s">
        <v>10213</v>
      </c>
      <c r="D11" t="s">
        <v>10214</v>
      </c>
      <c r="E11" t="s">
        <v>125</v>
      </c>
      <c r="F11">
        <v>45488</v>
      </c>
      <c r="G11" t="s">
        <v>10215</v>
      </c>
      <c r="H11">
        <v>146471829</v>
      </c>
      <c r="I11" t="s">
        <v>10216</v>
      </c>
      <c r="J11" t="s">
        <v>10217</v>
      </c>
      <c r="K11" t="s">
        <v>4220</v>
      </c>
      <c r="L11" t="s">
        <v>9916</v>
      </c>
      <c r="M11" t="s">
        <v>10218</v>
      </c>
      <c r="N11" t="s">
        <v>10152</v>
      </c>
      <c r="O11" t="s">
        <v>509</v>
      </c>
      <c r="P11" t="s">
        <v>509</v>
      </c>
      <c r="Q11" t="s">
        <v>509</v>
      </c>
    </row>
    <row r="12" spans="1:18">
      <c r="B12">
        <v>0.58333333333333337</v>
      </c>
      <c r="C12" t="s">
        <v>10219</v>
      </c>
      <c r="D12" t="s">
        <v>10220</v>
      </c>
      <c r="E12" t="s">
        <v>119</v>
      </c>
      <c r="F12">
        <v>45489</v>
      </c>
      <c r="G12" t="s">
        <v>10221</v>
      </c>
      <c r="H12">
        <v>146736204</v>
      </c>
      <c r="I12" t="s">
        <v>10222</v>
      </c>
      <c r="J12" t="s">
        <v>10223</v>
      </c>
      <c r="K12" t="s">
        <v>4204</v>
      </c>
      <c r="L12" t="s">
        <v>9916</v>
      </c>
      <c r="M12" t="s">
        <v>10212</v>
      </c>
      <c r="N12" t="s">
        <v>506</v>
      </c>
      <c r="O12" t="s">
        <v>509</v>
      </c>
      <c r="P12" t="s">
        <v>509</v>
      </c>
      <c r="Q12" t="s">
        <v>509</v>
      </c>
    </row>
    <row r="13" spans="1:18">
      <c r="A13" t="s">
        <v>67</v>
      </c>
      <c r="B13">
        <v>0.58333333333333337</v>
      </c>
      <c r="C13" t="s">
        <v>10224</v>
      </c>
      <c r="D13" t="s">
        <v>5392</v>
      </c>
      <c r="E13" t="s">
        <v>188</v>
      </c>
      <c r="F13">
        <v>45491</v>
      </c>
      <c r="G13" t="s">
        <v>10225</v>
      </c>
      <c r="H13">
        <v>123856575</v>
      </c>
      <c r="I13" t="s">
        <v>10226</v>
      </c>
      <c r="J13" t="s">
        <v>10227</v>
      </c>
      <c r="K13" t="s">
        <v>8617</v>
      </c>
      <c r="L13" t="s">
        <v>9936</v>
      </c>
      <c r="M13" t="s">
        <v>55</v>
      </c>
      <c r="N13" t="s">
        <v>10228</v>
      </c>
      <c r="O13" t="s">
        <v>509</v>
      </c>
      <c r="P13" t="s">
        <v>509</v>
      </c>
      <c r="Q13" t="s">
        <v>509</v>
      </c>
    </row>
    <row r="14" spans="1:18">
      <c r="A14" t="s">
        <v>9996</v>
      </c>
      <c r="B14">
        <v>0.58333333333333337</v>
      </c>
      <c r="C14" t="s">
        <v>10229</v>
      </c>
      <c r="D14" t="s">
        <v>5396</v>
      </c>
      <c r="E14" t="s">
        <v>188</v>
      </c>
      <c r="F14">
        <v>45491</v>
      </c>
      <c r="G14" t="s">
        <v>10230</v>
      </c>
      <c r="H14">
        <v>141506498</v>
      </c>
      <c r="I14" t="s">
        <v>10231</v>
      </c>
      <c r="J14" t="s">
        <v>10232</v>
      </c>
      <c r="K14" t="s">
        <v>8617</v>
      </c>
      <c r="L14" t="s">
        <v>9936</v>
      </c>
      <c r="M14" t="s">
        <v>10123</v>
      </c>
      <c r="N14" t="s">
        <v>10152</v>
      </c>
      <c r="O14" t="s">
        <v>509</v>
      </c>
      <c r="P14" t="s">
        <v>509</v>
      </c>
      <c r="Q14" t="s">
        <v>509</v>
      </c>
    </row>
    <row r="15" spans="1:18">
      <c r="A15" t="s">
        <v>10233</v>
      </c>
      <c r="B15">
        <v>0.58333333333333337</v>
      </c>
      <c r="D15" t="s">
        <v>5399</v>
      </c>
      <c r="E15" t="s">
        <v>188</v>
      </c>
      <c r="F15">
        <v>45491</v>
      </c>
      <c r="G15" t="s">
        <v>10234</v>
      </c>
      <c r="H15">
        <v>146852492</v>
      </c>
      <c r="I15" t="s">
        <v>10235</v>
      </c>
      <c r="J15" t="s">
        <v>10236</v>
      </c>
      <c r="K15" t="s">
        <v>8617</v>
      </c>
      <c r="L15" t="s">
        <v>9936</v>
      </c>
      <c r="M15" t="s">
        <v>10123</v>
      </c>
      <c r="N15" t="s">
        <v>8072</v>
      </c>
      <c r="O15" t="s">
        <v>10160</v>
      </c>
      <c r="P15" t="s">
        <v>509</v>
      </c>
      <c r="Q15" t="s">
        <v>509</v>
      </c>
    </row>
    <row r="16" spans="1:18">
      <c r="B16">
        <v>0.58333333333333337</v>
      </c>
      <c r="C16" t="s">
        <v>10237</v>
      </c>
      <c r="D16" t="s">
        <v>10238</v>
      </c>
      <c r="E16" t="s">
        <v>188</v>
      </c>
      <c r="F16">
        <v>45491</v>
      </c>
      <c r="G16" t="s">
        <v>10239</v>
      </c>
      <c r="H16">
        <v>146847136</v>
      </c>
      <c r="I16">
        <v>4793019211</v>
      </c>
      <c r="J16" t="s">
        <v>10240</v>
      </c>
      <c r="K16" t="s">
        <v>8139</v>
      </c>
      <c r="L16" t="s">
        <v>9936</v>
      </c>
      <c r="M16" t="s">
        <v>10123</v>
      </c>
      <c r="N16" t="s">
        <v>3429</v>
      </c>
      <c r="P16" t="s">
        <v>509</v>
      </c>
      <c r="Q16" t="s">
        <v>509</v>
      </c>
    </row>
    <row r="17" spans="1:17">
      <c r="A17" t="s">
        <v>10233</v>
      </c>
      <c r="B17">
        <v>0.58333333333333337</v>
      </c>
      <c r="C17" t="s">
        <v>10241</v>
      </c>
      <c r="D17" t="s">
        <v>10242</v>
      </c>
      <c r="E17" t="s">
        <v>188</v>
      </c>
      <c r="F17">
        <v>45491</v>
      </c>
      <c r="G17" t="s">
        <v>10243</v>
      </c>
      <c r="H17">
        <v>106698048</v>
      </c>
      <c r="I17" t="s">
        <v>10244</v>
      </c>
      <c r="J17" t="s">
        <v>8140</v>
      </c>
      <c r="K17" t="s">
        <v>8139</v>
      </c>
      <c r="L17" t="s">
        <v>9936</v>
      </c>
      <c r="M17" t="s">
        <v>10123</v>
      </c>
      <c r="N17" t="s">
        <v>8072</v>
      </c>
      <c r="O17" t="s">
        <v>509</v>
      </c>
      <c r="P17" t="s">
        <v>509</v>
      </c>
      <c r="Q17" t="s">
        <v>509</v>
      </c>
    </row>
    <row r="18" spans="1:17">
      <c r="A18" t="s">
        <v>67</v>
      </c>
      <c r="B18">
        <v>0.58333333333333337</v>
      </c>
      <c r="C18" t="s">
        <v>10245</v>
      </c>
      <c r="D18" t="s">
        <v>5422</v>
      </c>
      <c r="E18" t="s">
        <v>119</v>
      </c>
      <c r="F18">
        <v>45491</v>
      </c>
      <c r="G18" t="s">
        <v>10246</v>
      </c>
      <c r="H18">
        <v>146873685</v>
      </c>
      <c r="I18">
        <v>7722696285</v>
      </c>
      <c r="J18" t="s">
        <v>10247</v>
      </c>
      <c r="K18" t="s">
        <v>4204</v>
      </c>
      <c r="L18" t="s">
        <v>9916</v>
      </c>
      <c r="M18" t="s">
        <v>10212</v>
      </c>
      <c r="N18" t="s">
        <v>10228</v>
      </c>
      <c r="O18" t="s">
        <v>10160</v>
      </c>
      <c r="P18" t="s">
        <v>509</v>
      </c>
      <c r="Q18" t="s">
        <v>509</v>
      </c>
    </row>
    <row r="19" spans="1:17">
      <c r="B19">
        <v>0.58333333333333337</v>
      </c>
      <c r="C19" t="s">
        <v>10248</v>
      </c>
      <c r="D19" t="s">
        <v>9214</v>
      </c>
      <c r="E19" t="s">
        <v>125</v>
      </c>
      <c r="F19">
        <v>45491</v>
      </c>
      <c r="G19" t="s">
        <v>10249</v>
      </c>
      <c r="H19">
        <v>146732615</v>
      </c>
      <c r="I19" t="s">
        <v>10250</v>
      </c>
      <c r="J19" t="s">
        <v>10251</v>
      </c>
      <c r="K19" t="s">
        <v>4220</v>
      </c>
      <c r="L19" t="s">
        <v>9916</v>
      </c>
      <c r="M19" t="s">
        <v>10218</v>
      </c>
      <c r="N19" t="s">
        <v>506</v>
      </c>
      <c r="O19" t="s">
        <v>509</v>
      </c>
      <c r="P19" t="s">
        <v>509</v>
      </c>
      <c r="Q19" t="s">
        <v>509</v>
      </c>
    </row>
    <row r="20" spans="1:17">
      <c r="B20">
        <v>0.58333333333333337</v>
      </c>
      <c r="C20" t="s">
        <v>10252</v>
      </c>
      <c r="D20" t="s">
        <v>9294</v>
      </c>
      <c r="E20" t="s">
        <v>125</v>
      </c>
      <c r="F20">
        <v>45491</v>
      </c>
      <c r="G20" t="s">
        <v>10253</v>
      </c>
      <c r="H20">
        <v>95685746</v>
      </c>
      <c r="I20" t="s">
        <v>10254</v>
      </c>
      <c r="J20" t="s">
        <v>10255</v>
      </c>
      <c r="K20" t="s">
        <v>4220</v>
      </c>
      <c r="L20" t="s">
        <v>9916</v>
      </c>
      <c r="M20" t="s">
        <v>10218</v>
      </c>
      <c r="N20" t="s">
        <v>506</v>
      </c>
      <c r="O20" t="s">
        <v>10160</v>
      </c>
      <c r="P20" t="s">
        <v>509</v>
      </c>
      <c r="Q20" t="s">
        <v>509</v>
      </c>
    </row>
    <row r="21" spans="1:17">
      <c r="A21" t="s">
        <v>9996</v>
      </c>
      <c r="B21">
        <v>0.58333333333333337</v>
      </c>
      <c r="C21" t="s">
        <v>8768</v>
      </c>
      <c r="D21" t="s">
        <v>9389</v>
      </c>
      <c r="E21" t="s">
        <v>119</v>
      </c>
      <c r="F21">
        <v>45491</v>
      </c>
      <c r="G21" t="s">
        <v>10256</v>
      </c>
      <c r="H21">
        <v>142264338</v>
      </c>
      <c r="I21" t="s">
        <v>10257</v>
      </c>
      <c r="J21" t="s">
        <v>10258</v>
      </c>
      <c r="K21" t="s">
        <v>4204</v>
      </c>
      <c r="L21" t="s">
        <v>9916</v>
      </c>
      <c r="M21" t="s">
        <v>10212</v>
      </c>
      <c r="N21" t="s">
        <v>10152</v>
      </c>
      <c r="O21" t="s">
        <v>509</v>
      </c>
      <c r="P21" t="s">
        <v>509</v>
      </c>
      <c r="Q21" t="s">
        <v>509</v>
      </c>
    </row>
    <row r="22" spans="1:17">
      <c r="B22">
        <v>0.58333333333333337</v>
      </c>
      <c r="C22" t="s">
        <v>9997</v>
      </c>
      <c r="D22" t="s">
        <v>9354</v>
      </c>
      <c r="E22" t="s">
        <v>119</v>
      </c>
      <c r="F22">
        <v>45491</v>
      </c>
      <c r="G22" t="s">
        <v>10259</v>
      </c>
      <c r="H22">
        <v>146737389</v>
      </c>
      <c r="I22" t="s">
        <v>10260</v>
      </c>
      <c r="J22" t="s">
        <v>10261</v>
      </c>
      <c r="K22" t="s">
        <v>4204</v>
      </c>
      <c r="L22" t="s">
        <v>9916</v>
      </c>
      <c r="M22" t="s">
        <v>10212</v>
      </c>
      <c r="N22" t="s">
        <v>10262</v>
      </c>
      <c r="O22" t="s">
        <v>10160</v>
      </c>
      <c r="P22" t="s">
        <v>509</v>
      </c>
      <c r="Q22" t="s">
        <v>509</v>
      </c>
    </row>
    <row r="23" spans="1:17">
      <c r="A23" t="s">
        <v>65</v>
      </c>
      <c r="B23">
        <v>0.58333333333333337</v>
      </c>
      <c r="C23" t="s">
        <v>10263</v>
      </c>
      <c r="D23" t="s">
        <v>10264</v>
      </c>
      <c r="E23" t="s">
        <v>119</v>
      </c>
      <c r="F23">
        <v>45491</v>
      </c>
      <c r="G23" t="s">
        <v>10265</v>
      </c>
      <c r="H23">
        <v>131512288</v>
      </c>
      <c r="I23" t="s">
        <v>10266</v>
      </c>
      <c r="J23" t="s">
        <v>10267</v>
      </c>
      <c r="K23" t="s">
        <v>4204</v>
      </c>
      <c r="L23" t="s">
        <v>9916</v>
      </c>
      <c r="M23" t="s">
        <v>10212</v>
      </c>
      <c r="N23" t="s">
        <v>1768</v>
      </c>
      <c r="O23" t="s">
        <v>10160</v>
      </c>
      <c r="P23" t="s">
        <v>509</v>
      </c>
      <c r="Q23" t="s">
        <v>509</v>
      </c>
    </row>
    <row r="29" spans="1:17">
      <c r="K29" t="s">
        <v>4932</v>
      </c>
    </row>
  </sheetData>
  <protectedRanges>
    <protectedRange sqref="N3:N23" name="Range1_1"/>
  </protectedRanges>
  <autoFilter ref="A2:S23" xr:uid="{F7F3D593-776E-4C53-8544-0535BDE64D8F}">
    <filterColumn colId="16">
      <filters>
        <filter val="Yes"/>
      </filters>
    </filterColumn>
  </autoFilter>
  <sortState xmlns:xlrd2="http://schemas.microsoft.com/office/spreadsheetml/2017/richdata2" ref="A2:S30">
    <sortCondition ref="B3:B30"/>
  </sortState>
  <mergeCells count="4">
    <mergeCell ref="A1:E1"/>
    <mergeCell ref="F1:I1"/>
    <mergeCell ref="J1:M1"/>
    <mergeCell ref="O1:R1"/>
  </mergeCells>
  <pageMargins left="0.7" right="0.7" top="0.75" bottom="0.75" header="0.3" footer="0.3"/>
  <drawing r:id="rId1"/>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D593-776E-4C53-8544-0535BDE64D8F}">
  <sheetPr>
    <tabColor rgb="FFFFFF00"/>
  </sheetPr>
  <dimension ref="A1:R15"/>
  <sheetViews>
    <sheetView workbookViewId="0">
      <selection activeCell="D2" sqref="D2"/>
    </sheetView>
  </sheetViews>
  <sheetFormatPr defaultColWidth="8.85546875" defaultRowHeight="15"/>
  <cols>
    <col min="2" max="3" width="12.28515625" customWidth="1"/>
    <col min="4" max="4" width="12.42578125"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66</v>
      </c>
      <c r="B3">
        <v>0.58333333333333337</v>
      </c>
      <c r="C3" t="s">
        <v>10268</v>
      </c>
      <c r="D3" t="s">
        <v>5573</v>
      </c>
      <c r="E3" t="s">
        <v>119</v>
      </c>
      <c r="F3">
        <v>45481</v>
      </c>
      <c r="G3" t="s">
        <v>10269</v>
      </c>
      <c r="H3">
        <v>145706188</v>
      </c>
      <c r="I3" t="s">
        <v>10270</v>
      </c>
      <c r="J3" t="s">
        <v>10271</v>
      </c>
      <c r="K3" t="s">
        <v>4204</v>
      </c>
      <c r="L3" t="s">
        <v>10272</v>
      </c>
      <c r="M3" t="s">
        <v>10212</v>
      </c>
      <c r="N3" t="s">
        <v>10152</v>
      </c>
      <c r="P3" t="s">
        <v>509</v>
      </c>
      <c r="Q3" t="s">
        <v>509</v>
      </c>
      <c r="R3" t="s">
        <v>509</v>
      </c>
    </row>
    <row r="4" spans="1:18">
      <c r="B4">
        <v>0.29166666666666669</v>
      </c>
      <c r="C4" t="s">
        <v>10273</v>
      </c>
      <c r="D4" t="s">
        <v>5472</v>
      </c>
      <c r="E4" t="s">
        <v>92</v>
      </c>
      <c r="F4">
        <v>45483</v>
      </c>
      <c r="G4" t="s">
        <v>10274</v>
      </c>
      <c r="H4">
        <v>142185865</v>
      </c>
      <c r="I4">
        <v>3854361988</v>
      </c>
      <c r="J4" t="s">
        <v>10275</v>
      </c>
      <c r="K4" t="s">
        <v>4220</v>
      </c>
      <c r="L4" t="s">
        <v>10276</v>
      </c>
      <c r="M4" t="s">
        <v>10148</v>
      </c>
      <c r="N4" t="s">
        <v>3429</v>
      </c>
      <c r="P4" t="s">
        <v>509</v>
      </c>
      <c r="Q4" t="s">
        <v>509</v>
      </c>
      <c r="R4" t="s">
        <v>509</v>
      </c>
    </row>
    <row r="5" spans="1:18">
      <c r="B5">
        <v>0.29166666666666669</v>
      </c>
      <c r="C5" t="s">
        <v>10277</v>
      </c>
      <c r="D5" t="s">
        <v>5476</v>
      </c>
      <c r="E5" t="s">
        <v>92</v>
      </c>
      <c r="F5">
        <v>45483</v>
      </c>
      <c r="G5" t="s">
        <v>10278</v>
      </c>
      <c r="H5">
        <v>145725990</v>
      </c>
      <c r="I5" t="s">
        <v>10279</v>
      </c>
      <c r="J5" t="s">
        <v>10280</v>
      </c>
      <c r="K5" t="s">
        <v>4220</v>
      </c>
      <c r="L5" t="s">
        <v>10276</v>
      </c>
      <c r="M5" t="s">
        <v>10148</v>
      </c>
      <c r="N5" t="s">
        <v>506</v>
      </c>
      <c r="P5" t="s">
        <v>509</v>
      </c>
      <c r="Q5" t="s">
        <v>509</v>
      </c>
      <c r="R5" t="s">
        <v>509</v>
      </c>
    </row>
    <row r="6" spans="1:18">
      <c r="B6">
        <v>0.29166666666666669</v>
      </c>
      <c r="C6" t="s">
        <v>10281</v>
      </c>
      <c r="D6" t="s">
        <v>5479</v>
      </c>
      <c r="E6" t="s">
        <v>92</v>
      </c>
      <c r="F6">
        <v>45483</v>
      </c>
      <c r="G6" t="s">
        <v>10282</v>
      </c>
      <c r="H6">
        <v>145663780</v>
      </c>
      <c r="I6" t="s">
        <v>10283</v>
      </c>
      <c r="J6" t="s">
        <v>10284</v>
      </c>
      <c r="K6" t="s">
        <v>4220</v>
      </c>
      <c r="L6" t="s">
        <v>10276</v>
      </c>
      <c r="M6" t="s">
        <v>10148</v>
      </c>
      <c r="N6" t="s">
        <v>8072</v>
      </c>
      <c r="P6" t="s">
        <v>509</v>
      </c>
      <c r="Q6" t="s">
        <v>509</v>
      </c>
      <c r="R6" t="s">
        <v>509</v>
      </c>
    </row>
    <row r="7" spans="1:18">
      <c r="B7">
        <v>0.29166666666666669</v>
      </c>
      <c r="C7" t="s">
        <v>10285</v>
      </c>
      <c r="D7" t="s">
        <v>5482</v>
      </c>
      <c r="E7" t="s">
        <v>110</v>
      </c>
      <c r="F7">
        <v>45483</v>
      </c>
      <c r="G7" t="s">
        <v>10286</v>
      </c>
      <c r="H7">
        <v>112690482</v>
      </c>
      <c r="I7">
        <v>3854162899</v>
      </c>
      <c r="J7" t="s">
        <v>10287</v>
      </c>
      <c r="K7" t="s">
        <v>4204</v>
      </c>
      <c r="L7" t="s">
        <v>10276</v>
      </c>
      <c r="M7" t="s">
        <v>10166</v>
      </c>
      <c r="N7" t="s">
        <v>506</v>
      </c>
      <c r="P7" t="s">
        <v>509</v>
      </c>
      <c r="Q7" t="s">
        <v>509</v>
      </c>
      <c r="R7" t="s">
        <v>509</v>
      </c>
    </row>
    <row r="8" spans="1:18">
      <c r="B8">
        <v>0.58333333333333337</v>
      </c>
      <c r="C8" t="s">
        <v>10288</v>
      </c>
      <c r="D8" t="s">
        <v>5485</v>
      </c>
      <c r="E8" t="s">
        <v>83</v>
      </c>
      <c r="F8">
        <v>45483</v>
      </c>
      <c r="G8" t="s">
        <v>10289</v>
      </c>
      <c r="H8">
        <v>102661220</v>
      </c>
      <c r="I8" t="s">
        <v>10290</v>
      </c>
      <c r="J8" t="s">
        <v>10291</v>
      </c>
      <c r="K8" t="s">
        <v>4204</v>
      </c>
      <c r="L8" t="s">
        <v>10272</v>
      </c>
      <c r="M8" t="s">
        <v>10212</v>
      </c>
      <c r="N8" t="s">
        <v>10180</v>
      </c>
      <c r="P8" t="s">
        <v>509</v>
      </c>
      <c r="Q8" t="s">
        <v>509</v>
      </c>
      <c r="R8" t="s">
        <v>509</v>
      </c>
    </row>
    <row r="9" spans="1:18">
      <c r="B9">
        <v>0.58333333333333337</v>
      </c>
      <c r="C9" t="s">
        <v>6850</v>
      </c>
      <c r="D9" t="s">
        <v>9370</v>
      </c>
      <c r="E9" t="s">
        <v>83</v>
      </c>
      <c r="F9">
        <v>45483</v>
      </c>
      <c r="G9" t="s">
        <v>10292</v>
      </c>
      <c r="H9">
        <v>146217195</v>
      </c>
      <c r="I9" t="s">
        <v>10293</v>
      </c>
      <c r="J9" t="s">
        <v>10294</v>
      </c>
      <c r="K9" t="s">
        <v>4204</v>
      </c>
      <c r="L9" t="s">
        <v>10272</v>
      </c>
      <c r="M9" t="s">
        <v>10212</v>
      </c>
      <c r="N9" t="s">
        <v>10180</v>
      </c>
      <c r="P9" t="s">
        <v>509</v>
      </c>
      <c r="Q9" t="s">
        <v>509</v>
      </c>
      <c r="R9" t="s">
        <v>509</v>
      </c>
    </row>
    <row r="10" spans="1:18">
      <c r="A10" t="s">
        <v>66</v>
      </c>
      <c r="B10">
        <v>0.58333333333333337</v>
      </c>
      <c r="C10" t="s">
        <v>10295</v>
      </c>
      <c r="D10" t="s">
        <v>5305</v>
      </c>
      <c r="E10" t="s">
        <v>83</v>
      </c>
      <c r="F10">
        <v>45484</v>
      </c>
      <c r="G10" t="s">
        <v>10296</v>
      </c>
      <c r="H10">
        <v>139266123</v>
      </c>
      <c r="I10" t="s">
        <v>10297</v>
      </c>
      <c r="J10" t="s">
        <v>10298</v>
      </c>
      <c r="K10" t="s">
        <v>4204</v>
      </c>
      <c r="L10" t="s">
        <v>10272</v>
      </c>
      <c r="M10" t="s">
        <v>10212</v>
      </c>
      <c r="N10" t="s">
        <v>10152</v>
      </c>
      <c r="P10" t="s">
        <v>509</v>
      </c>
      <c r="Q10" t="s">
        <v>509</v>
      </c>
      <c r="R10" t="s">
        <v>509</v>
      </c>
    </row>
    <row r="11" spans="1:18">
      <c r="B11">
        <v>0.58333333333333337</v>
      </c>
      <c r="C11" t="s">
        <v>10299</v>
      </c>
      <c r="D11" t="s">
        <v>5310</v>
      </c>
      <c r="E11" t="s">
        <v>119</v>
      </c>
      <c r="F11">
        <v>45483</v>
      </c>
      <c r="G11" t="s">
        <v>10300</v>
      </c>
      <c r="H11">
        <v>142185847</v>
      </c>
      <c r="I11">
        <v>8016719605</v>
      </c>
      <c r="J11" t="s">
        <v>10301</v>
      </c>
      <c r="K11" t="s">
        <v>4204</v>
      </c>
      <c r="L11" t="s">
        <v>10272</v>
      </c>
      <c r="M11" t="s">
        <v>10212</v>
      </c>
      <c r="N11" t="s">
        <v>3429</v>
      </c>
      <c r="P11" t="s">
        <v>509</v>
      </c>
      <c r="Q11" t="s">
        <v>509</v>
      </c>
      <c r="R11" t="s">
        <v>509</v>
      </c>
    </row>
    <row r="12" spans="1:18">
      <c r="B12">
        <v>0.29166666666666669</v>
      </c>
      <c r="C12" t="s">
        <v>10302</v>
      </c>
      <c r="D12" t="s">
        <v>10303</v>
      </c>
      <c r="E12" t="s">
        <v>110</v>
      </c>
      <c r="F12">
        <v>45484</v>
      </c>
      <c r="G12" t="s">
        <v>6548</v>
      </c>
      <c r="H12">
        <v>146473196</v>
      </c>
      <c r="I12" t="s">
        <v>10304</v>
      </c>
      <c r="J12" t="s">
        <v>6552</v>
      </c>
      <c r="K12" t="s">
        <v>4204</v>
      </c>
      <c r="L12" t="s">
        <v>10276</v>
      </c>
      <c r="M12" t="s">
        <v>10166</v>
      </c>
      <c r="N12" t="s">
        <v>10305</v>
      </c>
      <c r="P12" t="s">
        <v>509</v>
      </c>
      <c r="Q12" t="s">
        <v>509</v>
      </c>
      <c r="R12" t="s">
        <v>509</v>
      </c>
    </row>
    <row r="13" spans="1:18">
      <c r="B13">
        <v>0.58333333333333337</v>
      </c>
      <c r="C13" t="s">
        <v>10306</v>
      </c>
      <c r="D13" t="s">
        <v>10307</v>
      </c>
      <c r="E13" t="s">
        <v>119</v>
      </c>
      <c r="F13">
        <v>45484</v>
      </c>
      <c r="G13" t="s">
        <v>10308</v>
      </c>
      <c r="H13">
        <v>104605392</v>
      </c>
      <c r="I13" t="s">
        <v>10309</v>
      </c>
      <c r="J13" t="s">
        <v>10310</v>
      </c>
      <c r="K13" t="s">
        <v>4204</v>
      </c>
      <c r="L13" t="s">
        <v>10272</v>
      </c>
      <c r="M13" t="s">
        <v>10212</v>
      </c>
      <c r="N13" t="s">
        <v>8598</v>
      </c>
      <c r="P13" t="s">
        <v>509</v>
      </c>
      <c r="Q13" t="s">
        <v>509</v>
      </c>
      <c r="R13" t="s">
        <v>509</v>
      </c>
    </row>
    <row r="14" spans="1:18">
      <c r="B14">
        <v>0.58333333333333337</v>
      </c>
      <c r="C14" t="s">
        <v>10311</v>
      </c>
      <c r="D14" t="s">
        <v>10312</v>
      </c>
      <c r="E14" t="s">
        <v>119</v>
      </c>
      <c r="F14">
        <v>45485</v>
      </c>
      <c r="G14" t="s">
        <v>10313</v>
      </c>
      <c r="H14">
        <v>144824794</v>
      </c>
      <c r="I14" t="s">
        <v>10314</v>
      </c>
      <c r="J14" t="s">
        <v>10315</v>
      </c>
      <c r="K14" t="s">
        <v>4204</v>
      </c>
      <c r="L14" t="s">
        <v>10272</v>
      </c>
      <c r="M14" t="s">
        <v>10212</v>
      </c>
      <c r="N14" t="s">
        <v>10180</v>
      </c>
      <c r="P14" t="s">
        <v>509</v>
      </c>
      <c r="Q14" t="s">
        <v>509</v>
      </c>
      <c r="R14" t="s">
        <v>509</v>
      </c>
    </row>
    <row r="15" spans="1:18">
      <c r="B15">
        <v>0.29166666666666669</v>
      </c>
      <c r="C15" t="s">
        <v>10316</v>
      </c>
      <c r="D15" t="s">
        <v>10317</v>
      </c>
      <c r="E15" t="s">
        <v>167</v>
      </c>
      <c r="F15">
        <v>45485</v>
      </c>
      <c r="G15" t="s">
        <v>10318</v>
      </c>
      <c r="H15">
        <v>134100621</v>
      </c>
      <c r="I15" t="s">
        <v>10319</v>
      </c>
      <c r="J15" t="s">
        <v>10320</v>
      </c>
      <c r="K15" t="s">
        <v>4220</v>
      </c>
      <c r="L15" t="s">
        <v>10276</v>
      </c>
      <c r="M15" t="s">
        <v>10148</v>
      </c>
      <c r="N15" t="s">
        <v>8072</v>
      </c>
      <c r="P15" t="s">
        <v>509</v>
      </c>
      <c r="Q15" t="s">
        <v>509</v>
      </c>
      <c r="R15" t="s">
        <v>509</v>
      </c>
    </row>
  </sheetData>
  <protectedRanges>
    <protectedRange sqref="N3:N15" name="Range1_1"/>
  </protectedRanges>
  <autoFilter ref="A2:S15" xr:uid="{F7F3D593-776E-4C53-8544-0535BDE64D8F}"/>
  <mergeCells count="4">
    <mergeCell ref="A1:E1"/>
    <mergeCell ref="F1:I1"/>
    <mergeCell ref="J1:M1"/>
    <mergeCell ref="O1:R1"/>
  </mergeCells>
  <pageMargins left="0.7" right="0.7" top="0.75" bottom="0.75" header="0.3" footer="0.3"/>
  <drawing r:id="rId1"/>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E351-9913-4820-AB0B-CFA8BA572C7B}">
  <dimension ref="A1:R6"/>
  <sheetViews>
    <sheetView workbookViewId="0">
      <selection activeCell="K17" sqref="K17"/>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67</v>
      </c>
      <c r="B3">
        <v>0.29166666666666669</v>
      </c>
      <c r="C3" t="s">
        <v>10321</v>
      </c>
      <c r="D3" t="s">
        <v>5566</v>
      </c>
      <c r="E3" t="s">
        <v>119</v>
      </c>
      <c r="F3">
        <v>45474</v>
      </c>
      <c r="G3" t="s">
        <v>10322</v>
      </c>
      <c r="H3">
        <v>141508674</v>
      </c>
      <c r="I3" t="s">
        <v>10323</v>
      </c>
      <c r="J3" t="s">
        <v>10324</v>
      </c>
      <c r="K3" t="s">
        <v>4204</v>
      </c>
      <c r="L3" t="s">
        <v>10272</v>
      </c>
      <c r="M3" t="s">
        <v>10212</v>
      </c>
      <c r="N3" t="s">
        <v>8725</v>
      </c>
      <c r="P3" t="s">
        <v>509</v>
      </c>
      <c r="Q3" t="s">
        <v>509</v>
      </c>
    </row>
    <row r="4" spans="1:18">
      <c r="A4" t="s">
        <v>65</v>
      </c>
      <c r="B4">
        <v>0.29166666666666669</v>
      </c>
      <c r="C4" t="s">
        <v>10203</v>
      </c>
      <c r="D4" t="s">
        <v>5443</v>
      </c>
      <c r="E4" t="s">
        <v>110</v>
      </c>
      <c r="F4">
        <v>45476</v>
      </c>
      <c r="G4" t="s">
        <v>10325</v>
      </c>
      <c r="H4">
        <v>122475228</v>
      </c>
      <c r="I4" t="s">
        <v>10326</v>
      </c>
      <c r="J4" t="s">
        <v>10327</v>
      </c>
      <c r="K4" t="s">
        <v>4204</v>
      </c>
      <c r="L4" t="s">
        <v>10276</v>
      </c>
      <c r="M4" t="s">
        <v>10166</v>
      </c>
      <c r="N4" t="s">
        <v>3429</v>
      </c>
      <c r="P4" t="s">
        <v>509</v>
      </c>
      <c r="Q4" t="s">
        <v>509</v>
      </c>
    </row>
    <row r="5" spans="1:18">
      <c r="A5" t="s">
        <v>9996</v>
      </c>
      <c r="B5">
        <v>0.29166666666666669</v>
      </c>
      <c r="C5" t="s">
        <v>8287</v>
      </c>
      <c r="D5" t="s">
        <v>5448</v>
      </c>
      <c r="E5" t="s">
        <v>110</v>
      </c>
      <c r="F5">
        <v>45476</v>
      </c>
      <c r="G5" t="s">
        <v>10328</v>
      </c>
      <c r="H5">
        <v>146197246</v>
      </c>
      <c r="I5" t="s">
        <v>10329</v>
      </c>
      <c r="J5" t="s">
        <v>10330</v>
      </c>
      <c r="K5" t="s">
        <v>4204</v>
      </c>
      <c r="L5" t="s">
        <v>10276</v>
      </c>
      <c r="M5" t="s">
        <v>10166</v>
      </c>
      <c r="N5" t="s">
        <v>10152</v>
      </c>
      <c r="P5" t="s">
        <v>509</v>
      </c>
      <c r="Q5" t="s">
        <v>509</v>
      </c>
    </row>
    <row r="6" spans="1:18">
      <c r="A6" t="s">
        <v>67</v>
      </c>
      <c r="B6">
        <v>0.29166666666666669</v>
      </c>
      <c r="C6" t="s">
        <v>10331</v>
      </c>
      <c r="D6" t="s">
        <v>9188</v>
      </c>
      <c r="E6" t="s">
        <v>83</v>
      </c>
      <c r="F6">
        <v>45476</v>
      </c>
      <c r="G6" t="s">
        <v>10332</v>
      </c>
      <c r="H6">
        <v>145741940</v>
      </c>
      <c r="I6" t="s">
        <v>10333</v>
      </c>
      <c r="J6" t="s">
        <v>10334</v>
      </c>
      <c r="K6" t="s">
        <v>4204</v>
      </c>
      <c r="L6" t="s">
        <v>10272</v>
      </c>
      <c r="M6" t="s">
        <v>10212</v>
      </c>
      <c r="N6" t="s">
        <v>8725</v>
      </c>
      <c r="P6" t="s">
        <v>509</v>
      </c>
      <c r="Q6" t="s">
        <v>509</v>
      </c>
    </row>
  </sheetData>
  <protectedRanges>
    <protectedRange sqref="N3:N6" name="Range1_1"/>
  </protectedRanges>
  <mergeCells count="4">
    <mergeCell ref="A1:E1"/>
    <mergeCell ref="F1:I1"/>
    <mergeCell ref="J1:M1"/>
    <mergeCell ref="O1:R1"/>
  </mergeCells>
  <pageMargins left="0.7" right="0.7" top="0.75" bottom="0.75" header="0.3" footer="0.3"/>
  <drawing r:id="rId1"/>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9801-3350-4501-BFA4-CDFA1CF40EC7}">
  <dimension ref="A1:R6"/>
  <sheetViews>
    <sheetView topLeftCell="E1" workbookViewId="0">
      <selection activeCell="M8" sqref="M8"/>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B3">
        <v>0.29166666666666669</v>
      </c>
      <c r="C3" t="s">
        <v>10335</v>
      </c>
      <c r="D3" t="s">
        <v>5535</v>
      </c>
      <c r="E3" t="s">
        <v>92</v>
      </c>
      <c r="F3">
        <v>45468</v>
      </c>
      <c r="G3" t="s">
        <v>10336</v>
      </c>
      <c r="H3">
        <v>95692377</v>
      </c>
      <c r="I3">
        <v>8015025742</v>
      </c>
      <c r="J3" t="s">
        <v>10337</v>
      </c>
      <c r="K3" t="s">
        <v>4220</v>
      </c>
      <c r="L3" t="s">
        <v>10276</v>
      </c>
      <c r="M3" t="s">
        <v>10148</v>
      </c>
      <c r="N3" t="s">
        <v>10180</v>
      </c>
      <c r="O3" t="s">
        <v>509</v>
      </c>
      <c r="P3" t="s">
        <v>509</v>
      </c>
      <c r="Q3" t="s">
        <v>509</v>
      </c>
      <c r="R3" t="s">
        <v>509</v>
      </c>
    </row>
    <row r="4" spans="1:18">
      <c r="B4">
        <v>0.29166666666666669</v>
      </c>
      <c r="C4" t="s">
        <v>10338</v>
      </c>
      <c r="D4" t="s">
        <v>5549</v>
      </c>
      <c r="E4" t="s">
        <v>86</v>
      </c>
      <c r="F4">
        <v>45467</v>
      </c>
      <c r="G4" t="s">
        <v>10339</v>
      </c>
      <c r="H4">
        <v>114214674</v>
      </c>
      <c r="I4">
        <v>3854997501</v>
      </c>
      <c r="J4" t="s">
        <v>10340</v>
      </c>
      <c r="K4" t="s">
        <v>4204</v>
      </c>
      <c r="L4" t="s">
        <v>10276</v>
      </c>
      <c r="M4" t="s">
        <v>10166</v>
      </c>
      <c r="N4" t="s">
        <v>10180</v>
      </c>
      <c r="O4" t="s">
        <v>509</v>
      </c>
      <c r="P4" t="s">
        <v>509</v>
      </c>
      <c r="Q4" t="s">
        <v>509</v>
      </c>
      <c r="R4" t="s">
        <v>509</v>
      </c>
    </row>
    <row r="5" spans="1:18">
      <c r="B5">
        <v>0.29166666666666669</v>
      </c>
      <c r="C5" t="s">
        <v>10321</v>
      </c>
      <c r="D5" t="s">
        <v>5566</v>
      </c>
      <c r="E5" t="s">
        <v>119</v>
      </c>
      <c r="F5">
        <v>45468</v>
      </c>
      <c r="G5" t="s">
        <v>10341</v>
      </c>
      <c r="H5">
        <v>138665155</v>
      </c>
      <c r="I5" t="s">
        <v>10342</v>
      </c>
      <c r="J5" t="s">
        <v>10343</v>
      </c>
      <c r="K5" t="s">
        <v>4204</v>
      </c>
      <c r="L5" t="s">
        <v>10272</v>
      </c>
      <c r="M5" t="s">
        <v>10212</v>
      </c>
      <c r="N5" t="s">
        <v>8072</v>
      </c>
      <c r="O5" t="s">
        <v>509</v>
      </c>
      <c r="P5" t="s">
        <v>509</v>
      </c>
      <c r="Q5" t="s">
        <v>806</v>
      </c>
      <c r="R5" t="s">
        <v>806</v>
      </c>
    </row>
    <row r="6" spans="1:18">
      <c r="B6">
        <v>0.29166666666666669</v>
      </c>
      <c r="C6" t="s">
        <v>10268</v>
      </c>
      <c r="D6" t="s">
        <v>5573</v>
      </c>
      <c r="E6" t="s">
        <v>119</v>
      </c>
      <c r="F6">
        <v>45470</v>
      </c>
      <c r="G6" t="s">
        <v>10344</v>
      </c>
      <c r="H6">
        <v>114567751</v>
      </c>
      <c r="I6" t="s">
        <v>10345</v>
      </c>
      <c r="J6" t="s">
        <v>10346</v>
      </c>
      <c r="K6" t="s">
        <v>4204</v>
      </c>
      <c r="L6" t="s">
        <v>10272</v>
      </c>
      <c r="M6" t="s">
        <v>10212</v>
      </c>
      <c r="N6" t="s">
        <v>8072</v>
      </c>
      <c r="O6" t="s">
        <v>509</v>
      </c>
      <c r="P6" t="s">
        <v>509</v>
      </c>
      <c r="Q6" t="s">
        <v>509</v>
      </c>
      <c r="R6" t="s">
        <v>806</v>
      </c>
    </row>
  </sheetData>
  <protectedRanges>
    <protectedRange sqref="N3:N6" name="Range1_1"/>
  </protectedRanges>
  <mergeCells count="4">
    <mergeCell ref="A1:E1"/>
    <mergeCell ref="F1:I1"/>
    <mergeCell ref="J1:M1"/>
    <mergeCell ref="O1:R1"/>
  </mergeCells>
  <pageMargins left="0.7" right="0.7" top="0.75" bottom="0.75" header="0.3" footer="0.3"/>
  <drawing r:id="rId1"/>
  <legacy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E614-B098-4DF1-B20E-9FC314CB9336}">
  <dimension ref="A1:R6"/>
  <sheetViews>
    <sheetView workbookViewId="0">
      <selection activeCell="L6" sqref="L6"/>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9996</v>
      </c>
      <c r="B3">
        <v>0.29166666666666669</v>
      </c>
      <c r="C3" t="s">
        <v>10347</v>
      </c>
      <c r="D3" t="s">
        <v>10348</v>
      </c>
      <c r="E3" t="s">
        <v>86</v>
      </c>
      <c r="F3">
        <v>45461</v>
      </c>
      <c r="G3" t="s">
        <v>10349</v>
      </c>
      <c r="H3">
        <v>96849599</v>
      </c>
      <c r="I3" t="s">
        <v>10350</v>
      </c>
      <c r="J3" t="s">
        <v>10351</v>
      </c>
      <c r="K3" t="s">
        <v>4204</v>
      </c>
      <c r="L3" t="s">
        <v>10276</v>
      </c>
      <c r="M3" t="s">
        <v>10166</v>
      </c>
      <c r="N3" t="s">
        <v>10152</v>
      </c>
      <c r="O3" t="s">
        <v>508</v>
      </c>
      <c r="P3" t="s">
        <v>509</v>
      </c>
      <c r="Q3" t="s">
        <v>509</v>
      </c>
      <c r="R3" t="s">
        <v>509</v>
      </c>
    </row>
    <row r="4" spans="1:18">
      <c r="B4">
        <v>0.29166666666666669</v>
      </c>
      <c r="C4" t="s">
        <v>10352</v>
      </c>
      <c r="D4" t="s">
        <v>10353</v>
      </c>
      <c r="E4" t="s">
        <v>83</v>
      </c>
      <c r="F4">
        <v>45463</v>
      </c>
      <c r="G4" t="s">
        <v>10354</v>
      </c>
      <c r="H4">
        <v>95627503</v>
      </c>
      <c r="I4" t="s">
        <v>10355</v>
      </c>
      <c r="J4" t="s">
        <v>10356</v>
      </c>
      <c r="K4" t="s">
        <v>4204</v>
      </c>
      <c r="L4" t="s">
        <v>10272</v>
      </c>
      <c r="M4" t="s">
        <v>10212</v>
      </c>
      <c r="N4" t="s">
        <v>10180</v>
      </c>
      <c r="O4" t="s">
        <v>508</v>
      </c>
      <c r="P4" t="s">
        <v>509</v>
      </c>
      <c r="Q4" t="s">
        <v>509</v>
      </c>
      <c r="R4" t="s">
        <v>509</v>
      </c>
    </row>
    <row r="5" spans="1:18">
      <c r="B5">
        <v>0.29166666666666669</v>
      </c>
      <c r="C5" t="s">
        <v>10357</v>
      </c>
      <c r="D5" t="s">
        <v>5538</v>
      </c>
      <c r="E5" t="s">
        <v>86</v>
      </c>
      <c r="F5">
        <v>45464</v>
      </c>
      <c r="G5" t="s">
        <v>10358</v>
      </c>
      <c r="H5">
        <v>142570544</v>
      </c>
      <c r="I5" t="s">
        <v>10359</v>
      </c>
      <c r="J5" t="s">
        <v>10360</v>
      </c>
      <c r="K5" t="s">
        <v>4204</v>
      </c>
      <c r="L5" t="s">
        <v>10276</v>
      </c>
      <c r="M5" t="s">
        <v>10166</v>
      </c>
      <c r="N5" t="s">
        <v>8072</v>
      </c>
      <c r="O5" t="s">
        <v>508</v>
      </c>
      <c r="P5" t="s">
        <v>509</v>
      </c>
      <c r="Q5" t="s">
        <v>509</v>
      </c>
      <c r="R5" t="s">
        <v>509</v>
      </c>
    </row>
    <row r="6" spans="1:18">
      <c r="B6">
        <v>0.29166666666666669</v>
      </c>
      <c r="C6" t="s">
        <v>10361</v>
      </c>
      <c r="D6" t="s">
        <v>5541</v>
      </c>
      <c r="E6" t="s">
        <v>86</v>
      </c>
      <c r="F6">
        <v>45463</v>
      </c>
      <c r="G6" t="s">
        <v>6018</v>
      </c>
      <c r="H6">
        <v>144829779</v>
      </c>
      <c r="I6">
        <v>8017390529</v>
      </c>
      <c r="J6" t="s">
        <v>6019</v>
      </c>
      <c r="K6" t="s">
        <v>4204</v>
      </c>
      <c r="L6" t="s">
        <v>10276</v>
      </c>
      <c r="M6" t="s">
        <v>10166</v>
      </c>
      <c r="N6" t="s">
        <v>3429</v>
      </c>
      <c r="O6" t="s">
        <v>508</v>
      </c>
      <c r="P6" t="s">
        <v>509</v>
      </c>
      <c r="Q6" t="s">
        <v>509</v>
      </c>
      <c r="R6" t="s">
        <v>509</v>
      </c>
    </row>
  </sheetData>
  <protectedRanges>
    <protectedRange sqref="N3:N6" name="Range1_1"/>
  </protectedRanges>
  <mergeCells count="4">
    <mergeCell ref="A1:E1"/>
    <mergeCell ref="F1:I1"/>
    <mergeCell ref="J1:M1"/>
    <mergeCell ref="O1:R1"/>
  </mergeCells>
  <pageMargins left="0.7" right="0.7" top="0.75" bottom="0.75" header="0.3" footer="0.3"/>
  <drawing r:id="rId1"/>
  <legacyDrawing r:id="rId2"/>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4381-1123-4F42-B6D7-72929ECA3F2B}">
  <dimension ref="A1:R12"/>
  <sheetViews>
    <sheetView workbookViewId="0">
      <selection activeCell="F13" sqref="F13"/>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4" width="9.140625" bestFit="1" customWidth="1"/>
    <col min="15" max="15" width="13.425781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9996</v>
      </c>
      <c r="B3">
        <v>0.29166666666666669</v>
      </c>
      <c r="C3" t="s">
        <v>10362</v>
      </c>
      <c r="D3" t="s">
        <v>10363</v>
      </c>
      <c r="E3" t="s">
        <v>161</v>
      </c>
      <c r="F3">
        <v>45457</v>
      </c>
      <c r="G3" t="s">
        <v>10364</v>
      </c>
      <c r="H3">
        <v>144456763</v>
      </c>
      <c r="I3" t="s">
        <v>10365</v>
      </c>
      <c r="J3" t="s">
        <v>10366</v>
      </c>
      <c r="K3" t="s">
        <v>4220</v>
      </c>
      <c r="L3" t="s">
        <v>10367</v>
      </c>
      <c r="M3" t="s">
        <v>10368</v>
      </c>
      <c r="N3" t="s">
        <v>10152</v>
      </c>
      <c r="P3" t="s">
        <v>509</v>
      </c>
      <c r="Q3" t="s">
        <v>509</v>
      </c>
      <c r="R3" t="s">
        <v>806</v>
      </c>
    </row>
    <row r="4" spans="1:18">
      <c r="A4" t="s">
        <v>67</v>
      </c>
      <c r="B4">
        <v>0.29166666666666669</v>
      </c>
      <c r="C4" t="s">
        <v>8211</v>
      </c>
      <c r="D4" t="s">
        <v>10369</v>
      </c>
      <c r="E4" t="s">
        <v>86</v>
      </c>
      <c r="F4">
        <v>45453</v>
      </c>
      <c r="G4" t="s">
        <v>10370</v>
      </c>
      <c r="H4">
        <v>95651291</v>
      </c>
      <c r="I4" t="s">
        <v>10371</v>
      </c>
      <c r="J4" t="s">
        <v>10372</v>
      </c>
      <c r="K4" t="s">
        <v>4204</v>
      </c>
      <c r="L4" t="s">
        <v>10276</v>
      </c>
      <c r="M4" t="s">
        <v>10166</v>
      </c>
      <c r="N4" t="s">
        <v>8072</v>
      </c>
      <c r="O4" t="s">
        <v>508</v>
      </c>
      <c r="P4" t="s">
        <v>509</v>
      </c>
      <c r="Q4" t="s">
        <v>509</v>
      </c>
      <c r="R4" t="s">
        <v>509</v>
      </c>
    </row>
    <row r="5" spans="1:18">
      <c r="A5" t="s">
        <v>67</v>
      </c>
      <c r="B5">
        <v>0.29166666666666669</v>
      </c>
      <c r="C5" t="s">
        <v>10373</v>
      </c>
      <c r="D5" t="s">
        <v>10162</v>
      </c>
      <c r="E5" t="s">
        <v>10374</v>
      </c>
      <c r="F5">
        <v>45453</v>
      </c>
      <c r="G5" t="s">
        <v>10375</v>
      </c>
      <c r="H5">
        <v>138447514</v>
      </c>
      <c r="I5" t="s">
        <v>10376</v>
      </c>
      <c r="J5" t="s">
        <v>10377</v>
      </c>
      <c r="K5" t="s">
        <v>4220</v>
      </c>
      <c r="L5" t="s">
        <v>10272</v>
      </c>
      <c r="M5" t="s">
        <v>10218</v>
      </c>
      <c r="N5" t="s">
        <v>10180</v>
      </c>
      <c r="O5" t="s">
        <v>508</v>
      </c>
      <c r="P5" t="s">
        <v>509</v>
      </c>
      <c r="Q5" t="s">
        <v>509</v>
      </c>
      <c r="R5" t="s">
        <v>509</v>
      </c>
    </row>
    <row r="6" spans="1:18">
      <c r="A6" t="s">
        <v>10378</v>
      </c>
      <c r="B6">
        <v>0.29166666666666669</v>
      </c>
      <c r="C6" t="s">
        <v>10379</v>
      </c>
      <c r="D6" t="s">
        <v>10380</v>
      </c>
      <c r="E6" t="s">
        <v>110</v>
      </c>
      <c r="F6">
        <v>45455</v>
      </c>
      <c r="G6" t="s">
        <v>10381</v>
      </c>
      <c r="H6">
        <v>95681235</v>
      </c>
      <c r="I6" t="s">
        <v>10382</v>
      </c>
      <c r="J6" t="s">
        <v>10383</v>
      </c>
      <c r="K6" t="s">
        <v>4204</v>
      </c>
      <c r="L6" t="s">
        <v>10276</v>
      </c>
      <c r="M6" t="s">
        <v>10166</v>
      </c>
      <c r="N6" t="s">
        <v>10305</v>
      </c>
      <c r="O6" t="s">
        <v>508</v>
      </c>
      <c r="P6" t="s">
        <v>509</v>
      </c>
      <c r="Q6" t="s">
        <v>509</v>
      </c>
      <c r="R6" t="s">
        <v>509</v>
      </c>
    </row>
    <row r="7" spans="1:18">
      <c r="A7" t="s">
        <v>67</v>
      </c>
      <c r="B7">
        <v>0.29166666666666669</v>
      </c>
      <c r="C7" t="s">
        <v>10384</v>
      </c>
      <c r="D7" t="s">
        <v>5372</v>
      </c>
      <c r="E7" t="s">
        <v>110</v>
      </c>
      <c r="F7">
        <v>45455</v>
      </c>
      <c r="G7" t="s">
        <v>10385</v>
      </c>
      <c r="H7">
        <v>144115342</v>
      </c>
      <c r="I7" t="s">
        <v>10386</v>
      </c>
      <c r="J7" t="s">
        <v>10387</v>
      </c>
      <c r="K7" t="s">
        <v>4204</v>
      </c>
      <c r="L7" t="s">
        <v>10276</v>
      </c>
      <c r="M7" t="s">
        <v>10166</v>
      </c>
      <c r="N7" t="s">
        <v>513</v>
      </c>
      <c r="O7" t="s">
        <v>10388</v>
      </c>
      <c r="P7" t="s">
        <v>509</v>
      </c>
      <c r="Q7" t="s">
        <v>509</v>
      </c>
      <c r="R7" t="s">
        <v>509</v>
      </c>
    </row>
    <row r="8" spans="1:18">
      <c r="A8" t="s">
        <v>67</v>
      </c>
      <c r="B8">
        <v>0.29166666666666669</v>
      </c>
      <c r="C8" t="s">
        <v>10347</v>
      </c>
      <c r="D8" t="s">
        <v>5376</v>
      </c>
      <c r="E8" t="s">
        <v>86</v>
      </c>
      <c r="F8">
        <v>45455</v>
      </c>
      <c r="G8" t="s">
        <v>10389</v>
      </c>
      <c r="H8">
        <v>95638882</v>
      </c>
      <c r="I8" t="s">
        <v>10390</v>
      </c>
      <c r="J8" t="s">
        <v>10391</v>
      </c>
      <c r="K8" t="s">
        <v>4204</v>
      </c>
      <c r="L8" t="s">
        <v>10276</v>
      </c>
      <c r="M8" t="s">
        <v>10166</v>
      </c>
      <c r="N8" t="s">
        <v>10180</v>
      </c>
      <c r="O8" t="s">
        <v>508</v>
      </c>
      <c r="P8" t="s">
        <v>509</v>
      </c>
      <c r="Q8" t="s">
        <v>806</v>
      </c>
      <c r="R8" t="s">
        <v>806</v>
      </c>
    </row>
    <row r="9" spans="1:18">
      <c r="A9" t="s">
        <v>65</v>
      </c>
      <c r="B9">
        <v>0.29166666666666669</v>
      </c>
      <c r="C9" t="s">
        <v>10014</v>
      </c>
      <c r="D9" t="s">
        <v>10392</v>
      </c>
      <c r="E9" t="s">
        <v>86</v>
      </c>
      <c r="F9">
        <v>45456</v>
      </c>
      <c r="G9" t="s">
        <v>10393</v>
      </c>
      <c r="H9">
        <v>144459557</v>
      </c>
      <c r="I9" t="s">
        <v>10394</v>
      </c>
      <c r="J9" t="s">
        <v>10395</v>
      </c>
      <c r="K9" t="s">
        <v>4204</v>
      </c>
      <c r="L9" t="s">
        <v>10276</v>
      </c>
      <c r="M9" t="s">
        <v>10166</v>
      </c>
      <c r="N9" t="s">
        <v>8598</v>
      </c>
      <c r="O9" t="s">
        <v>508</v>
      </c>
      <c r="P9" t="s">
        <v>509</v>
      </c>
      <c r="Q9" t="s">
        <v>509</v>
      </c>
      <c r="R9" t="s">
        <v>509</v>
      </c>
    </row>
    <row r="10" spans="1:18">
      <c r="A10" t="s">
        <v>65</v>
      </c>
      <c r="B10">
        <v>0.29166666666666669</v>
      </c>
      <c r="D10" t="s">
        <v>10396</v>
      </c>
      <c r="E10" t="s">
        <v>5245</v>
      </c>
      <c r="F10">
        <v>45456</v>
      </c>
      <c r="G10" t="s">
        <v>10397</v>
      </c>
      <c r="H10">
        <v>140706290</v>
      </c>
      <c r="I10" t="s">
        <v>10398</v>
      </c>
      <c r="J10" t="s">
        <v>10399</v>
      </c>
      <c r="K10" t="s">
        <v>4204</v>
      </c>
      <c r="L10" t="s">
        <v>10272</v>
      </c>
      <c r="M10" t="s">
        <v>10212</v>
      </c>
      <c r="N10" t="s">
        <v>8598</v>
      </c>
      <c r="O10" t="s">
        <v>10388</v>
      </c>
      <c r="P10" t="s">
        <v>509</v>
      </c>
      <c r="Q10" t="s">
        <v>509</v>
      </c>
      <c r="R10" t="s">
        <v>509</v>
      </c>
    </row>
    <row r="11" spans="1:18">
      <c r="B11">
        <v>0.29166666666666669</v>
      </c>
      <c r="D11" t="s">
        <v>10400</v>
      </c>
      <c r="E11" t="s">
        <v>5245</v>
      </c>
      <c r="F11">
        <v>45456</v>
      </c>
      <c r="G11" t="s">
        <v>10401</v>
      </c>
      <c r="H11">
        <v>95702434</v>
      </c>
      <c r="I11" t="s">
        <v>10402</v>
      </c>
      <c r="J11" t="s">
        <v>10403</v>
      </c>
      <c r="K11" t="s">
        <v>4204</v>
      </c>
      <c r="L11" t="s">
        <v>10272</v>
      </c>
      <c r="M11" t="s">
        <v>10212</v>
      </c>
      <c r="N11" t="s">
        <v>8072</v>
      </c>
      <c r="O11" t="s">
        <v>508</v>
      </c>
      <c r="P11" t="s">
        <v>509</v>
      </c>
      <c r="Q11" t="s">
        <v>509</v>
      </c>
      <c r="R11" t="s">
        <v>509</v>
      </c>
    </row>
    <row r="12" spans="1:18">
      <c r="F12">
        <v>45491</v>
      </c>
      <c r="G12" t="s">
        <v>10404</v>
      </c>
      <c r="H12">
        <v>146732615</v>
      </c>
      <c r="I12" t="s">
        <v>10405</v>
      </c>
    </row>
  </sheetData>
  <protectedRanges>
    <protectedRange sqref="N3:N4" name="Range1"/>
    <protectedRange sqref="N5:N11" name="Range1_1"/>
  </protectedRanges>
  <mergeCells count="4">
    <mergeCell ref="A1:E1"/>
    <mergeCell ref="F1:I1"/>
    <mergeCell ref="J1:M1"/>
    <mergeCell ref="O1:R1"/>
  </mergeCells>
  <pageMargins left="0.7" right="0.7" top="0.75" bottom="0.75" header="0.3" footer="0.3"/>
  <drawing r:id="rId1"/>
  <legacy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8B69-B11E-471B-A3D5-F848FDC3C8B1}">
  <dimension ref="A1:R22"/>
  <sheetViews>
    <sheetView topLeftCell="A5" workbookViewId="0">
      <selection activeCell="A17" sqref="A17"/>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5" width="9.1406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67</v>
      </c>
      <c r="B3">
        <v>0.29166666666666669</v>
      </c>
      <c r="C3" t="s">
        <v>10362</v>
      </c>
      <c r="D3" t="s">
        <v>10363</v>
      </c>
      <c r="E3" t="s">
        <v>161</v>
      </c>
      <c r="F3">
        <v>45449</v>
      </c>
      <c r="G3" t="s">
        <v>10406</v>
      </c>
      <c r="H3">
        <v>143888654</v>
      </c>
      <c r="I3" t="s">
        <v>10407</v>
      </c>
      <c r="J3" t="s">
        <v>10408</v>
      </c>
      <c r="K3" t="s">
        <v>4220</v>
      </c>
      <c r="L3" t="s">
        <v>10367</v>
      </c>
      <c r="M3" t="s">
        <v>10368</v>
      </c>
      <c r="N3" t="s">
        <v>7672</v>
      </c>
      <c r="O3" t="s">
        <v>508</v>
      </c>
      <c r="P3" t="s">
        <v>509</v>
      </c>
      <c r="Q3" t="s">
        <v>806</v>
      </c>
      <c r="R3" t="s">
        <v>806</v>
      </c>
    </row>
    <row r="4" spans="1:18">
      <c r="A4" t="s">
        <v>66</v>
      </c>
      <c r="B4">
        <v>0.29166666666666669</v>
      </c>
      <c r="C4" t="s">
        <v>10409</v>
      </c>
      <c r="D4" t="s">
        <v>10410</v>
      </c>
      <c r="E4" t="s">
        <v>10411</v>
      </c>
      <c r="F4">
        <v>45448</v>
      </c>
      <c r="G4" t="s">
        <v>10412</v>
      </c>
      <c r="H4">
        <v>141505732</v>
      </c>
      <c r="I4" t="s">
        <v>10413</v>
      </c>
      <c r="J4" t="s">
        <v>10414</v>
      </c>
      <c r="K4" t="s">
        <v>4220</v>
      </c>
      <c r="L4" t="s">
        <v>10276</v>
      </c>
      <c r="M4" t="s">
        <v>10148</v>
      </c>
      <c r="N4" t="s">
        <v>10262</v>
      </c>
      <c r="O4" t="s">
        <v>10388</v>
      </c>
      <c r="P4" t="s">
        <v>509</v>
      </c>
      <c r="Q4" t="s">
        <v>509</v>
      </c>
      <c r="R4" t="s">
        <v>509</v>
      </c>
    </row>
    <row r="5" spans="1:18">
      <c r="A5" t="s">
        <v>67</v>
      </c>
      <c r="B5">
        <v>0.29166666666666669</v>
      </c>
      <c r="C5" t="s">
        <v>10415</v>
      </c>
      <c r="D5" t="s">
        <v>10238</v>
      </c>
      <c r="E5" t="s">
        <v>10411</v>
      </c>
      <c r="F5">
        <v>45448</v>
      </c>
      <c r="G5" t="s">
        <v>10416</v>
      </c>
      <c r="H5">
        <v>95623439</v>
      </c>
      <c r="I5" t="s">
        <v>10417</v>
      </c>
      <c r="J5" t="s">
        <v>10418</v>
      </c>
      <c r="K5" t="s">
        <v>4220</v>
      </c>
      <c r="L5" t="s">
        <v>10276</v>
      </c>
      <c r="M5" t="s">
        <v>10148</v>
      </c>
      <c r="N5" t="s">
        <v>506</v>
      </c>
      <c r="O5" t="s">
        <v>508</v>
      </c>
      <c r="P5" t="s">
        <v>509</v>
      </c>
      <c r="Q5" t="s">
        <v>509</v>
      </c>
      <c r="R5" t="s">
        <v>509</v>
      </c>
    </row>
    <row r="6" spans="1:18">
      <c r="A6" t="s">
        <v>67</v>
      </c>
      <c r="B6">
        <v>0.29166666666666669</v>
      </c>
      <c r="C6" t="s">
        <v>9523</v>
      </c>
      <c r="D6" t="s">
        <v>10242</v>
      </c>
      <c r="E6" t="s">
        <v>10411</v>
      </c>
      <c r="F6">
        <v>45448</v>
      </c>
      <c r="G6" t="s">
        <v>10419</v>
      </c>
      <c r="H6">
        <v>143910889</v>
      </c>
      <c r="I6" t="s">
        <v>10420</v>
      </c>
      <c r="J6" t="s">
        <v>10421</v>
      </c>
      <c r="K6" t="s">
        <v>4220</v>
      </c>
      <c r="L6" t="s">
        <v>10276</v>
      </c>
      <c r="M6" t="s">
        <v>10148</v>
      </c>
      <c r="N6" t="s">
        <v>8725</v>
      </c>
      <c r="O6" t="s">
        <v>10388</v>
      </c>
      <c r="P6" t="s">
        <v>509</v>
      </c>
      <c r="Q6" t="s">
        <v>509</v>
      </c>
      <c r="R6" t="s">
        <v>509</v>
      </c>
    </row>
    <row r="7" spans="1:18">
      <c r="A7" t="s">
        <v>67</v>
      </c>
      <c r="B7">
        <v>0.29166666666666669</v>
      </c>
      <c r="C7" t="s">
        <v>10422</v>
      </c>
      <c r="D7" t="s">
        <v>10172</v>
      </c>
      <c r="E7" t="s">
        <v>110</v>
      </c>
      <c r="F7">
        <v>45448</v>
      </c>
      <c r="G7" t="s">
        <v>10423</v>
      </c>
      <c r="H7">
        <v>95650259</v>
      </c>
      <c r="I7" t="s">
        <v>10424</v>
      </c>
      <c r="J7" t="s">
        <v>10425</v>
      </c>
      <c r="K7" t="s">
        <v>4204</v>
      </c>
      <c r="L7" t="s">
        <v>10276</v>
      </c>
      <c r="M7" t="s">
        <v>10166</v>
      </c>
      <c r="N7" t="s">
        <v>506</v>
      </c>
      <c r="O7" t="s">
        <v>508</v>
      </c>
      <c r="P7" t="s">
        <v>509</v>
      </c>
      <c r="Q7" t="s">
        <v>509</v>
      </c>
      <c r="R7" t="s">
        <v>509</v>
      </c>
    </row>
    <row r="8" spans="1:18">
      <c r="A8" t="s">
        <v>66</v>
      </c>
      <c r="B8">
        <v>0.29166666666666669</v>
      </c>
      <c r="C8" t="s">
        <v>10426</v>
      </c>
      <c r="D8" t="s">
        <v>10177</v>
      </c>
      <c r="E8" t="s">
        <v>110</v>
      </c>
      <c r="F8">
        <v>45448</v>
      </c>
      <c r="G8" t="s">
        <v>10427</v>
      </c>
      <c r="H8">
        <v>143908806</v>
      </c>
      <c r="I8">
        <v>8013498770</v>
      </c>
      <c r="J8" t="s">
        <v>10428</v>
      </c>
      <c r="K8" t="s">
        <v>4204</v>
      </c>
      <c r="L8" t="s">
        <v>10276</v>
      </c>
      <c r="M8" t="s">
        <v>10166</v>
      </c>
      <c r="N8" t="s">
        <v>10429</v>
      </c>
      <c r="O8" t="s">
        <v>10388</v>
      </c>
      <c r="P8" t="s">
        <v>509</v>
      </c>
      <c r="Q8" t="s">
        <v>509</v>
      </c>
      <c r="R8" t="s">
        <v>509</v>
      </c>
    </row>
    <row r="9" spans="1:18">
      <c r="A9" t="s">
        <v>65</v>
      </c>
      <c r="B9">
        <v>0.29166666666666669</v>
      </c>
      <c r="C9" t="s">
        <v>8211</v>
      </c>
      <c r="D9" t="s">
        <v>10369</v>
      </c>
      <c r="E9" t="s">
        <v>86</v>
      </c>
      <c r="F9">
        <v>45448</v>
      </c>
      <c r="G9" t="s">
        <v>10430</v>
      </c>
      <c r="H9">
        <v>95656432</v>
      </c>
      <c r="I9">
        <v>8015106040</v>
      </c>
      <c r="J9" t="s">
        <v>10431</v>
      </c>
      <c r="K9" t="s">
        <v>4204</v>
      </c>
      <c r="L9" t="s">
        <v>10276</v>
      </c>
      <c r="M9" t="s">
        <v>10166</v>
      </c>
      <c r="N9" t="s">
        <v>3429</v>
      </c>
      <c r="O9" t="s">
        <v>10388</v>
      </c>
      <c r="P9" t="s">
        <v>509</v>
      </c>
      <c r="Q9" t="s">
        <v>806</v>
      </c>
      <c r="R9" t="s">
        <v>806</v>
      </c>
    </row>
    <row r="10" spans="1:18">
      <c r="A10" t="s">
        <v>65</v>
      </c>
      <c r="B10">
        <v>0.29166666666666669</v>
      </c>
      <c r="C10" t="s">
        <v>10432</v>
      </c>
      <c r="D10" t="s">
        <v>9131</v>
      </c>
      <c r="E10" t="s">
        <v>86</v>
      </c>
      <c r="F10">
        <v>45448</v>
      </c>
      <c r="G10" t="s">
        <v>10433</v>
      </c>
      <c r="H10">
        <v>128903175</v>
      </c>
      <c r="I10">
        <v>8016802905</v>
      </c>
      <c r="J10" t="s">
        <v>10434</v>
      </c>
      <c r="K10" t="s">
        <v>4204</v>
      </c>
      <c r="L10" t="s">
        <v>10276</v>
      </c>
      <c r="M10" t="s">
        <v>10166</v>
      </c>
      <c r="N10" t="s">
        <v>1768</v>
      </c>
      <c r="O10" t="s">
        <v>508</v>
      </c>
      <c r="P10" t="s">
        <v>509</v>
      </c>
      <c r="Q10" t="s">
        <v>509</v>
      </c>
      <c r="R10" t="s">
        <v>509</v>
      </c>
    </row>
    <row r="11" spans="1:18">
      <c r="A11" t="s">
        <v>65</v>
      </c>
      <c r="B11">
        <v>0.29166666666666669</v>
      </c>
      <c r="C11" t="s">
        <v>10435</v>
      </c>
      <c r="D11" t="s">
        <v>5342</v>
      </c>
      <c r="E11" t="s">
        <v>86</v>
      </c>
      <c r="F11">
        <v>45448</v>
      </c>
      <c r="G11" t="s">
        <v>10436</v>
      </c>
      <c r="H11">
        <v>143836793</v>
      </c>
      <c r="I11">
        <v>8014488330</v>
      </c>
      <c r="J11" t="s">
        <v>10437</v>
      </c>
      <c r="K11" t="s">
        <v>4204</v>
      </c>
      <c r="L11" t="s">
        <v>10276</v>
      </c>
      <c r="M11" t="s">
        <v>10166</v>
      </c>
      <c r="N11" t="s">
        <v>1768</v>
      </c>
      <c r="O11" t="s">
        <v>10388</v>
      </c>
      <c r="P11" t="s">
        <v>509</v>
      </c>
      <c r="Q11" t="s">
        <v>509</v>
      </c>
      <c r="R11" t="s">
        <v>509</v>
      </c>
    </row>
    <row r="13" spans="1:18">
      <c r="A13" t="s">
        <v>65</v>
      </c>
      <c r="B13">
        <v>0.58333333333333337</v>
      </c>
      <c r="C13" t="s">
        <v>10438</v>
      </c>
      <c r="D13" t="s">
        <v>10220</v>
      </c>
      <c r="E13" t="s">
        <v>95</v>
      </c>
      <c r="F13">
        <v>45446</v>
      </c>
      <c r="G13" t="s">
        <v>10439</v>
      </c>
      <c r="H13">
        <v>143836746</v>
      </c>
      <c r="I13">
        <v>8014488330</v>
      </c>
      <c r="J13" t="s">
        <v>10440</v>
      </c>
      <c r="K13" t="s">
        <v>4218</v>
      </c>
      <c r="L13" t="s">
        <v>10272</v>
      </c>
      <c r="M13" t="s">
        <v>10212</v>
      </c>
      <c r="N13" t="s">
        <v>1768</v>
      </c>
      <c r="O13" t="s">
        <v>508</v>
      </c>
      <c r="P13" t="s">
        <v>509</v>
      </c>
      <c r="Q13" t="s">
        <v>509</v>
      </c>
      <c r="R13" t="s">
        <v>509</v>
      </c>
    </row>
    <row r="14" spans="1:18">
      <c r="A14" t="s">
        <v>65</v>
      </c>
      <c r="B14">
        <v>0.58333333333333337</v>
      </c>
      <c r="C14" t="s">
        <v>10441</v>
      </c>
      <c r="D14" t="s">
        <v>9214</v>
      </c>
      <c r="E14" t="s">
        <v>10374</v>
      </c>
      <c r="F14">
        <v>45450</v>
      </c>
      <c r="G14" t="s">
        <v>10442</v>
      </c>
      <c r="H14">
        <v>133257959</v>
      </c>
      <c r="I14">
        <v>3854729278</v>
      </c>
      <c r="J14" t="s">
        <v>10443</v>
      </c>
      <c r="K14" t="s">
        <v>4220</v>
      </c>
      <c r="L14" t="s">
        <v>10272</v>
      </c>
      <c r="M14" t="s">
        <v>10218</v>
      </c>
      <c r="N14" t="s">
        <v>8598</v>
      </c>
      <c r="O14" t="s">
        <v>508</v>
      </c>
      <c r="P14" t="s">
        <v>509</v>
      </c>
      <c r="Q14" t="s">
        <v>509</v>
      </c>
      <c r="R14" t="s">
        <v>509</v>
      </c>
    </row>
    <row r="15" spans="1:18">
      <c r="A15" t="s">
        <v>66</v>
      </c>
      <c r="B15">
        <v>0.58333333333333337</v>
      </c>
      <c r="C15" t="s">
        <v>10444</v>
      </c>
      <c r="D15" t="s">
        <v>9294</v>
      </c>
      <c r="E15" t="s">
        <v>10374</v>
      </c>
      <c r="F15">
        <v>45448</v>
      </c>
      <c r="G15" t="s">
        <v>10445</v>
      </c>
      <c r="H15">
        <v>143900764</v>
      </c>
      <c r="I15">
        <v>8017830628</v>
      </c>
      <c r="J15" t="s">
        <v>10446</v>
      </c>
      <c r="K15" t="s">
        <v>4220</v>
      </c>
      <c r="L15" t="s">
        <v>10272</v>
      </c>
      <c r="M15" t="s">
        <v>10218</v>
      </c>
      <c r="N15" t="s">
        <v>10262</v>
      </c>
      <c r="O15" t="s">
        <v>10388</v>
      </c>
      <c r="P15" t="s">
        <v>509</v>
      </c>
      <c r="Q15" t="s">
        <v>509</v>
      </c>
      <c r="R15" t="s">
        <v>509</v>
      </c>
    </row>
    <row r="16" spans="1:18">
      <c r="A16" t="s">
        <v>66</v>
      </c>
      <c r="B16">
        <v>0.58333333333333337</v>
      </c>
      <c r="C16" t="s">
        <v>10373</v>
      </c>
      <c r="D16" t="s">
        <v>10162</v>
      </c>
      <c r="E16" t="s">
        <v>10374</v>
      </c>
      <c r="F16">
        <v>45450</v>
      </c>
      <c r="G16" t="s">
        <v>10447</v>
      </c>
      <c r="H16">
        <v>95687927</v>
      </c>
      <c r="I16" t="s">
        <v>10448</v>
      </c>
      <c r="J16" t="s">
        <v>10449</v>
      </c>
      <c r="K16" t="s">
        <v>4220</v>
      </c>
      <c r="L16" t="s">
        <v>10272</v>
      </c>
      <c r="M16" t="s">
        <v>10218</v>
      </c>
      <c r="N16" t="s">
        <v>10450</v>
      </c>
      <c r="O16" t="s">
        <v>10388</v>
      </c>
      <c r="P16" t="s">
        <v>509</v>
      </c>
      <c r="Q16" t="s">
        <v>806</v>
      </c>
      <c r="R16" t="s">
        <v>806</v>
      </c>
    </row>
    <row r="17" spans="1:18">
      <c r="A17" t="s">
        <v>66</v>
      </c>
      <c r="B17">
        <v>0.58333333333333337</v>
      </c>
      <c r="C17" t="s">
        <v>10321</v>
      </c>
      <c r="D17" t="s">
        <v>5346</v>
      </c>
      <c r="E17" t="s">
        <v>5245</v>
      </c>
      <c r="F17">
        <v>45450</v>
      </c>
      <c r="G17" t="s">
        <v>10451</v>
      </c>
      <c r="H17">
        <v>143969445</v>
      </c>
      <c r="I17" t="s">
        <v>10452</v>
      </c>
      <c r="J17" t="s">
        <v>10453</v>
      </c>
      <c r="K17" t="s">
        <v>4204</v>
      </c>
      <c r="L17" t="s">
        <v>10272</v>
      </c>
      <c r="M17" t="s">
        <v>10212</v>
      </c>
      <c r="N17" t="s">
        <v>10262</v>
      </c>
      <c r="O17" t="s">
        <v>10388</v>
      </c>
      <c r="P17" t="s">
        <v>509</v>
      </c>
      <c r="Q17" t="s">
        <v>509</v>
      </c>
      <c r="R17" t="s">
        <v>509</v>
      </c>
    </row>
    <row r="18" spans="1:18">
      <c r="A18" t="s">
        <v>67</v>
      </c>
      <c r="B18">
        <v>0.58333333333333337</v>
      </c>
      <c r="C18" t="s">
        <v>10454</v>
      </c>
      <c r="D18" t="s">
        <v>5241</v>
      </c>
      <c r="E18" t="s">
        <v>5245</v>
      </c>
      <c r="F18">
        <v>45450</v>
      </c>
      <c r="G18" t="s">
        <v>10455</v>
      </c>
      <c r="H18">
        <v>95697214</v>
      </c>
      <c r="I18" t="s">
        <v>10456</v>
      </c>
      <c r="J18" t="s">
        <v>10457</v>
      </c>
      <c r="K18" t="s">
        <v>4204</v>
      </c>
      <c r="L18" t="s">
        <v>10272</v>
      </c>
      <c r="M18" t="s">
        <v>10212</v>
      </c>
      <c r="N18" t="s">
        <v>10180</v>
      </c>
      <c r="O18" t="s">
        <v>10388</v>
      </c>
      <c r="P18" t="s">
        <v>509</v>
      </c>
      <c r="Q18" t="s">
        <v>509</v>
      </c>
      <c r="R18" t="s">
        <v>509</v>
      </c>
    </row>
    <row r="19" spans="1:18">
      <c r="A19" t="s">
        <v>66</v>
      </c>
      <c r="B19">
        <v>0.58333333333333337</v>
      </c>
      <c r="C19" t="s">
        <v>9500</v>
      </c>
      <c r="D19" t="s">
        <v>10458</v>
      </c>
      <c r="E19" t="s">
        <v>5245</v>
      </c>
      <c r="F19">
        <v>45449</v>
      </c>
      <c r="G19" t="s">
        <v>10459</v>
      </c>
      <c r="H19">
        <v>143896078</v>
      </c>
      <c r="I19">
        <v>3852347962</v>
      </c>
      <c r="J19" t="s">
        <v>10460</v>
      </c>
      <c r="K19" t="s">
        <v>4204</v>
      </c>
      <c r="L19" t="s">
        <v>10272</v>
      </c>
      <c r="M19" t="s">
        <v>10212</v>
      </c>
      <c r="N19" t="s">
        <v>10429</v>
      </c>
      <c r="O19" t="s">
        <v>508</v>
      </c>
      <c r="P19" t="s">
        <v>509</v>
      </c>
      <c r="Q19" t="s">
        <v>509</v>
      </c>
      <c r="R19" t="s">
        <v>509</v>
      </c>
    </row>
    <row r="20" spans="1:18">
      <c r="A20" t="s">
        <v>66</v>
      </c>
      <c r="B20">
        <v>0.58333333333333337</v>
      </c>
      <c r="C20" t="s">
        <v>9473</v>
      </c>
      <c r="D20" t="s">
        <v>10461</v>
      </c>
      <c r="E20" t="s">
        <v>10462</v>
      </c>
      <c r="F20">
        <v>45450</v>
      </c>
      <c r="G20" t="s">
        <v>10463</v>
      </c>
      <c r="H20">
        <v>99639681</v>
      </c>
      <c r="I20" t="s">
        <v>10464</v>
      </c>
      <c r="J20" t="s">
        <v>10465</v>
      </c>
      <c r="K20" t="s">
        <v>4204</v>
      </c>
      <c r="L20" t="s">
        <v>10272</v>
      </c>
      <c r="M20" t="s">
        <v>10212</v>
      </c>
      <c r="N20" t="s">
        <v>10152</v>
      </c>
      <c r="O20" t="s">
        <v>10388</v>
      </c>
      <c r="P20" t="s">
        <v>509</v>
      </c>
      <c r="Q20" t="s">
        <v>509</v>
      </c>
      <c r="R20" t="s">
        <v>509</v>
      </c>
    </row>
    <row r="21" spans="1:18">
      <c r="A21" t="s">
        <v>67</v>
      </c>
      <c r="B21">
        <v>0.58333333333333337</v>
      </c>
      <c r="C21" t="s">
        <v>10466</v>
      </c>
      <c r="D21" t="s">
        <v>10467</v>
      </c>
      <c r="E21" t="s">
        <v>10462</v>
      </c>
      <c r="F21">
        <v>45449</v>
      </c>
      <c r="G21" t="s">
        <v>10468</v>
      </c>
      <c r="H21">
        <v>142614948</v>
      </c>
      <c r="I21">
        <v>3853705716</v>
      </c>
      <c r="J21" t="s">
        <v>10469</v>
      </c>
      <c r="K21" t="s">
        <v>4204</v>
      </c>
      <c r="L21" t="s">
        <v>10272</v>
      </c>
      <c r="M21" t="s">
        <v>10212</v>
      </c>
      <c r="N21" t="s">
        <v>10180</v>
      </c>
      <c r="O21" t="s">
        <v>10388</v>
      </c>
      <c r="P21" t="s">
        <v>509</v>
      </c>
      <c r="Q21" t="s">
        <v>509</v>
      </c>
      <c r="R21" t="s">
        <v>509</v>
      </c>
    </row>
    <row r="22" spans="1:18">
      <c r="A22" t="s">
        <v>67</v>
      </c>
      <c r="B22">
        <v>0.58333333333333337</v>
      </c>
      <c r="C22" t="s">
        <v>10470</v>
      </c>
      <c r="D22" t="s">
        <v>9127</v>
      </c>
      <c r="E22" t="s">
        <v>10462</v>
      </c>
      <c r="F22">
        <v>45448</v>
      </c>
      <c r="G22" t="s">
        <v>10471</v>
      </c>
      <c r="H22">
        <v>141955976</v>
      </c>
      <c r="I22" t="s">
        <v>10472</v>
      </c>
      <c r="J22" t="s">
        <v>10473</v>
      </c>
      <c r="K22" t="s">
        <v>4204</v>
      </c>
      <c r="L22" t="s">
        <v>10272</v>
      </c>
      <c r="M22" t="s">
        <v>10212</v>
      </c>
      <c r="N22" t="s">
        <v>506</v>
      </c>
      <c r="O22" t="s">
        <v>508</v>
      </c>
      <c r="P22" t="s">
        <v>509</v>
      </c>
      <c r="Q22" t="s">
        <v>509</v>
      </c>
      <c r="R22" t="s">
        <v>509</v>
      </c>
    </row>
  </sheetData>
  <protectedRanges>
    <protectedRange sqref="N3:N22" name="Range1"/>
  </protectedRanges>
  <mergeCells count="4">
    <mergeCell ref="A1:E1"/>
    <mergeCell ref="F1:I1"/>
    <mergeCell ref="J1:M1"/>
    <mergeCell ref="O1:R1"/>
  </mergeCells>
  <pageMargins left="0.7" right="0.7" top="0.75" bottom="0.75" header="0.3" footer="0.3"/>
  <drawing r:id="rId1"/>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95DBE-6E29-402C-9977-B94A85D01B29}">
  <dimension ref="A1:R23"/>
  <sheetViews>
    <sheetView workbookViewId="0">
      <selection activeCell="J14" sqref="J14"/>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5" width="9.1406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10378</v>
      </c>
      <c r="B3">
        <v>0.29166666666666669</v>
      </c>
      <c r="C3" t="s">
        <v>10474</v>
      </c>
      <c r="D3" t="s">
        <v>5499</v>
      </c>
      <c r="E3" t="s">
        <v>95</v>
      </c>
      <c r="F3">
        <v>45434</v>
      </c>
      <c r="G3" t="s">
        <v>10475</v>
      </c>
      <c r="H3">
        <v>142446398</v>
      </c>
      <c r="I3" t="s">
        <v>10476</v>
      </c>
      <c r="J3" t="s">
        <v>6738</v>
      </c>
      <c r="K3" t="s">
        <v>4218</v>
      </c>
      <c r="L3" t="s">
        <v>10272</v>
      </c>
      <c r="M3" t="s">
        <v>10212</v>
      </c>
      <c r="N3" t="s">
        <v>10305</v>
      </c>
      <c r="O3" t="s">
        <v>10477</v>
      </c>
      <c r="P3" t="s">
        <v>509</v>
      </c>
      <c r="Q3" t="s">
        <v>509</v>
      </c>
      <c r="R3" t="s">
        <v>509</v>
      </c>
    </row>
    <row r="4" spans="1:18">
      <c r="A4" t="s">
        <v>65</v>
      </c>
      <c r="B4">
        <v>0.29166666666666669</v>
      </c>
      <c r="C4" t="s">
        <v>10311</v>
      </c>
      <c r="D4" t="s">
        <v>5316</v>
      </c>
      <c r="E4" t="s">
        <v>10462</v>
      </c>
      <c r="F4">
        <v>45434</v>
      </c>
      <c r="G4" t="s">
        <v>10478</v>
      </c>
      <c r="H4">
        <v>125649698</v>
      </c>
      <c r="I4" t="s">
        <v>10479</v>
      </c>
      <c r="J4" t="s">
        <v>10480</v>
      </c>
      <c r="K4" t="s">
        <v>4204</v>
      </c>
      <c r="L4" t="s">
        <v>10272</v>
      </c>
      <c r="M4" t="s">
        <v>10212</v>
      </c>
      <c r="N4" t="s">
        <v>8598</v>
      </c>
      <c r="O4" t="s">
        <v>10477</v>
      </c>
      <c r="P4" t="s">
        <v>509</v>
      </c>
      <c r="Q4" t="s">
        <v>509</v>
      </c>
      <c r="R4" t="s">
        <v>509</v>
      </c>
    </row>
    <row r="5" spans="1:18">
      <c r="A5" t="s">
        <v>67</v>
      </c>
      <c r="B5">
        <v>0.29166666666666669</v>
      </c>
      <c r="C5" t="s">
        <v>10481</v>
      </c>
      <c r="D5" t="s">
        <v>10482</v>
      </c>
      <c r="E5" t="s">
        <v>80</v>
      </c>
      <c r="F5">
        <v>45440</v>
      </c>
      <c r="G5" t="s">
        <v>10483</v>
      </c>
      <c r="H5">
        <v>95705838</v>
      </c>
      <c r="I5" t="s">
        <v>10484</v>
      </c>
      <c r="J5" t="s">
        <v>10485</v>
      </c>
      <c r="K5" t="s">
        <v>4218</v>
      </c>
      <c r="L5" t="s">
        <v>10276</v>
      </c>
      <c r="M5" t="s">
        <v>10486</v>
      </c>
      <c r="N5" t="s">
        <v>8072</v>
      </c>
      <c r="O5" t="s">
        <v>10477</v>
      </c>
      <c r="P5" t="s">
        <v>509</v>
      </c>
      <c r="Q5" t="s">
        <v>509</v>
      </c>
      <c r="R5" t="s">
        <v>509</v>
      </c>
    </row>
    <row r="6" spans="1:18">
      <c r="A6" t="s">
        <v>67</v>
      </c>
      <c r="B6">
        <v>0.29166666666666669</v>
      </c>
      <c r="C6" t="s">
        <v>10487</v>
      </c>
      <c r="D6" t="s">
        <v>10488</v>
      </c>
      <c r="E6" t="s">
        <v>110</v>
      </c>
      <c r="F6">
        <v>45434</v>
      </c>
      <c r="G6" t="s">
        <v>10489</v>
      </c>
      <c r="H6">
        <v>104428018</v>
      </c>
      <c r="I6" t="s">
        <v>10490</v>
      </c>
      <c r="J6" t="s">
        <v>10491</v>
      </c>
      <c r="K6" t="s">
        <v>4204</v>
      </c>
      <c r="L6" t="s">
        <v>10276</v>
      </c>
      <c r="M6" t="s">
        <v>10166</v>
      </c>
      <c r="N6" t="s">
        <v>8072</v>
      </c>
      <c r="O6" t="s">
        <v>10477</v>
      </c>
      <c r="P6" t="s">
        <v>509</v>
      </c>
      <c r="Q6" t="s">
        <v>509</v>
      </c>
      <c r="R6" t="s">
        <v>509</v>
      </c>
    </row>
    <row r="7" spans="1:18">
      <c r="A7" t="s">
        <v>10378</v>
      </c>
      <c r="B7">
        <v>0.29166666666666669</v>
      </c>
      <c r="C7" t="s">
        <v>10492</v>
      </c>
      <c r="D7" t="s">
        <v>10303</v>
      </c>
      <c r="E7" t="s">
        <v>185</v>
      </c>
      <c r="F7">
        <v>45434</v>
      </c>
      <c r="G7" t="s">
        <v>10493</v>
      </c>
      <c r="H7">
        <v>142264427</v>
      </c>
      <c r="I7" t="s">
        <v>10494</v>
      </c>
      <c r="J7" t="s">
        <v>10495</v>
      </c>
      <c r="K7" t="s">
        <v>4220</v>
      </c>
      <c r="L7" t="s">
        <v>10272</v>
      </c>
      <c r="M7" t="s">
        <v>10218</v>
      </c>
      <c r="N7" t="s">
        <v>10305</v>
      </c>
      <c r="O7" t="s">
        <v>10477</v>
      </c>
      <c r="P7" t="s">
        <v>509</v>
      </c>
      <c r="Q7" t="s">
        <v>509</v>
      </c>
      <c r="R7" t="s">
        <v>509</v>
      </c>
    </row>
    <row r="8" spans="1:18">
      <c r="A8" t="s">
        <v>67</v>
      </c>
      <c r="B8">
        <v>0.29166666666666669</v>
      </c>
      <c r="C8" t="s">
        <v>10496</v>
      </c>
      <c r="D8" t="s">
        <v>10307</v>
      </c>
      <c r="E8" t="s">
        <v>10462</v>
      </c>
      <c r="F8">
        <v>45443</v>
      </c>
      <c r="G8" t="s">
        <v>10497</v>
      </c>
      <c r="H8">
        <v>125242571</v>
      </c>
      <c r="I8">
        <v>3853387572</v>
      </c>
      <c r="J8" t="s">
        <v>10498</v>
      </c>
      <c r="K8" t="s">
        <v>4204</v>
      </c>
      <c r="L8" t="s">
        <v>10272</v>
      </c>
      <c r="M8" t="s">
        <v>10212</v>
      </c>
      <c r="N8" t="s">
        <v>506</v>
      </c>
      <c r="O8" t="s">
        <v>10477</v>
      </c>
      <c r="P8" t="s">
        <v>509</v>
      </c>
      <c r="Q8" t="s">
        <v>509</v>
      </c>
      <c r="R8" t="s">
        <v>509</v>
      </c>
    </row>
    <row r="9" spans="1:18">
      <c r="A9" t="s">
        <v>9996</v>
      </c>
      <c r="B9">
        <v>0.29166666666666669</v>
      </c>
      <c r="C9" t="s">
        <v>10499</v>
      </c>
      <c r="D9" t="s">
        <v>10317</v>
      </c>
      <c r="E9" t="s">
        <v>167</v>
      </c>
      <c r="F9">
        <v>45440</v>
      </c>
      <c r="G9" t="s">
        <v>10500</v>
      </c>
      <c r="H9">
        <v>142637395</v>
      </c>
      <c r="I9" t="s">
        <v>10501</v>
      </c>
      <c r="J9" t="s">
        <v>10502</v>
      </c>
      <c r="K9" t="s">
        <v>4220</v>
      </c>
      <c r="L9" t="s">
        <v>10276</v>
      </c>
      <c r="M9" t="s">
        <v>10148</v>
      </c>
      <c r="N9" t="s">
        <v>10152</v>
      </c>
      <c r="O9" t="s">
        <v>10477</v>
      </c>
      <c r="P9" t="s">
        <v>509</v>
      </c>
      <c r="Q9" t="s">
        <v>9160</v>
      </c>
      <c r="R9" t="s">
        <v>509</v>
      </c>
    </row>
    <row r="10" spans="1:18">
      <c r="A10" t="s">
        <v>9996</v>
      </c>
      <c r="B10">
        <v>0.29166666666666669</v>
      </c>
      <c r="C10" t="s">
        <v>10503</v>
      </c>
      <c r="D10" t="s">
        <v>10209</v>
      </c>
      <c r="E10" t="s">
        <v>10411</v>
      </c>
      <c r="F10">
        <v>45440</v>
      </c>
      <c r="G10" t="s">
        <v>10504</v>
      </c>
      <c r="H10">
        <v>142638757</v>
      </c>
      <c r="I10" t="s">
        <v>10505</v>
      </c>
      <c r="J10" t="s">
        <v>10506</v>
      </c>
      <c r="K10" t="s">
        <v>4220</v>
      </c>
      <c r="L10" t="s">
        <v>10276</v>
      </c>
      <c r="M10" t="s">
        <v>10148</v>
      </c>
      <c r="N10" t="s">
        <v>8598</v>
      </c>
      <c r="O10" t="s">
        <v>10477</v>
      </c>
      <c r="P10" t="s">
        <v>509</v>
      </c>
      <c r="Q10" t="s">
        <v>509</v>
      </c>
      <c r="R10" t="s">
        <v>509</v>
      </c>
    </row>
    <row r="11" spans="1:18">
      <c r="A11" t="s">
        <v>65</v>
      </c>
      <c r="B11">
        <v>0.29166666666666669</v>
      </c>
      <c r="C11" t="s">
        <v>10507</v>
      </c>
      <c r="D11" t="s">
        <v>10214</v>
      </c>
      <c r="E11" t="s">
        <v>95</v>
      </c>
      <c r="F11">
        <v>45440</v>
      </c>
      <c r="G11" t="s">
        <v>10508</v>
      </c>
      <c r="H11">
        <v>121706237</v>
      </c>
      <c r="I11" t="s">
        <v>10509</v>
      </c>
      <c r="J11" t="s">
        <v>10510</v>
      </c>
      <c r="K11" t="s">
        <v>4218</v>
      </c>
      <c r="L11" t="s">
        <v>10272</v>
      </c>
      <c r="M11" t="s">
        <v>10212</v>
      </c>
      <c r="N11" t="s">
        <v>3429</v>
      </c>
      <c r="O11" t="s">
        <v>10477</v>
      </c>
      <c r="P11" t="s">
        <v>509</v>
      </c>
      <c r="Q11" t="s">
        <v>509</v>
      </c>
      <c r="R11" t="s">
        <v>509</v>
      </c>
    </row>
    <row r="12" spans="1:18">
      <c r="A12" t="s">
        <v>67</v>
      </c>
      <c r="B12">
        <v>0.29166666666666669</v>
      </c>
      <c r="C12" t="s">
        <v>10362</v>
      </c>
      <c r="D12" t="s">
        <v>10363</v>
      </c>
      <c r="E12" t="s">
        <v>161</v>
      </c>
      <c r="F12">
        <v>45442</v>
      </c>
      <c r="G12" t="s">
        <v>10511</v>
      </c>
      <c r="H12">
        <v>142262345</v>
      </c>
      <c r="I12" t="s">
        <v>10512</v>
      </c>
      <c r="J12" t="s">
        <v>10513</v>
      </c>
      <c r="K12" t="s">
        <v>4220</v>
      </c>
      <c r="L12" t="s">
        <v>10367</v>
      </c>
      <c r="M12" t="s">
        <v>10368</v>
      </c>
      <c r="N12" t="s">
        <v>506</v>
      </c>
      <c r="O12" t="s">
        <v>10477</v>
      </c>
      <c r="P12" t="s">
        <v>509</v>
      </c>
      <c r="Q12" t="s">
        <v>806</v>
      </c>
      <c r="R12" t="s">
        <v>806</v>
      </c>
    </row>
    <row r="13" spans="1:18">
      <c r="A13" t="s">
        <v>67</v>
      </c>
      <c r="B13">
        <v>0.29166666666666669</v>
      </c>
      <c r="C13" t="s">
        <v>10514</v>
      </c>
      <c r="D13" t="s">
        <v>10220</v>
      </c>
      <c r="E13" t="s">
        <v>95</v>
      </c>
      <c r="F13">
        <v>45443</v>
      </c>
      <c r="G13" t="s">
        <v>10515</v>
      </c>
      <c r="H13">
        <v>95707783</v>
      </c>
      <c r="I13" t="s">
        <v>10516</v>
      </c>
      <c r="J13" t="s">
        <v>10517</v>
      </c>
      <c r="K13" t="s">
        <v>4218</v>
      </c>
      <c r="L13" t="s">
        <v>10272</v>
      </c>
      <c r="M13" t="s">
        <v>10212</v>
      </c>
      <c r="N13" t="s">
        <v>8072</v>
      </c>
      <c r="O13" t="s">
        <v>10477</v>
      </c>
      <c r="P13" t="s">
        <v>509</v>
      </c>
      <c r="Q13" t="s">
        <v>806</v>
      </c>
      <c r="R13" t="s">
        <v>806</v>
      </c>
    </row>
    <row r="14" spans="1:18">
      <c r="A14" t="s">
        <v>67</v>
      </c>
      <c r="B14">
        <v>0.29166666666666669</v>
      </c>
      <c r="C14" t="s">
        <v>10518</v>
      </c>
      <c r="D14" t="s">
        <v>5399</v>
      </c>
      <c r="E14" t="s">
        <v>5245</v>
      </c>
      <c r="F14">
        <v>45443</v>
      </c>
      <c r="G14" t="s">
        <v>10519</v>
      </c>
      <c r="H14">
        <v>142714250</v>
      </c>
      <c r="I14" t="s">
        <v>10520</v>
      </c>
      <c r="J14" t="s">
        <v>10521</v>
      </c>
      <c r="K14" t="s">
        <v>4204</v>
      </c>
      <c r="L14" t="s">
        <v>10272</v>
      </c>
      <c r="M14" t="s">
        <v>10212</v>
      </c>
      <c r="N14" t="s">
        <v>8072</v>
      </c>
      <c r="O14" t="s">
        <v>10477</v>
      </c>
      <c r="P14" t="s">
        <v>509</v>
      </c>
      <c r="Q14" t="s">
        <v>509</v>
      </c>
      <c r="R14" t="s">
        <v>509</v>
      </c>
    </row>
    <row r="15" spans="1:18">
      <c r="A15" t="s">
        <v>67</v>
      </c>
      <c r="B15">
        <v>0.29166666666666669</v>
      </c>
      <c r="C15" t="s">
        <v>10522</v>
      </c>
      <c r="D15" t="s">
        <v>5407</v>
      </c>
      <c r="E15" t="s">
        <v>167</v>
      </c>
      <c r="F15">
        <v>45443</v>
      </c>
      <c r="G15" t="s">
        <v>8749</v>
      </c>
      <c r="H15">
        <v>95688333</v>
      </c>
      <c r="I15" t="s">
        <v>10523</v>
      </c>
      <c r="J15" t="s">
        <v>10524</v>
      </c>
      <c r="K15" t="s">
        <v>4220</v>
      </c>
      <c r="L15" t="s">
        <v>10276</v>
      </c>
      <c r="M15" t="s">
        <v>10148</v>
      </c>
      <c r="N15" t="s">
        <v>8072</v>
      </c>
      <c r="O15" t="s">
        <v>10477</v>
      </c>
      <c r="P15" t="s">
        <v>509</v>
      </c>
      <c r="Q15" t="s">
        <v>509</v>
      </c>
      <c r="R15" t="s">
        <v>509</v>
      </c>
    </row>
    <row r="19" spans="7:11">
      <c r="G19" t="s">
        <v>55</v>
      </c>
    </row>
    <row r="23" spans="7:11">
      <c r="K23" t="s">
        <v>486</v>
      </c>
    </row>
  </sheetData>
  <protectedRanges>
    <protectedRange sqref="N3:N15" name="Range1"/>
  </protectedRanges>
  <mergeCells count="4">
    <mergeCell ref="A1:E1"/>
    <mergeCell ref="F1:I1"/>
    <mergeCell ref="J1:M1"/>
    <mergeCell ref="O1:R1"/>
  </mergeCells>
  <pageMargins left="0.7" right="0.7" top="0.75" bottom="0.75" header="0.3" footer="0.3"/>
  <drawing r:id="rId1"/>
  <legacy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B565-96D3-4B18-B337-29521877FD36}">
  <dimension ref="A1:R19"/>
  <sheetViews>
    <sheetView topLeftCell="D1" workbookViewId="0">
      <selection activeCell="P5" sqref="P5"/>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5" width="9.1406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10525</v>
      </c>
      <c r="B3">
        <v>0.29166666666666669</v>
      </c>
      <c r="C3" t="s">
        <v>10302</v>
      </c>
      <c r="D3" t="s">
        <v>5494</v>
      </c>
      <c r="E3" t="s">
        <v>80</v>
      </c>
      <c r="F3">
        <v>45428</v>
      </c>
      <c r="G3" t="s">
        <v>10526</v>
      </c>
      <c r="H3">
        <v>136692970</v>
      </c>
      <c r="I3" t="s">
        <v>10527</v>
      </c>
      <c r="J3" t="s">
        <v>10528</v>
      </c>
      <c r="K3" t="s">
        <v>4218</v>
      </c>
      <c r="L3" t="s">
        <v>10276</v>
      </c>
      <c r="M3" t="s">
        <v>10486</v>
      </c>
      <c r="N3" t="s">
        <v>10305</v>
      </c>
      <c r="O3" t="s">
        <v>508</v>
      </c>
      <c r="P3" t="s">
        <v>509</v>
      </c>
      <c r="Q3" t="s">
        <v>509</v>
      </c>
      <c r="R3" t="s">
        <v>509</v>
      </c>
    </row>
    <row r="4" spans="1:18">
      <c r="A4" t="s">
        <v>9996</v>
      </c>
      <c r="B4">
        <v>0.29166666666666669</v>
      </c>
      <c r="C4" t="s">
        <v>10529</v>
      </c>
      <c r="D4" t="s">
        <v>5313</v>
      </c>
      <c r="E4" t="s">
        <v>95</v>
      </c>
      <c r="F4">
        <v>45429</v>
      </c>
      <c r="G4" t="s">
        <v>10530</v>
      </c>
      <c r="H4">
        <v>124820089</v>
      </c>
      <c r="I4" t="s">
        <v>10531</v>
      </c>
      <c r="J4" t="s">
        <v>10532</v>
      </c>
      <c r="K4" t="s">
        <v>4218</v>
      </c>
      <c r="L4" t="s">
        <v>10272</v>
      </c>
      <c r="M4" t="s">
        <v>10212</v>
      </c>
      <c r="N4" t="s">
        <v>10152</v>
      </c>
      <c r="O4" t="s">
        <v>508</v>
      </c>
      <c r="P4" t="s">
        <v>509</v>
      </c>
      <c r="Q4" t="s">
        <v>509</v>
      </c>
      <c r="R4" t="s">
        <v>509</v>
      </c>
    </row>
    <row r="11" spans="1:18">
      <c r="P11" t="s">
        <v>10533</v>
      </c>
    </row>
    <row r="19" spans="11:11">
      <c r="K19" t="s">
        <v>486</v>
      </c>
    </row>
  </sheetData>
  <mergeCells count="4">
    <mergeCell ref="A1:E1"/>
    <mergeCell ref="F1:I1"/>
    <mergeCell ref="J1:M1"/>
    <mergeCell ref="O1:R1"/>
  </mergeCells>
  <pageMargins left="0.7" right="0.7" top="0.75" bottom="0.75" header="0.3" footer="0.3"/>
  <drawing r:id="rId1"/>
  <legacy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A1FA-EDA1-4A9D-80D6-C50273672340}">
  <dimension ref="A1:R23"/>
  <sheetViews>
    <sheetView topLeftCell="C1" workbookViewId="0">
      <selection activeCell="M6" sqref="M6"/>
    </sheetView>
  </sheetViews>
  <sheetFormatPr defaultColWidth="8.85546875" defaultRowHeight="15"/>
  <cols>
    <col min="2" max="3" width="12.28515625" customWidth="1"/>
    <col min="4" max="4" width="9.140625" bestFit="1" customWidth="1"/>
    <col min="5" max="5" width="31" bestFit="1" customWidth="1"/>
    <col min="6" max="6" width="11.7109375" customWidth="1"/>
    <col min="7" max="7" width="29.42578125" bestFit="1" customWidth="1"/>
    <col min="8" max="8" width="13.85546875" customWidth="1"/>
    <col min="9" max="9" width="14.7109375" customWidth="1"/>
    <col min="10" max="10" width="9.140625" bestFit="1" customWidth="1"/>
    <col min="11" max="11" width="41.7109375" customWidth="1"/>
    <col min="12" max="12" width="9.140625" bestFit="1" customWidth="1"/>
    <col min="13" max="13" width="35.85546875" bestFit="1" customWidth="1"/>
    <col min="14" max="15" width="9.140625" bestFit="1" customWidth="1"/>
    <col min="16" max="16" width="14.140625" bestFit="1" customWidth="1"/>
    <col min="17" max="17" width="12.42578125" customWidth="1"/>
    <col min="18" max="18" width="8.85546875" bestFit="1" customWidth="1"/>
  </cols>
  <sheetData>
    <row r="1" spans="1:18">
      <c r="A1" s="1186" t="s">
        <v>8788</v>
      </c>
      <c r="B1" s="1186"/>
      <c r="C1" s="1186"/>
      <c r="D1" s="1186"/>
      <c r="E1" s="1186"/>
      <c r="F1" s="1186" t="s">
        <v>9912</v>
      </c>
      <c r="G1" s="1186"/>
      <c r="H1" s="1186"/>
      <c r="I1" s="1186"/>
      <c r="J1" s="1186" t="s">
        <v>8788</v>
      </c>
      <c r="K1" s="1186"/>
      <c r="L1" s="1186"/>
      <c r="M1" s="1186"/>
      <c r="O1" s="1186" t="s">
        <v>10143</v>
      </c>
      <c r="P1" s="1186"/>
      <c r="Q1" s="1186"/>
      <c r="R1" s="1186"/>
    </row>
    <row r="2" spans="1:18">
      <c r="A2" t="s">
        <v>63</v>
      </c>
      <c r="B2" t="s">
        <v>6745</v>
      </c>
      <c r="C2" t="s">
        <v>4139</v>
      </c>
      <c r="D2" t="s">
        <v>4137</v>
      </c>
      <c r="E2" t="s">
        <v>4138</v>
      </c>
      <c r="F2" t="s">
        <v>9758</v>
      </c>
      <c r="G2" t="s">
        <v>189</v>
      </c>
      <c r="H2" t="s">
        <v>1705</v>
      </c>
      <c r="I2" t="s">
        <v>190</v>
      </c>
      <c r="J2" t="s">
        <v>9453</v>
      </c>
      <c r="K2" t="s">
        <v>4143</v>
      </c>
      <c r="L2" t="s">
        <v>9834</v>
      </c>
      <c r="M2" t="s">
        <v>4144</v>
      </c>
      <c r="N2" t="s">
        <v>449</v>
      </c>
      <c r="O2" t="s">
        <v>9447</v>
      </c>
      <c r="P2" t="s">
        <v>9625</v>
      </c>
      <c r="Q2" t="s">
        <v>9626</v>
      </c>
      <c r="R2" t="s">
        <v>9627</v>
      </c>
    </row>
    <row r="3" spans="1:18">
      <c r="A3" t="s">
        <v>67</v>
      </c>
      <c r="B3">
        <v>0.29166666666666669</v>
      </c>
      <c r="C3" t="s">
        <v>10534</v>
      </c>
      <c r="D3" t="s">
        <v>5439</v>
      </c>
      <c r="E3" t="s">
        <v>167</v>
      </c>
      <c r="F3">
        <v>45420</v>
      </c>
      <c r="G3" t="s">
        <v>10535</v>
      </c>
      <c r="H3">
        <v>141511975</v>
      </c>
      <c r="I3">
        <v>8016348725</v>
      </c>
      <c r="J3" t="s">
        <v>10536</v>
      </c>
      <c r="K3" t="s">
        <v>4220</v>
      </c>
      <c r="L3" t="s">
        <v>10276</v>
      </c>
      <c r="M3" t="s">
        <v>10148</v>
      </c>
      <c r="N3" t="s">
        <v>10233</v>
      </c>
      <c r="O3" t="s">
        <v>508</v>
      </c>
      <c r="P3" t="s">
        <v>9160</v>
      </c>
      <c r="Q3" t="s">
        <v>509</v>
      </c>
      <c r="R3" t="s">
        <v>509</v>
      </c>
    </row>
    <row r="4" spans="1:18">
      <c r="A4" t="s">
        <v>9996</v>
      </c>
      <c r="B4">
        <v>0.29166666666666669</v>
      </c>
      <c r="C4" t="s">
        <v>10311</v>
      </c>
      <c r="D4" t="s">
        <v>9303</v>
      </c>
      <c r="E4" t="s">
        <v>10462</v>
      </c>
      <c r="F4">
        <v>45422</v>
      </c>
      <c r="G4" t="s">
        <v>10537</v>
      </c>
      <c r="H4">
        <v>141121279</v>
      </c>
      <c r="I4" t="s">
        <v>10538</v>
      </c>
      <c r="J4" t="s">
        <v>10539</v>
      </c>
      <c r="K4" t="s">
        <v>4204</v>
      </c>
      <c r="L4" t="s">
        <v>10272</v>
      </c>
      <c r="M4" t="s">
        <v>10212</v>
      </c>
      <c r="N4" t="s">
        <v>10152</v>
      </c>
      <c r="O4" t="s">
        <v>508</v>
      </c>
      <c r="P4" t="s">
        <v>9160</v>
      </c>
      <c r="Q4" t="s">
        <v>509</v>
      </c>
      <c r="R4" t="s">
        <v>509</v>
      </c>
    </row>
    <row r="5" spans="1:18">
      <c r="A5" t="s">
        <v>10378</v>
      </c>
      <c r="B5">
        <v>0.29166666666666669</v>
      </c>
      <c r="C5" t="s">
        <v>10540</v>
      </c>
      <c r="D5" t="s">
        <v>5467</v>
      </c>
      <c r="E5" t="s">
        <v>10462</v>
      </c>
      <c r="F5">
        <v>45421</v>
      </c>
      <c r="G5" t="s">
        <v>10541</v>
      </c>
      <c r="H5">
        <v>138690657</v>
      </c>
      <c r="I5">
        <v>8019161849</v>
      </c>
      <c r="J5" t="s">
        <v>10542</v>
      </c>
      <c r="K5" t="s">
        <v>4204</v>
      </c>
      <c r="L5" t="s">
        <v>10272</v>
      </c>
      <c r="M5" t="s">
        <v>10212</v>
      </c>
      <c r="N5" t="s">
        <v>10305</v>
      </c>
      <c r="O5" t="s">
        <v>508</v>
      </c>
      <c r="P5" t="s">
        <v>9160</v>
      </c>
      <c r="Q5" t="s">
        <v>509</v>
      </c>
      <c r="R5" t="s">
        <v>509</v>
      </c>
    </row>
    <row r="6" spans="1:18">
      <c r="A6" t="s">
        <v>10378</v>
      </c>
      <c r="B6">
        <v>0.29166666666666669</v>
      </c>
      <c r="C6" t="s">
        <v>10543</v>
      </c>
      <c r="D6" t="s">
        <v>5472</v>
      </c>
      <c r="E6" t="s">
        <v>95</v>
      </c>
      <c r="F6">
        <v>45421</v>
      </c>
      <c r="G6" t="s">
        <v>10544</v>
      </c>
      <c r="H6">
        <v>132256092</v>
      </c>
      <c r="I6" t="s">
        <v>10545</v>
      </c>
      <c r="J6" t="s">
        <v>10546</v>
      </c>
      <c r="K6" t="s">
        <v>4218</v>
      </c>
      <c r="L6" t="s">
        <v>10272</v>
      </c>
      <c r="M6" t="s">
        <v>10212</v>
      </c>
      <c r="N6" t="s">
        <v>10305</v>
      </c>
      <c r="O6" t="s">
        <v>508</v>
      </c>
      <c r="P6" t="s">
        <v>9160</v>
      </c>
      <c r="Q6" t="s">
        <v>509</v>
      </c>
      <c r="R6" t="s">
        <v>509</v>
      </c>
    </row>
    <row r="7" spans="1:18">
      <c r="A7" t="s">
        <v>67</v>
      </c>
      <c r="B7">
        <v>0.29166666666666669</v>
      </c>
      <c r="C7" t="s">
        <v>10522</v>
      </c>
      <c r="D7" t="s">
        <v>5479</v>
      </c>
      <c r="E7" t="s">
        <v>167</v>
      </c>
      <c r="F7">
        <v>45422</v>
      </c>
      <c r="G7" t="s">
        <v>10547</v>
      </c>
      <c r="H7">
        <v>141539584</v>
      </c>
      <c r="I7" t="s">
        <v>10548</v>
      </c>
      <c r="J7" t="s">
        <v>10549</v>
      </c>
      <c r="K7" t="s">
        <v>4220</v>
      </c>
      <c r="L7" t="s">
        <v>10276</v>
      </c>
      <c r="M7" t="s">
        <v>10148</v>
      </c>
      <c r="N7" t="s">
        <v>8072</v>
      </c>
      <c r="O7" t="s">
        <v>508</v>
      </c>
      <c r="P7" t="s">
        <v>9160</v>
      </c>
      <c r="Q7" t="s">
        <v>509</v>
      </c>
      <c r="R7" t="s">
        <v>509</v>
      </c>
    </row>
    <row r="8" spans="1:18">
      <c r="A8" t="s">
        <v>65</v>
      </c>
      <c r="B8">
        <v>0.29166666666666669</v>
      </c>
      <c r="C8" t="s">
        <v>10014</v>
      </c>
      <c r="D8" t="s">
        <v>5485</v>
      </c>
      <c r="E8" t="s">
        <v>80</v>
      </c>
      <c r="F8">
        <v>45422</v>
      </c>
      <c r="G8" t="s">
        <v>10550</v>
      </c>
      <c r="H8">
        <v>133462097</v>
      </c>
      <c r="I8" t="s">
        <v>10551</v>
      </c>
      <c r="J8" t="s">
        <v>10552</v>
      </c>
      <c r="K8" t="s">
        <v>4218</v>
      </c>
      <c r="L8" t="s">
        <v>10276</v>
      </c>
      <c r="M8" t="s">
        <v>10486</v>
      </c>
      <c r="N8" t="s">
        <v>3429</v>
      </c>
      <c r="O8" t="s">
        <v>10388</v>
      </c>
      <c r="P8" t="s">
        <v>9160</v>
      </c>
      <c r="Q8" t="s">
        <v>509</v>
      </c>
      <c r="R8" t="s">
        <v>509</v>
      </c>
    </row>
    <row r="15" spans="1:18">
      <c r="P15" t="s">
        <v>10533</v>
      </c>
    </row>
    <row r="23" spans="11:11">
      <c r="K23" t="s">
        <v>486</v>
      </c>
    </row>
  </sheetData>
  <mergeCells count="4">
    <mergeCell ref="F1:I1"/>
    <mergeCell ref="J1:M1"/>
    <mergeCell ref="O1:R1"/>
    <mergeCell ref="A1:E1"/>
  </mergeCells>
  <pageMargins left="0.7" right="0.7" top="0.75" bottom="0.75" header="0.3" footer="0.3"/>
  <drawing r:id="rId1"/>
  <legacy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F594-7085-4277-B678-BA616E55777D}">
  <dimension ref="A1:Q19"/>
  <sheetViews>
    <sheetView workbookViewId="0">
      <selection activeCell="I10" sqref="I10:K10"/>
    </sheetView>
  </sheetViews>
  <sheetFormatPr defaultColWidth="8.85546875" defaultRowHeight="15"/>
  <cols>
    <col min="1" max="1" width="12.28515625" customWidth="1"/>
    <col min="2" max="2" width="9.140625" bestFit="1" customWidth="1"/>
    <col min="3" max="3" width="31" bestFit="1"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7">
      <c r="A1" s="1186" t="s">
        <v>8788</v>
      </c>
      <c r="B1" s="1186"/>
      <c r="C1" s="1186"/>
      <c r="D1" s="1186" t="s">
        <v>9912</v>
      </c>
      <c r="E1" s="1186"/>
      <c r="F1" s="1186"/>
      <c r="G1" s="1186"/>
      <c r="H1" s="1186" t="s">
        <v>8788</v>
      </c>
      <c r="I1" s="1186"/>
      <c r="J1" s="1186"/>
      <c r="K1" s="1186"/>
      <c r="M1" s="1186" t="s">
        <v>10143</v>
      </c>
      <c r="N1" s="1186"/>
      <c r="O1" s="1186"/>
      <c r="P1" s="1186"/>
    </row>
    <row r="2" spans="1:17">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7">
      <c r="A3">
        <v>0.29166666666666669</v>
      </c>
      <c r="B3" t="s">
        <v>5541</v>
      </c>
      <c r="C3" t="s">
        <v>161</v>
      </c>
      <c r="D3">
        <v>45414</v>
      </c>
      <c r="E3" t="s">
        <v>10553</v>
      </c>
      <c r="F3">
        <v>120284004</v>
      </c>
      <c r="G3" t="s">
        <v>10554</v>
      </c>
      <c r="H3" t="s">
        <v>10555</v>
      </c>
      <c r="I3" t="s">
        <v>4220</v>
      </c>
      <c r="J3" t="s">
        <v>10367</v>
      </c>
      <c r="K3" t="s">
        <v>10368</v>
      </c>
      <c r="L3" t="s">
        <v>8072</v>
      </c>
      <c r="M3" t="s">
        <v>509</v>
      </c>
      <c r="N3" t="s">
        <v>9160</v>
      </c>
      <c r="O3" t="s">
        <v>509</v>
      </c>
      <c r="P3" t="s">
        <v>509</v>
      </c>
    </row>
    <row r="4" spans="1:17">
      <c r="A4">
        <v>0.29166666666666669</v>
      </c>
      <c r="B4" t="s">
        <v>5559</v>
      </c>
      <c r="C4" t="s">
        <v>185</v>
      </c>
      <c r="D4">
        <v>45407</v>
      </c>
      <c r="E4" t="s">
        <v>10556</v>
      </c>
      <c r="F4">
        <v>120611011</v>
      </c>
      <c r="G4" t="s">
        <v>10557</v>
      </c>
      <c r="H4" t="s">
        <v>10558</v>
      </c>
      <c r="I4" t="s">
        <v>4220</v>
      </c>
      <c r="J4" t="s">
        <v>10272</v>
      </c>
      <c r="K4" t="s">
        <v>10218</v>
      </c>
      <c r="L4" t="s">
        <v>10559</v>
      </c>
      <c r="M4" t="s">
        <v>509</v>
      </c>
      <c r="N4" t="s">
        <v>9160</v>
      </c>
      <c r="O4" t="s">
        <v>509</v>
      </c>
      <c r="P4" t="s">
        <v>509</v>
      </c>
    </row>
    <row r="5" spans="1:17">
      <c r="A5">
        <v>0.29166666666666669</v>
      </c>
      <c r="B5" t="s">
        <v>5563</v>
      </c>
      <c r="C5" t="s">
        <v>185</v>
      </c>
      <c r="D5">
        <v>45412</v>
      </c>
      <c r="E5" t="s">
        <v>10560</v>
      </c>
      <c r="F5">
        <v>134432368</v>
      </c>
      <c r="G5">
        <v>3852228106</v>
      </c>
      <c r="H5" t="s">
        <v>10561</v>
      </c>
      <c r="I5" t="s">
        <v>4220</v>
      </c>
      <c r="J5" t="s">
        <v>10272</v>
      </c>
      <c r="K5" t="s">
        <v>10218</v>
      </c>
      <c r="L5" t="s">
        <v>10228</v>
      </c>
      <c r="M5" t="s">
        <v>9160</v>
      </c>
      <c r="N5" t="s">
        <v>9160</v>
      </c>
      <c r="O5" t="s">
        <v>509</v>
      </c>
      <c r="P5" t="s">
        <v>509</v>
      </c>
    </row>
    <row r="6" spans="1:17">
      <c r="A6">
        <v>0.29166666666666669</v>
      </c>
      <c r="B6" t="s">
        <v>5583</v>
      </c>
      <c r="C6" t="s">
        <v>5245</v>
      </c>
      <c r="D6">
        <v>45407</v>
      </c>
      <c r="E6" t="s">
        <v>10562</v>
      </c>
      <c r="F6">
        <v>95695847</v>
      </c>
      <c r="G6" t="s">
        <v>10563</v>
      </c>
      <c r="H6" t="s">
        <v>10564</v>
      </c>
      <c r="I6" t="s">
        <v>4204</v>
      </c>
      <c r="J6" t="s">
        <v>10272</v>
      </c>
      <c r="K6" t="s">
        <v>10212</v>
      </c>
      <c r="L6" t="s">
        <v>8072</v>
      </c>
      <c r="M6" t="s">
        <v>509</v>
      </c>
      <c r="N6" t="s">
        <v>9160</v>
      </c>
      <c r="O6" t="s">
        <v>509</v>
      </c>
      <c r="P6" t="s">
        <v>509</v>
      </c>
    </row>
    <row r="7" spans="1:17">
      <c r="A7">
        <v>0.29166666666666669</v>
      </c>
      <c r="B7" t="s">
        <v>9219</v>
      </c>
      <c r="C7" t="s">
        <v>185</v>
      </c>
      <c r="D7">
        <v>45407</v>
      </c>
      <c r="E7" t="s">
        <v>10565</v>
      </c>
      <c r="F7">
        <v>138448305</v>
      </c>
      <c r="G7" t="s">
        <v>10566</v>
      </c>
      <c r="H7" t="s">
        <v>10567</v>
      </c>
      <c r="I7" t="s">
        <v>4220</v>
      </c>
      <c r="J7" t="s">
        <v>10272</v>
      </c>
      <c r="K7" t="s">
        <v>10218</v>
      </c>
      <c r="L7" t="s">
        <v>10233</v>
      </c>
      <c r="M7" t="s">
        <v>509</v>
      </c>
      <c r="N7" t="s">
        <v>9160</v>
      </c>
      <c r="O7" t="s">
        <v>509</v>
      </c>
      <c r="P7" t="s">
        <v>509</v>
      </c>
    </row>
    <row r="8" spans="1:17">
      <c r="A8">
        <v>0.29166666666666669</v>
      </c>
      <c r="B8" t="s">
        <v>9233</v>
      </c>
      <c r="C8" t="s">
        <v>86</v>
      </c>
      <c r="D8">
        <v>45407</v>
      </c>
      <c r="E8" t="s">
        <v>10568</v>
      </c>
      <c r="F8">
        <v>137961770</v>
      </c>
      <c r="G8" t="s">
        <v>10569</v>
      </c>
      <c r="H8" t="s">
        <v>10570</v>
      </c>
      <c r="I8" t="s">
        <v>4204</v>
      </c>
      <c r="J8" t="s">
        <v>10276</v>
      </c>
      <c r="K8" t="s">
        <v>10166</v>
      </c>
      <c r="L8" t="s">
        <v>10559</v>
      </c>
      <c r="M8" t="s">
        <v>9160</v>
      </c>
      <c r="N8" t="s">
        <v>9160</v>
      </c>
      <c r="O8" t="s">
        <v>509</v>
      </c>
      <c r="P8" t="s">
        <v>509</v>
      </c>
    </row>
    <row r="9" spans="1:17">
      <c r="A9">
        <v>0.29166666666666669</v>
      </c>
      <c r="B9" t="s">
        <v>5435</v>
      </c>
      <c r="C9" t="s">
        <v>167</v>
      </c>
      <c r="D9">
        <v>45412</v>
      </c>
      <c r="E9" t="s">
        <v>10571</v>
      </c>
      <c r="F9">
        <v>122735928</v>
      </c>
      <c r="G9" t="s">
        <v>10572</v>
      </c>
      <c r="H9" t="s">
        <v>10573</v>
      </c>
      <c r="I9" t="s">
        <v>4220</v>
      </c>
      <c r="J9" t="s">
        <v>10276</v>
      </c>
      <c r="K9" t="s">
        <v>10148</v>
      </c>
      <c r="L9" t="s">
        <v>10152</v>
      </c>
      <c r="M9" t="s">
        <v>509</v>
      </c>
      <c r="N9" t="s">
        <v>9160</v>
      </c>
      <c r="O9" t="s">
        <v>509</v>
      </c>
      <c r="P9" t="s">
        <v>509</v>
      </c>
      <c r="Q9" t="s">
        <v>10574</v>
      </c>
    </row>
    <row r="10" spans="1:17">
      <c r="A10">
        <v>0.29166666666666669</v>
      </c>
      <c r="B10" t="s">
        <v>9188</v>
      </c>
      <c r="C10" t="s">
        <v>161</v>
      </c>
      <c r="D10">
        <v>45414</v>
      </c>
      <c r="E10" t="s">
        <v>10575</v>
      </c>
      <c r="F10">
        <v>141111829</v>
      </c>
      <c r="G10" t="s">
        <v>10576</v>
      </c>
      <c r="H10" t="s">
        <v>10577</v>
      </c>
      <c r="I10" t="s">
        <v>4220</v>
      </c>
      <c r="J10" t="s">
        <v>10367</v>
      </c>
      <c r="K10" t="s">
        <v>10368</v>
      </c>
      <c r="L10" t="s">
        <v>8598</v>
      </c>
      <c r="M10" t="s">
        <v>1446</v>
      </c>
      <c r="N10" t="s">
        <v>9160</v>
      </c>
      <c r="O10" t="s">
        <v>509</v>
      </c>
      <c r="P10" t="s">
        <v>509</v>
      </c>
    </row>
    <row r="11" spans="1:17">
      <c r="A11">
        <v>0.29166666666666669</v>
      </c>
      <c r="B11" t="s">
        <v>5297</v>
      </c>
      <c r="C11" t="s">
        <v>110</v>
      </c>
      <c r="D11">
        <v>45414</v>
      </c>
      <c r="E11" t="s">
        <v>10578</v>
      </c>
      <c r="F11">
        <v>134655793</v>
      </c>
      <c r="G11" t="s">
        <v>10579</v>
      </c>
      <c r="H11" t="s">
        <v>10580</v>
      </c>
      <c r="I11" t="s">
        <v>4204</v>
      </c>
      <c r="J11" t="s">
        <v>10276</v>
      </c>
      <c r="K11" t="s">
        <v>10166</v>
      </c>
      <c r="L11" t="s">
        <v>10228</v>
      </c>
      <c r="M11" t="s">
        <v>509</v>
      </c>
      <c r="N11" t="s">
        <v>9160</v>
      </c>
      <c r="O11" t="s">
        <v>509</v>
      </c>
      <c r="P11" t="s">
        <v>509</v>
      </c>
    </row>
    <row r="12" spans="1:17">
      <c r="A12">
        <v>0.29166666666666669</v>
      </c>
      <c r="B12" t="s">
        <v>5463</v>
      </c>
      <c r="C12" t="s">
        <v>110</v>
      </c>
      <c r="D12">
        <v>45415</v>
      </c>
      <c r="E12" t="s">
        <v>4010</v>
      </c>
      <c r="F12">
        <v>106008382</v>
      </c>
      <c r="G12" t="s">
        <v>10581</v>
      </c>
      <c r="H12" t="s">
        <v>10582</v>
      </c>
      <c r="I12" t="s">
        <v>4204</v>
      </c>
      <c r="J12" t="s">
        <v>10276</v>
      </c>
      <c r="K12" t="s">
        <v>10166</v>
      </c>
      <c r="L12" t="s">
        <v>10228</v>
      </c>
      <c r="M12" t="s">
        <v>509</v>
      </c>
      <c r="N12" t="s">
        <v>9160</v>
      </c>
      <c r="O12" t="s">
        <v>509</v>
      </c>
      <c r="P12" t="s">
        <v>509</v>
      </c>
    </row>
    <row r="19" spans="14:14">
      <c r="N19" t="s">
        <v>10533</v>
      </c>
    </row>
  </sheetData>
  <mergeCells count="4">
    <mergeCell ref="A1:C1"/>
    <mergeCell ref="D1:G1"/>
    <mergeCell ref="H1:K1"/>
    <mergeCell ref="M1:P1"/>
  </mergeCells>
  <pageMargins left="0.7" right="0.7" top="0.75" bottom="0.75" header="0.3" footer="0.3"/>
  <drawing r:id="rId1"/>
  <legacy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1EB9-1DB3-4779-AFF2-039260EC1AF9}">
  <dimension ref="A1:P9"/>
  <sheetViews>
    <sheetView workbookViewId="0">
      <selection activeCell="I4" sqref="I4"/>
    </sheetView>
  </sheetViews>
  <sheetFormatPr defaultColWidth="8.85546875" defaultRowHeight="15"/>
  <cols>
    <col min="1" max="1" width="12.28515625" customWidth="1"/>
    <col min="2" max="2" width="9.140625" bestFit="1" customWidth="1"/>
    <col min="3" max="3" width="31" bestFit="1"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v>0.29166666666666669</v>
      </c>
      <c r="B3" t="s">
        <v>10583</v>
      </c>
      <c r="C3" t="s">
        <v>86</v>
      </c>
      <c r="D3">
        <v>45399</v>
      </c>
      <c r="E3" t="s">
        <v>10584</v>
      </c>
      <c r="F3">
        <v>120735438</v>
      </c>
      <c r="G3" t="s">
        <v>10585</v>
      </c>
      <c r="H3" t="s">
        <v>10586</v>
      </c>
      <c r="I3" t="s">
        <v>4204</v>
      </c>
      <c r="J3" t="s">
        <v>10276</v>
      </c>
      <c r="K3" t="s">
        <v>10587</v>
      </c>
      <c r="L3" t="s">
        <v>10305</v>
      </c>
      <c r="M3" t="s">
        <v>9160</v>
      </c>
      <c r="N3" t="s">
        <v>9160</v>
      </c>
      <c r="O3" t="s">
        <v>9160</v>
      </c>
      <c r="P3" t="s">
        <v>9160</v>
      </c>
    </row>
    <row r="4" spans="1:16">
      <c r="A4">
        <v>0.29166666666666669</v>
      </c>
      <c r="B4" t="s">
        <v>5538</v>
      </c>
      <c r="C4" t="s">
        <v>161</v>
      </c>
      <c r="D4">
        <v>45405</v>
      </c>
      <c r="E4" t="s">
        <v>10588</v>
      </c>
      <c r="F4">
        <v>137906540</v>
      </c>
      <c r="G4" t="s">
        <v>10589</v>
      </c>
      <c r="H4" t="s">
        <v>10590</v>
      </c>
      <c r="I4" t="s">
        <v>4220</v>
      </c>
      <c r="J4" t="s">
        <v>10367</v>
      </c>
      <c r="K4" t="s">
        <v>10368</v>
      </c>
      <c r="L4" t="s">
        <v>1768</v>
      </c>
      <c r="M4" t="s">
        <v>9160</v>
      </c>
      <c r="N4" t="s">
        <v>9160</v>
      </c>
      <c r="O4" t="s">
        <v>9160</v>
      </c>
      <c r="P4" t="s">
        <v>9160</v>
      </c>
    </row>
    <row r="5" spans="1:16">
      <c r="A5">
        <v>0.29166666666666669</v>
      </c>
      <c r="B5" t="s">
        <v>5541</v>
      </c>
      <c r="C5" t="s">
        <v>161</v>
      </c>
      <c r="D5">
        <v>45406</v>
      </c>
      <c r="E5" t="s">
        <v>10591</v>
      </c>
      <c r="F5">
        <v>139324134</v>
      </c>
      <c r="G5">
        <v>3854638299</v>
      </c>
      <c r="H5" t="s">
        <v>10592</v>
      </c>
      <c r="I5" t="s">
        <v>4220</v>
      </c>
      <c r="J5" t="s">
        <v>10367</v>
      </c>
      <c r="K5" t="s">
        <v>10368</v>
      </c>
      <c r="L5" t="s">
        <v>8072</v>
      </c>
      <c r="M5" t="s">
        <v>9160</v>
      </c>
      <c r="N5" t="s">
        <v>9160</v>
      </c>
      <c r="O5" t="s">
        <v>2046</v>
      </c>
      <c r="P5" t="s">
        <v>2046</v>
      </c>
    </row>
    <row r="6" spans="1:16">
      <c r="A6">
        <v>0.29166666666666669</v>
      </c>
      <c r="B6" t="s">
        <v>5570</v>
      </c>
      <c r="C6" t="s">
        <v>10462</v>
      </c>
      <c r="D6">
        <v>45408</v>
      </c>
      <c r="E6" t="s">
        <v>10593</v>
      </c>
      <c r="F6">
        <v>108435324</v>
      </c>
      <c r="G6" t="s">
        <v>10594</v>
      </c>
      <c r="H6" t="s">
        <v>10595</v>
      </c>
      <c r="I6" t="s">
        <v>4204</v>
      </c>
      <c r="J6" t="s">
        <v>10272</v>
      </c>
      <c r="K6" t="s">
        <v>10212</v>
      </c>
      <c r="L6" t="s">
        <v>10228</v>
      </c>
      <c r="M6" t="s">
        <v>10160</v>
      </c>
      <c r="N6" t="s">
        <v>9160</v>
      </c>
      <c r="O6" t="s">
        <v>9160</v>
      </c>
      <c r="P6" t="s">
        <v>9160</v>
      </c>
    </row>
    <row r="7" spans="1:16">
      <c r="A7">
        <v>0.29166666666666669</v>
      </c>
      <c r="B7" t="s">
        <v>5580</v>
      </c>
      <c r="C7" t="s">
        <v>5245</v>
      </c>
      <c r="D7">
        <v>45407</v>
      </c>
      <c r="E7" t="s">
        <v>10596</v>
      </c>
      <c r="F7">
        <v>138692010</v>
      </c>
      <c r="G7" t="s">
        <v>10597</v>
      </c>
      <c r="H7" t="s">
        <v>10598</v>
      </c>
      <c r="I7" t="s">
        <v>4204</v>
      </c>
      <c r="J7" t="s">
        <v>10272</v>
      </c>
      <c r="K7" t="s">
        <v>10212</v>
      </c>
      <c r="L7" t="s">
        <v>10599</v>
      </c>
      <c r="M7" t="s">
        <v>509</v>
      </c>
      <c r="N7" t="s">
        <v>9160</v>
      </c>
      <c r="O7" t="s">
        <v>9160</v>
      </c>
      <c r="P7" t="s">
        <v>9160</v>
      </c>
    </row>
    <row r="8" spans="1:16">
      <c r="A8">
        <v>0.29166666666666669</v>
      </c>
      <c r="B8" t="s">
        <v>9320</v>
      </c>
      <c r="C8" t="s">
        <v>86</v>
      </c>
      <c r="D8">
        <v>45407</v>
      </c>
      <c r="E8" t="s">
        <v>10600</v>
      </c>
      <c r="F8">
        <v>134685105</v>
      </c>
      <c r="G8" t="s">
        <v>10601</v>
      </c>
      <c r="H8" t="s">
        <v>10602</v>
      </c>
      <c r="I8" t="s">
        <v>4204</v>
      </c>
      <c r="J8" t="s">
        <v>10276</v>
      </c>
      <c r="K8" t="s">
        <v>10587</v>
      </c>
      <c r="L8" t="s">
        <v>10559</v>
      </c>
      <c r="M8" t="s">
        <v>9160</v>
      </c>
      <c r="N8" t="s">
        <v>9160</v>
      </c>
      <c r="O8" t="s">
        <v>9160</v>
      </c>
      <c r="P8" t="s">
        <v>9160</v>
      </c>
    </row>
    <row r="9" spans="1:16">
      <c r="A9">
        <v>0.29166666666666669</v>
      </c>
      <c r="B9" t="s">
        <v>9362</v>
      </c>
      <c r="C9" t="s">
        <v>86</v>
      </c>
      <c r="D9">
        <v>45407</v>
      </c>
      <c r="E9" t="s">
        <v>10603</v>
      </c>
      <c r="F9">
        <v>95644530</v>
      </c>
      <c r="G9" t="s">
        <v>10604</v>
      </c>
      <c r="H9" t="s">
        <v>10605</v>
      </c>
      <c r="I9" t="s">
        <v>4204</v>
      </c>
      <c r="J9" t="s">
        <v>10276</v>
      </c>
      <c r="K9" t="s">
        <v>10587</v>
      </c>
      <c r="L9" t="s">
        <v>8072</v>
      </c>
      <c r="M9" t="s">
        <v>9160</v>
      </c>
      <c r="N9" t="s">
        <v>9160</v>
      </c>
      <c r="O9" t="s">
        <v>9160</v>
      </c>
      <c r="P9" t="s">
        <v>9160</v>
      </c>
    </row>
  </sheetData>
  <mergeCells count="4">
    <mergeCell ref="A1:C1"/>
    <mergeCell ref="D1:G1"/>
    <mergeCell ref="H1:K1"/>
    <mergeCell ref="M1:P1"/>
  </mergeCells>
  <pageMargins left="0.7" right="0.7" top="0.75" bottom="0.75" header="0.3" footer="0.3"/>
  <legacy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3050-73B8-4DF9-BCC5-A0C413A9DE82}">
  <dimension ref="A1:P3"/>
  <sheetViews>
    <sheetView topLeftCell="C1" workbookViewId="0">
      <selection activeCell="I3" sqref="I3:K3"/>
    </sheetView>
  </sheetViews>
  <sheetFormatPr defaultColWidth="8.85546875" defaultRowHeight="15"/>
  <cols>
    <col min="1" max="1" width="12.28515625" customWidth="1"/>
    <col min="2" max="2" width="9.140625" bestFit="1" customWidth="1"/>
    <col min="3" max="3" width="23.85546875" bestFit="1"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v>0.29166666666666669</v>
      </c>
      <c r="B3" t="s">
        <v>10353</v>
      </c>
      <c r="C3" t="s">
        <v>95</v>
      </c>
      <c r="D3">
        <v>45397</v>
      </c>
      <c r="E3" t="s">
        <v>10606</v>
      </c>
      <c r="F3">
        <v>138021376</v>
      </c>
      <c r="G3" t="s">
        <v>10607</v>
      </c>
      <c r="H3" t="s">
        <v>10608</v>
      </c>
      <c r="I3" t="s">
        <v>4218</v>
      </c>
      <c r="J3" t="s">
        <v>10272</v>
      </c>
      <c r="K3" t="s">
        <v>10212</v>
      </c>
      <c r="L3" t="s">
        <v>10305</v>
      </c>
      <c r="M3" t="s">
        <v>509</v>
      </c>
      <c r="N3" t="s">
        <v>509</v>
      </c>
      <c r="O3" t="s">
        <v>509</v>
      </c>
      <c r="P3" t="s">
        <v>509</v>
      </c>
    </row>
  </sheetData>
  <mergeCells count="4">
    <mergeCell ref="A1:C1"/>
    <mergeCell ref="D1:G1"/>
    <mergeCell ref="H1:K1"/>
    <mergeCell ref="M1:P1"/>
  </mergeCells>
  <pageMargins left="0.7" right="0.7" top="0.75" bottom="0.75" header="0.3" footer="0.3"/>
  <drawing r:id="rId1"/>
  <legacy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9CC6-81A4-4A63-B665-6EB52FCDE10A}">
  <dimension ref="A1:P4"/>
  <sheetViews>
    <sheetView topLeftCell="C1" workbookViewId="0">
      <selection activeCell="I4" sqref="I4:K4"/>
    </sheetView>
  </sheetViews>
  <sheetFormatPr defaultColWidth="8.85546875" defaultRowHeight="15"/>
  <cols>
    <col min="1" max="1" width="12.28515625" customWidth="1"/>
    <col min="2" max="2" width="9.140625" bestFit="1" customWidth="1"/>
    <col min="3" max="3" width="20.85546875" bestFit="1"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v>0.29166666666666669</v>
      </c>
      <c r="B3" t="s">
        <v>5517</v>
      </c>
      <c r="C3" t="s">
        <v>167</v>
      </c>
      <c r="D3">
        <v>45394</v>
      </c>
      <c r="E3" t="s">
        <v>3113</v>
      </c>
      <c r="F3">
        <v>95673284</v>
      </c>
      <c r="G3" t="s">
        <v>10609</v>
      </c>
      <c r="H3" t="s">
        <v>10610</v>
      </c>
      <c r="I3" t="s">
        <v>4220</v>
      </c>
      <c r="J3" t="s">
        <v>10276</v>
      </c>
      <c r="K3" t="s">
        <v>10148</v>
      </c>
      <c r="L3" t="s">
        <v>10559</v>
      </c>
      <c r="M3" t="s">
        <v>509</v>
      </c>
      <c r="N3" t="s">
        <v>509</v>
      </c>
      <c r="O3" t="s">
        <v>509</v>
      </c>
      <c r="P3" t="s">
        <v>509</v>
      </c>
    </row>
    <row r="4" spans="1:16">
      <c r="A4">
        <v>0.29166666666666669</v>
      </c>
      <c r="B4" t="s">
        <v>5521</v>
      </c>
      <c r="C4" t="s">
        <v>185</v>
      </c>
      <c r="D4">
        <v>45393</v>
      </c>
      <c r="E4" t="s">
        <v>10611</v>
      </c>
      <c r="F4">
        <v>134078667</v>
      </c>
      <c r="G4" t="s">
        <v>10612</v>
      </c>
      <c r="H4" t="s">
        <v>10613</v>
      </c>
      <c r="I4" t="s">
        <v>4220</v>
      </c>
      <c r="J4" t="s">
        <v>10272</v>
      </c>
      <c r="K4" t="s">
        <v>10218</v>
      </c>
      <c r="L4" t="s">
        <v>10305</v>
      </c>
      <c r="M4" t="s">
        <v>509</v>
      </c>
      <c r="N4" t="s">
        <v>509</v>
      </c>
      <c r="O4" t="s">
        <v>509</v>
      </c>
      <c r="P4" t="s">
        <v>509</v>
      </c>
    </row>
  </sheetData>
  <mergeCells count="4">
    <mergeCell ref="A1:C1"/>
    <mergeCell ref="D1:G1"/>
    <mergeCell ref="H1:K1"/>
    <mergeCell ref="M1:P1"/>
  </mergeCells>
  <pageMargins left="0.7" right="0.7" top="0.75" bottom="0.75" header="0.3" footer="0.3"/>
  <drawing r:id="rId1"/>
  <legacy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219E-F3FC-458E-A7C7-798ABED1D71D}">
  <dimension ref="A1:P8"/>
  <sheetViews>
    <sheetView topLeftCell="C1" workbookViewId="0">
      <selection activeCell="I6" sqref="I6:K6"/>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10615</v>
      </c>
      <c r="C3" t="s">
        <v>107</v>
      </c>
      <c r="D3">
        <v>45384</v>
      </c>
      <c r="E3" t="s">
        <v>10616</v>
      </c>
      <c r="F3">
        <v>132304803</v>
      </c>
      <c r="G3">
        <v>3854572657</v>
      </c>
      <c r="H3" t="s">
        <v>10617</v>
      </c>
      <c r="I3" t="s">
        <v>4204</v>
      </c>
      <c r="J3" t="s">
        <v>10276</v>
      </c>
      <c r="K3" t="s">
        <v>10618</v>
      </c>
      <c r="L3" t="s">
        <v>8725</v>
      </c>
      <c r="M3" t="s">
        <v>509</v>
      </c>
      <c r="N3" t="s">
        <v>509</v>
      </c>
      <c r="O3" t="s">
        <v>509</v>
      </c>
      <c r="P3" t="s">
        <v>509</v>
      </c>
    </row>
    <row r="4" spans="1:16">
      <c r="A4" t="s">
        <v>10614</v>
      </c>
      <c r="B4" t="s">
        <v>7944</v>
      </c>
      <c r="C4" t="s">
        <v>86</v>
      </c>
      <c r="D4">
        <v>45378</v>
      </c>
      <c r="E4" t="s">
        <v>10619</v>
      </c>
      <c r="F4">
        <v>133339267</v>
      </c>
      <c r="G4" t="s">
        <v>10620</v>
      </c>
      <c r="H4" t="s">
        <v>10621</v>
      </c>
      <c r="I4" t="s">
        <v>4204</v>
      </c>
      <c r="J4" t="s">
        <v>10276</v>
      </c>
      <c r="K4" t="s">
        <v>10618</v>
      </c>
      <c r="L4" t="s">
        <v>8072</v>
      </c>
      <c r="M4" t="s">
        <v>509</v>
      </c>
      <c r="N4" t="s">
        <v>509</v>
      </c>
      <c r="O4" t="s">
        <v>509</v>
      </c>
      <c r="P4" t="s">
        <v>509</v>
      </c>
    </row>
    <row r="5" spans="1:16">
      <c r="A5" t="s">
        <v>10614</v>
      </c>
      <c r="B5" t="s">
        <v>7839</v>
      </c>
      <c r="C5" t="s">
        <v>119</v>
      </c>
      <c r="D5">
        <v>45384</v>
      </c>
      <c r="E5" t="s">
        <v>10622</v>
      </c>
      <c r="F5">
        <v>129691795</v>
      </c>
      <c r="G5">
        <v>3854248851</v>
      </c>
      <c r="H5" t="s">
        <v>10623</v>
      </c>
      <c r="I5" t="s">
        <v>4204</v>
      </c>
      <c r="J5" t="s">
        <v>10272</v>
      </c>
      <c r="K5" t="s">
        <v>10212</v>
      </c>
      <c r="L5" t="s">
        <v>8725</v>
      </c>
      <c r="M5" t="s">
        <v>509</v>
      </c>
      <c r="N5" t="s">
        <v>509</v>
      </c>
      <c r="O5" t="s">
        <v>509</v>
      </c>
      <c r="P5" t="s">
        <v>509</v>
      </c>
    </row>
    <row r="6" spans="1:16">
      <c r="A6" t="s">
        <v>10614</v>
      </c>
      <c r="B6" t="s">
        <v>7849</v>
      </c>
      <c r="C6" t="s">
        <v>80</v>
      </c>
      <c r="D6">
        <v>45378</v>
      </c>
      <c r="E6" t="s">
        <v>10624</v>
      </c>
      <c r="F6">
        <v>129272318</v>
      </c>
      <c r="G6" t="s">
        <v>10625</v>
      </c>
      <c r="H6" t="s">
        <v>10626</v>
      </c>
      <c r="I6" t="s">
        <v>4218</v>
      </c>
      <c r="J6" t="s">
        <v>10276</v>
      </c>
      <c r="K6" t="s">
        <v>10486</v>
      </c>
      <c r="L6" t="s">
        <v>8725</v>
      </c>
      <c r="M6" t="s">
        <v>509</v>
      </c>
      <c r="N6" t="s">
        <v>509</v>
      </c>
      <c r="O6" t="s">
        <v>509</v>
      </c>
      <c r="P6" t="s">
        <v>509</v>
      </c>
    </row>
    <row r="7" spans="1:16">
      <c r="A7" t="s">
        <v>10614</v>
      </c>
      <c r="B7" t="s">
        <v>10627</v>
      </c>
      <c r="C7" t="s">
        <v>95</v>
      </c>
      <c r="D7">
        <v>45378</v>
      </c>
      <c r="E7" t="s">
        <v>10628</v>
      </c>
      <c r="F7">
        <v>132947070</v>
      </c>
      <c r="G7" t="s">
        <v>10629</v>
      </c>
      <c r="H7" t="s">
        <v>10630</v>
      </c>
      <c r="I7" t="s">
        <v>4218</v>
      </c>
      <c r="J7" t="s">
        <v>10272</v>
      </c>
      <c r="K7" t="s">
        <v>10212</v>
      </c>
      <c r="L7" t="s">
        <v>10599</v>
      </c>
      <c r="M7" t="s">
        <v>509</v>
      </c>
      <c r="N7" t="s">
        <v>509</v>
      </c>
      <c r="O7" t="s">
        <v>509</v>
      </c>
      <c r="P7" t="s">
        <v>509</v>
      </c>
    </row>
    <row r="8" spans="1:16">
      <c r="A8" t="s">
        <v>10614</v>
      </c>
      <c r="B8" t="s">
        <v>7867</v>
      </c>
      <c r="C8" t="s">
        <v>86</v>
      </c>
      <c r="D8">
        <v>45384</v>
      </c>
      <c r="E8" t="s">
        <v>7771</v>
      </c>
      <c r="F8">
        <v>123665075</v>
      </c>
      <c r="G8">
        <v>3854572656</v>
      </c>
      <c r="H8" t="s">
        <v>10631</v>
      </c>
      <c r="I8" t="s">
        <v>4204</v>
      </c>
      <c r="J8" t="s">
        <v>10276</v>
      </c>
      <c r="K8" t="s">
        <v>10618</v>
      </c>
      <c r="L8" t="s">
        <v>10599</v>
      </c>
      <c r="M8" t="s">
        <v>509</v>
      </c>
      <c r="N8" t="s">
        <v>509</v>
      </c>
      <c r="O8" t="s">
        <v>509</v>
      </c>
      <c r="P8" t="s">
        <v>509</v>
      </c>
    </row>
  </sheetData>
  <mergeCells count="4">
    <mergeCell ref="A1:C1"/>
    <mergeCell ref="D1:G1"/>
    <mergeCell ref="H1:K1"/>
    <mergeCell ref="M1:P1"/>
  </mergeCells>
  <pageMargins left="0.7" right="0.7" top="0.75" bottom="0.75" header="0.3" footer="0.3"/>
  <drawing r:id="rId1"/>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81B8-7426-4D85-8F7B-6B3B79857535}">
  <dimension ref="A1:P7"/>
  <sheetViews>
    <sheetView topLeftCell="E1" workbookViewId="0">
      <selection activeCell="C33" sqref="C3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10615</v>
      </c>
      <c r="C3" t="s">
        <v>107</v>
      </c>
      <c r="D3">
        <v>45384</v>
      </c>
      <c r="E3" t="s">
        <v>10616</v>
      </c>
      <c r="F3">
        <v>132304803</v>
      </c>
      <c r="G3">
        <v>3854572657</v>
      </c>
      <c r="I3" t="s">
        <v>4204</v>
      </c>
      <c r="J3" t="s">
        <v>10276</v>
      </c>
      <c r="K3" t="s">
        <v>10618</v>
      </c>
      <c r="L3" t="s">
        <v>8725</v>
      </c>
    </row>
    <row r="4" spans="1:16">
      <c r="A4" t="s">
        <v>10614</v>
      </c>
      <c r="B4" t="s">
        <v>7944</v>
      </c>
      <c r="C4" t="s">
        <v>86</v>
      </c>
      <c r="D4">
        <v>45378</v>
      </c>
      <c r="E4" t="s">
        <v>10619</v>
      </c>
      <c r="F4">
        <v>133339267</v>
      </c>
      <c r="G4" t="s">
        <v>10620</v>
      </c>
      <c r="I4" t="s">
        <v>4204</v>
      </c>
      <c r="J4" t="s">
        <v>10276</v>
      </c>
      <c r="K4" t="s">
        <v>10618</v>
      </c>
      <c r="L4" t="s">
        <v>8072</v>
      </c>
    </row>
    <row r="5" spans="1:16">
      <c r="A5" t="s">
        <v>10614</v>
      </c>
      <c r="B5" t="s">
        <v>7839</v>
      </c>
      <c r="C5" t="s">
        <v>119</v>
      </c>
      <c r="D5">
        <v>45384</v>
      </c>
      <c r="E5" t="s">
        <v>10622</v>
      </c>
      <c r="F5">
        <v>129691795</v>
      </c>
      <c r="G5">
        <v>3854248851</v>
      </c>
      <c r="I5" t="s">
        <v>4204</v>
      </c>
      <c r="J5" t="s">
        <v>10272</v>
      </c>
      <c r="K5" t="s">
        <v>10212</v>
      </c>
      <c r="L5" t="s">
        <v>10305</v>
      </c>
    </row>
    <row r="6" spans="1:16">
      <c r="A6" t="s">
        <v>10614</v>
      </c>
      <c r="B6" t="s">
        <v>7849</v>
      </c>
      <c r="C6" t="s">
        <v>80</v>
      </c>
      <c r="D6">
        <v>45378</v>
      </c>
      <c r="E6" t="s">
        <v>10624</v>
      </c>
      <c r="F6">
        <v>129272318</v>
      </c>
      <c r="G6" t="s">
        <v>10625</v>
      </c>
      <c r="I6" t="s">
        <v>4218</v>
      </c>
      <c r="J6" t="s">
        <v>10276</v>
      </c>
      <c r="K6" t="s">
        <v>10486</v>
      </c>
      <c r="L6" t="s">
        <v>8725</v>
      </c>
    </row>
    <row r="7" spans="1:16">
      <c r="A7" t="s">
        <v>10614</v>
      </c>
      <c r="B7" t="s">
        <v>10627</v>
      </c>
      <c r="C7" t="s">
        <v>95</v>
      </c>
      <c r="D7">
        <v>45378</v>
      </c>
      <c r="E7" t="s">
        <v>10628</v>
      </c>
      <c r="F7">
        <v>132947070</v>
      </c>
      <c r="G7" t="s">
        <v>10629</v>
      </c>
      <c r="I7" t="s">
        <v>4218</v>
      </c>
      <c r="J7" t="s">
        <v>10272</v>
      </c>
      <c r="K7" t="s">
        <v>10212</v>
      </c>
      <c r="L7" t="s">
        <v>10599</v>
      </c>
    </row>
  </sheetData>
  <mergeCells count="4">
    <mergeCell ref="A1:C1"/>
    <mergeCell ref="D1:G1"/>
    <mergeCell ref="H1:K1"/>
    <mergeCell ref="M1:P1"/>
  </mergeCells>
  <pageMargins left="0.7" right="0.7" top="0.75" bottom="0.75" header="0.3" footer="0.3"/>
  <drawing r:id="rId1"/>
  <legacy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7713-BF5D-43CF-B15A-6C9398F1E7B8}">
  <dimension ref="A1:P3"/>
  <sheetViews>
    <sheetView workbookViewId="0">
      <selection activeCell="P3" sqref="P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10632</v>
      </c>
      <c r="C3" t="s">
        <v>86</v>
      </c>
      <c r="D3">
        <v>45344</v>
      </c>
      <c r="E3" t="s">
        <v>10633</v>
      </c>
      <c r="F3">
        <v>106364438</v>
      </c>
      <c r="G3" t="s">
        <v>10634</v>
      </c>
      <c r="H3" t="s">
        <v>10635</v>
      </c>
      <c r="I3" t="s">
        <v>4204</v>
      </c>
      <c r="J3" t="s">
        <v>10276</v>
      </c>
      <c r="K3" t="s">
        <v>10486</v>
      </c>
      <c r="L3" t="s">
        <v>8072</v>
      </c>
      <c r="M3" t="s">
        <v>509</v>
      </c>
      <c r="N3" t="s">
        <v>509</v>
      </c>
      <c r="O3" t="s">
        <v>509</v>
      </c>
    </row>
  </sheetData>
  <mergeCells count="4">
    <mergeCell ref="A1:C1"/>
    <mergeCell ref="D1:G1"/>
    <mergeCell ref="H1:K1"/>
    <mergeCell ref="M1:P1"/>
  </mergeCells>
  <pageMargins left="0.7" right="0.7" top="0.75" bottom="0.75" header="0.3" footer="0.3"/>
  <drawing r:id="rId1"/>
  <legacy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C5AB-E3E0-4AB5-90EF-4E4330A4514E}">
  <dimension ref="A1:P4"/>
  <sheetViews>
    <sheetView workbookViewId="0">
      <selection activeCell="K3" sqref="K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10636</v>
      </c>
      <c r="C3" t="s">
        <v>92</v>
      </c>
      <c r="E3" t="s">
        <v>10637</v>
      </c>
      <c r="F3">
        <v>127826440</v>
      </c>
      <c r="G3" t="s">
        <v>10638</v>
      </c>
      <c r="H3" t="s">
        <v>10639</v>
      </c>
      <c r="I3" t="s">
        <v>4220</v>
      </c>
      <c r="J3" t="s">
        <v>10276</v>
      </c>
      <c r="K3" t="s">
        <v>10148</v>
      </c>
      <c r="L3" t="s">
        <v>10233</v>
      </c>
      <c r="N3" t="s">
        <v>509</v>
      </c>
      <c r="O3" t="s">
        <v>509</v>
      </c>
      <c r="P3" t="s">
        <v>509</v>
      </c>
    </row>
    <row r="4" spans="1:16">
      <c r="A4" t="s">
        <v>10614</v>
      </c>
      <c r="B4" t="s">
        <v>10640</v>
      </c>
      <c r="C4" t="s">
        <v>80</v>
      </c>
      <c r="E4" t="s">
        <v>10641</v>
      </c>
      <c r="F4">
        <v>133399138</v>
      </c>
      <c r="G4" t="s">
        <v>10642</v>
      </c>
      <c r="H4" t="s">
        <v>10643</v>
      </c>
      <c r="I4" t="s">
        <v>4218</v>
      </c>
      <c r="J4" t="s">
        <v>10276</v>
      </c>
      <c r="K4" t="s">
        <v>10486</v>
      </c>
      <c r="L4" t="s">
        <v>8072</v>
      </c>
      <c r="N4" t="s">
        <v>509</v>
      </c>
      <c r="O4" t="s">
        <v>509</v>
      </c>
      <c r="P4" t="s">
        <v>509</v>
      </c>
    </row>
  </sheetData>
  <mergeCells count="4">
    <mergeCell ref="A1:C1"/>
    <mergeCell ref="D1:G1"/>
    <mergeCell ref="H1:K1"/>
    <mergeCell ref="M1:P1"/>
  </mergeCells>
  <pageMargins left="0.7" right="0.7" top="0.75" bottom="0.75" header="0.3" footer="0.3"/>
  <drawing r:id="rId1"/>
  <legacy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9E82-96FB-41C4-81AC-A2A84C79469B}">
  <dimension ref="A1:P3"/>
  <sheetViews>
    <sheetView topLeftCell="C1" workbookViewId="0">
      <selection activeCell="I3" sqref="I3:K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10644</v>
      </c>
      <c r="C3" t="s">
        <v>95</v>
      </c>
      <c r="D3">
        <v>45327</v>
      </c>
      <c r="E3" t="s">
        <v>10645</v>
      </c>
      <c r="F3">
        <v>129658519</v>
      </c>
      <c r="G3" t="s">
        <v>10646</v>
      </c>
      <c r="H3" t="s">
        <v>10647</v>
      </c>
      <c r="I3" t="s">
        <v>4218</v>
      </c>
      <c r="J3" t="s">
        <v>10272</v>
      </c>
      <c r="K3" t="s">
        <v>10212</v>
      </c>
      <c r="L3" t="s">
        <v>10305</v>
      </c>
      <c r="M3" t="s">
        <v>509</v>
      </c>
      <c r="N3" t="s">
        <v>509</v>
      </c>
      <c r="O3" t="s">
        <v>509</v>
      </c>
      <c r="P3" t="s">
        <v>509</v>
      </c>
    </row>
  </sheetData>
  <mergeCells count="4">
    <mergeCell ref="A1:C1"/>
    <mergeCell ref="D1:G1"/>
    <mergeCell ref="H1:K1"/>
    <mergeCell ref="M1:P1"/>
  </mergeCells>
  <pageMargins left="0.7" right="0.7" top="0.75" bottom="0.75" header="0.3" footer="0.3"/>
  <drawing r:id="rId1"/>
  <legacy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F814-5F49-43D6-8B4B-073278A1530F}">
  <dimension ref="A1:P7"/>
  <sheetViews>
    <sheetView workbookViewId="0">
      <selection activeCell="I6" sqref="I6:K6"/>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7963</v>
      </c>
      <c r="C3" t="s">
        <v>167</v>
      </c>
      <c r="D3">
        <v>45313</v>
      </c>
      <c r="E3" t="s">
        <v>10648</v>
      </c>
      <c r="F3">
        <v>95710908</v>
      </c>
      <c r="G3" t="s">
        <v>10649</v>
      </c>
      <c r="H3" t="s">
        <v>10650</v>
      </c>
      <c r="I3" t="s">
        <v>4220</v>
      </c>
      <c r="J3" t="s">
        <v>10276</v>
      </c>
      <c r="K3" t="s">
        <v>10148</v>
      </c>
      <c r="L3" t="s">
        <v>8072</v>
      </c>
      <c r="M3" t="s">
        <v>509</v>
      </c>
      <c r="N3" t="s">
        <v>509</v>
      </c>
      <c r="O3" t="s">
        <v>509</v>
      </c>
      <c r="P3" t="s">
        <v>509</v>
      </c>
    </row>
    <row r="4" spans="1:16">
      <c r="A4" t="s">
        <v>10614</v>
      </c>
      <c r="B4" t="s">
        <v>7988</v>
      </c>
      <c r="C4" t="s">
        <v>92</v>
      </c>
      <c r="D4">
        <v>45317</v>
      </c>
      <c r="E4" t="s">
        <v>10651</v>
      </c>
      <c r="F4">
        <v>110082590</v>
      </c>
      <c r="G4" t="s">
        <v>10652</v>
      </c>
      <c r="H4" t="s">
        <v>10653</v>
      </c>
      <c r="I4" t="s">
        <v>4220</v>
      </c>
      <c r="J4" t="s">
        <v>10276</v>
      </c>
      <c r="K4" t="s">
        <v>10148</v>
      </c>
      <c r="L4" t="s">
        <v>10559</v>
      </c>
      <c r="M4" t="s">
        <v>509</v>
      </c>
      <c r="N4" t="s">
        <v>509</v>
      </c>
      <c r="O4" t="s">
        <v>509</v>
      </c>
      <c r="P4" t="s">
        <v>509</v>
      </c>
    </row>
    <row r="5" spans="1:16">
      <c r="A5" t="s">
        <v>10614</v>
      </c>
      <c r="B5" t="s">
        <v>7827</v>
      </c>
      <c r="C5" t="s">
        <v>86</v>
      </c>
      <c r="D5">
        <v>45316</v>
      </c>
      <c r="E5" t="s">
        <v>10654</v>
      </c>
      <c r="F5">
        <v>126817545</v>
      </c>
      <c r="G5" t="s">
        <v>10655</v>
      </c>
      <c r="H5" t="s">
        <v>10656</v>
      </c>
      <c r="I5" t="s">
        <v>4204</v>
      </c>
      <c r="J5" t="s">
        <v>10276</v>
      </c>
      <c r="K5" t="s">
        <v>10486</v>
      </c>
      <c r="L5" t="s">
        <v>8072</v>
      </c>
      <c r="M5" t="s">
        <v>509</v>
      </c>
      <c r="N5" t="s">
        <v>509</v>
      </c>
      <c r="O5" t="s">
        <v>509</v>
      </c>
      <c r="P5" t="s">
        <v>509</v>
      </c>
    </row>
    <row r="6" spans="1:16">
      <c r="A6" t="s">
        <v>10614</v>
      </c>
      <c r="B6" t="s">
        <v>7958</v>
      </c>
      <c r="C6" t="s">
        <v>119</v>
      </c>
      <c r="D6">
        <v>45316</v>
      </c>
      <c r="E6" t="s">
        <v>10657</v>
      </c>
      <c r="F6">
        <v>106691426</v>
      </c>
      <c r="G6" t="s">
        <v>10658</v>
      </c>
      <c r="H6" t="s">
        <v>10659</v>
      </c>
      <c r="I6" t="s">
        <v>4204</v>
      </c>
      <c r="J6" t="s">
        <v>10272</v>
      </c>
      <c r="K6" t="s">
        <v>10212</v>
      </c>
      <c r="L6" t="s">
        <v>10559</v>
      </c>
      <c r="M6" t="s">
        <v>509</v>
      </c>
      <c r="N6" t="s">
        <v>509</v>
      </c>
      <c r="O6" t="s">
        <v>509</v>
      </c>
      <c r="P6" t="s">
        <v>509</v>
      </c>
    </row>
    <row r="7" spans="1:16">
      <c r="A7" t="s">
        <v>10614</v>
      </c>
      <c r="B7" t="s">
        <v>10660</v>
      </c>
      <c r="C7" t="s">
        <v>167</v>
      </c>
      <c r="D7">
        <v>45324</v>
      </c>
      <c r="E7" t="s">
        <v>10661</v>
      </c>
      <c r="F7">
        <v>98639322</v>
      </c>
      <c r="G7" t="s">
        <v>10662</v>
      </c>
      <c r="H7" t="s">
        <v>10663</v>
      </c>
      <c r="I7" t="s">
        <v>4220</v>
      </c>
      <c r="J7" t="s">
        <v>10276</v>
      </c>
      <c r="K7" t="s">
        <v>10148</v>
      </c>
      <c r="L7" t="s">
        <v>10305</v>
      </c>
      <c r="M7" t="s">
        <v>509</v>
      </c>
      <c r="N7" t="s">
        <v>509</v>
      </c>
      <c r="O7" t="s">
        <v>509</v>
      </c>
      <c r="P7" t="s">
        <v>509</v>
      </c>
    </row>
  </sheetData>
  <mergeCells count="4">
    <mergeCell ref="A1:C1"/>
    <mergeCell ref="D1:G1"/>
    <mergeCell ref="H1:K1"/>
    <mergeCell ref="M1:P1"/>
  </mergeCells>
  <pageMargins left="0.7" right="0.7" top="0.75" bottom="0.75" header="0.3" footer="0.3"/>
  <drawing r:id="rId1"/>
  <legacy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D01A-BF35-4AC4-BDBD-732C42D1F1E4}">
  <dimension ref="A1:P5"/>
  <sheetViews>
    <sheetView workbookViewId="0">
      <selection activeCell="P6" sqref="P6"/>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7952</v>
      </c>
      <c r="C3" t="s">
        <v>95</v>
      </c>
      <c r="D3">
        <v>45313</v>
      </c>
      <c r="E3" t="s">
        <v>10664</v>
      </c>
      <c r="F3">
        <v>95679455</v>
      </c>
      <c r="G3" t="s">
        <v>10665</v>
      </c>
      <c r="H3" t="s">
        <v>10666</v>
      </c>
      <c r="I3" t="s">
        <v>4218</v>
      </c>
      <c r="J3" t="s">
        <v>10272</v>
      </c>
      <c r="K3" t="s">
        <v>10212</v>
      </c>
      <c r="L3" t="s">
        <v>10559</v>
      </c>
      <c r="M3" t="s">
        <v>509</v>
      </c>
      <c r="N3" t="s">
        <v>509</v>
      </c>
      <c r="O3" t="s">
        <v>509</v>
      </c>
      <c r="P3" t="s">
        <v>509</v>
      </c>
    </row>
    <row r="4" spans="1:16">
      <c r="A4" t="s">
        <v>10614</v>
      </c>
      <c r="B4" t="s">
        <v>7968</v>
      </c>
      <c r="C4" t="s">
        <v>86</v>
      </c>
      <c r="D4">
        <v>45313</v>
      </c>
      <c r="E4" t="s">
        <v>10667</v>
      </c>
      <c r="F4">
        <v>128611824</v>
      </c>
      <c r="G4" t="s">
        <v>10668</v>
      </c>
      <c r="H4" t="s">
        <v>10669</v>
      </c>
      <c r="I4" t="s">
        <v>4204</v>
      </c>
      <c r="J4" t="s">
        <v>10276</v>
      </c>
      <c r="K4" t="s">
        <v>10486</v>
      </c>
      <c r="L4" t="s">
        <v>10305</v>
      </c>
      <c r="M4" t="s">
        <v>509</v>
      </c>
      <c r="N4" t="s">
        <v>509</v>
      </c>
      <c r="O4" t="s">
        <v>509</v>
      </c>
      <c r="P4" t="s">
        <v>509</v>
      </c>
    </row>
    <row r="5" spans="1:16">
      <c r="A5" t="s">
        <v>10614</v>
      </c>
      <c r="B5" t="s">
        <v>7982</v>
      </c>
      <c r="C5" t="s">
        <v>92</v>
      </c>
      <c r="D5">
        <v>45313</v>
      </c>
      <c r="E5" t="s">
        <v>10670</v>
      </c>
      <c r="F5">
        <v>129454906</v>
      </c>
      <c r="G5" t="s">
        <v>10671</v>
      </c>
      <c r="H5" t="s">
        <v>10672</v>
      </c>
      <c r="I5" t="s">
        <v>4220</v>
      </c>
      <c r="J5" t="s">
        <v>10276</v>
      </c>
      <c r="K5" t="s">
        <v>10148</v>
      </c>
      <c r="L5" t="s">
        <v>10559</v>
      </c>
      <c r="M5" t="s">
        <v>509</v>
      </c>
      <c r="N5" t="s">
        <v>509</v>
      </c>
      <c r="O5" t="s">
        <v>509</v>
      </c>
      <c r="P5" t="s">
        <v>509</v>
      </c>
    </row>
  </sheetData>
  <mergeCells count="4">
    <mergeCell ref="A1:C1"/>
    <mergeCell ref="D1:G1"/>
    <mergeCell ref="H1:K1"/>
    <mergeCell ref="M1:P1"/>
  </mergeCells>
  <pageMargins left="0.7" right="0.7" top="0.75" bottom="0.75" header="0.3" footer="0.3"/>
  <drawing r:id="rId1"/>
  <legacyDrawing r:id="rId2"/>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EC42E-78E8-46F4-9122-442A631EFE4B}">
  <dimension ref="A1:P6"/>
  <sheetViews>
    <sheetView topLeftCell="C1" workbookViewId="0">
      <selection activeCell="K3" sqref="K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9519</v>
      </c>
      <c r="C3" t="s">
        <v>125</v>
      </c>
      <c r="D3">
        <v>45306</v>
      </c>
      <c r="E3" t="s">
        <v>10673</v>
      </c>
      <c r="F3">
        <v>95698996</v>
      </c>
      <c r="G3" t="s">
        <v>10674</v>
      </c>
      <c r="H3" t="s">
        <v>10675</v>
      </c>
      <c r="I3" t="s">
        <v>4220</v>
      </c>
      <c r="J3" t="s">
        <v>10272</v>
      </c>
      <c r="K3" t="s">
        <v>10218</v>
      </c>
      <c r="L3" t="s">
        <v>8072</v>
      </c>
      <c r="M3" t="s">
        <v>509</v>
      </c>
      <c r="N3" t="s">
        <v>509</v>
      </c>
      <c r="O3" t="s">
        <v>509</v>
      </c>
      <c r="P3" t="s">
        <v>509</v>
      </c>
    </row>
    <row r="4" spans="1:16">
      <c r="A4" t="s">
        <v>10614</v>
      </c>
      <c r="B4" t="s">
        <v>8048</v>
      </c>
      <c r="C4" t="s">
        <v>95</v>
      </c>
      <c r="D4">
        <v>45301</v>
      </c>
      <c r="E4" t="s">
        <v>10676</v>
      </c>
      <c r="F4">
        <v>95631992</v>
      </c>
      <c r="G4" t="s">
        <v>10677</v>
      </c>
      <c r="H4" t="s">
        <v>10678</v>
      </c>
      <c r="I4" t="s">
        <v>4218</v>
      </c>
      <c r="J4" t="s">
        <v>10272</v>
      </c>
      <c r="K4" t="s">
        <v>10212</v>
      </c>
      <c r="L4" t="s">
        <v>10233</v>
      </c>
      <c r="M4" t="s">
        <v>509</v>
      </c>
      <c r="N4" t="s">
        <v>509</v>
      </c>
      <c r="O4" t="s">
        <v>509</v>
      </c>
      <c r="P4" t="s">
        <v>509</v>
      </c>
    </row>
    <row r="5" spans="1:16">
      <c r="A5" t="s">
        <v>10614</v>
      </c>
      <c r="B5" t="s">
        <v>10679</v>
      </c>
      <c r="C5" t="s">
        <v>80</v>
      </c>
      <c r="D5">
        <v>45308</v>
      </c>
      <c r="E5" t="s">
        <v>10680</v>
      </c>
      <c r="F5">
        <v>129266081</v>
      </c>
      <c r="G5" t="s">
        <v>10681</v>
      </c>
      <c r="H5" t="s">
        <v>10682</v>
      </c>
      <c r="I5" t="s">
        <v>4218</v>
      </c>
      <c r="J5" t="s">
        <v>10276</v>
      </c>
      <c r="K5" t="s">
        <v>10486</v>
      </c>
      <c r="L5" t="s">
        <v>10305</v>
      </c>
      <c r="M5" t="s">
        <v>509</v>
      </c>
      <c r="N5" t="s">
        <v>509</v>
      </c>
      <c r="O5" t="s">
        <v>509</v>
      </c>
      <c r="P5" t="s">
        <v>509</v>
      </c>
    </row>
    <row r="6" spans="1:16">
      <c r="A6" t="s">
        <v>10614</v>
      </c>
      <c r="B6" t="s">
        <v>10683</v>
      </c>
      <c r="C6" t="s">
        <v>80</v>
      </c>
      <c r="D6">
        <v>45308</v>
      </c>
      <c r="E6" t="s">
        <v>10684</v>
      </c>
      <c r="F6">
        <v>129221188</v>
      </c>
      <c r="G6">
        <v>8016350823</v>
      </c>
      <c r="H6" t="s">
        <v>10685</v>
      </c>
      <c r="I6" t="s">
        <v>4218</v>
      </c>
      <c r="J6" t="s">
        <v>10276</v>
      </c>
      <c r="K6" t="s">
        <v>10486</v>
      </c>
      <c r="L6" t="s">
        <v>10305</v>
      </c>
      <c r="M6" t="s">
        <v>509</v>
      </c>
      <c r="N6" t="s">
        <v>509</v>
      </c>
      <c r="O6" t="s">
        <v>509</v>
      </c>
      <c r="P6" t="s">
        <v>509</v>
      </c>
    </row>
  </sheetData>
  <mergeCells count="4">
    <mergeCell ref="A1:C1"/>
    <mergeCell ref="D1:G1"/>
    <mergeCell ref="H1:K1"/>
    <mergeCell ref="M1:P1"/>
  </mergeCells>
  <pageMargins left="0.7" right="0.7" top="0.75" bottom="0.75" header="0.3" footer="0.3"/>
  <drawing r:id="rId1"/>
  <legacy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8F53-D9BB-49A3-989F-01BFEAA26618}">
  <dimension ref="A1:P12"/>
  <sheetViews>
    <sheetView workbookViewId="0">
      <selection activeCell="I5" sqref="I5:K5"/>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9.42578125" bestFit="1"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8028</v>
      </c>
      <c r="C3" t="s">
        <v>167</v>
      </c>
      <c r="D3">
        <v>45296</v>
      </c>
      <c r="E3" t="s">
        <v>5833</v>
      </c>
      <c r="F3">
        <v>125222658</v>
      </c>
      <c r="G3" t="s">
        <v>10686</v>
      </c>
      <c r="H3" t="s">
        <v>10687</v>
      </c>
      <c r="I3" t="s">
        <v>4220</v>
      </c>
      <c r="J3" t="s">
        <v>10276</v>
      </c>
      <c r="K3" t="s">
        <v>10148</v>
      </c>
      <c r="L3" t="s">
        <v>10688</v>
      </c>
      <c r="M3" t="s">
        <v>509</v>
      </c>
      <c r="N3" t="s">
        <v>509</v>
      </c>
      <c r="O3" t="s">
        <v>509</v>
      </c>
      <c r="P3" t="s">
        <v>509</v>
      </c>
    </row>
    <row r="4" spans="1:16">
      <c r="A4" t="s">
        <v>10614</v>
      </c>
      <c r="B4" t="s">
        <v>8119</v>
      </c>
      <c r="C4" t="s">
        <v>167</v>
      </c>
      <c r="D4">
        <v>45301</v>
      </c>
      <c r="E4" t="s">
        <v>10689</v>
      </c>
      <c r="F4">
        <v>128157596</v>
      </c>
      <c r="G4" t="s">
        <v>10690</v>
      </c>
      <c r="H4" t="s">
        <v>10691</v>
      </c>
      <c r="I4" t="s">
        <v>4220</v>
      </c>
      <c r="J4" t="s">
        <v>10276</v>
      </c>
      <c r="K4" t="s">
        <v>10148</v>
      </c>
      <c r="L4" t="s">
        <v>10152</v>
      </c>
      <c r="M4" t="s">
        <v>509</v>
      </c>
      <c r="N4" t="s">
        <v>509</v>
      </c>
      <c r="O4" t="s">
        <v>509</v>
      </c>
      <c r="P4" t="s">
        <v>509</v>
      </c>
    </row>
    <row r="5" spans="1:16">
      <c r="A5" t="s">
        <v>10614</v>
      </c>
      <c r="B5" t="s">
        <v>7770</v>
      </c>
      <c r="C5" t="s">
        <v>161</v>
      </c>
      <c r="D5">
        <v>45302</v>
      </c>
      <c r="E5" t="s">
        <v>10692</v>
      </c>
      <c r="F5">
        <v>115359255</v>
      </c>
      <c r="G5" t="s">
        <v>10693</v>
      </c>
      <c r="H5" t="s">
        <v>10694</v>
      </c>
      <c r="I5" t="s">
        <v>4220</v>
      </c>
      <c r="J5" t="s">
        <v>10367</v>
      </c>
      <c r="K5" t="s">
        <v>10695</v>
      </c>
      <c r="L5" t="s">
        <v>10305</v>
      </c>
      <c r="M5" t="s">
        <v>509</v>
      </c>
      <c r="N5" t="s">
        <v>509</v>
      </c>
      <c r="O5" t="s">
        <v>509</v>
      </c>
      <c r="P5" t="s">
        <v>509</v>
      </c>
    </row>
    <row r="6" spans="1:16">
      <c r="A6" t="s">
        <v>10614</v>
      </c>
      <c r="B6" t="s">
        <v>9519</v>
      </c>
      <c r="C6" t="s">
        <v>125</v>
      </c>
      <c r="D6">
        <v>45301</v>
      </c>
      <c r="E6" t="s">
        <v>10478</v>
      </c>
      <c r="F6">
        <v>125649698</v>
      </c>
      <c r="G6" t="s">
        <v>10696</v>
      </c>
      <c r="H6" t="s">
        <v>10480</v>
      </c>
      <c r="I6" t="s">
        <v>4220</v>
      </c>
      <c r="J6" t="s">
        <v>10272</v>
      </c>
      <c r="K6" t="s">
        <v>10218</v>
      </c>
      <c r="L6" t="s">
        <v>10305</v>
      </c>
      <c r="M6" t="s">
        <v>509</v>
      </c>
      <c r="N6" t="s">
        <v>509</v>
      </c>
      <c r="O6" t="s">
        <v>509</v>
      </c>
      <c r="P6" t="s">
        <v>806</v>
      </c>
    </row>
    <row r="7" spans="1:16">
      <c r="A7" t="s">
        <v>10614</v>
      </c>
      <c r="B7" t="s">
        <v>9539</v>
      </c>
      <c r="C7" t="s">
        <v>125</v>
      </c>
      <c r="D7">
        <v>45301</v>
      </c>
      <c r="E7" t="s">
        <v>10697</v>
      </c>
      <c r="F7">
        <v>128870295</v>
      </c>
      <c r="G7" t="s">
        <v>10698</v>
      </c>
      <c r="H7" t="s">
        <v>10699</v>
      </c>
      <c r="I7" t="s">
        <v>4220</v>
      </c>
      <c r="J7" t="s">
        <v>10272</v>
      </c>
      <c r="K7" t="s">
        <v>10218</v>
      </c>
      <c r="L7" t="s">
        <v>10305</v>
      </c>
      <c r="M7" t="s">
        <v>509</v>
      </c>
      <c r="N7" t="s">
        <v>509</v>
      </c>
      <c r="O7" t="s">
        <v>509</v>
      </c>
      <c r="P7" t="s">
        <v>509</v>
      </c>
    </row>
    <row r="8" spans="1:16">
      <c r="A8" t="s">
        <v>10614</v>
      </c>
      <c r="B8" t="s">
        <v>8039</v>
      </c>
      <c r="C8" t="s">
        <v>92</v>
      </c>
      <c r="D8">
        <v>45301</v>
      </c>
      <c r="E8" t="s">
        <v>10700</v>
      </c>
      <c r="F8">
        <v>109842054</v>
      </c>
      <c r="G8" t="s">
        <v>10701</v>
      </c>
      <c r="H8" t="s">
        <v>10702</v>
      </c>
      <c r="I8" t="s">
        <v>4220</v>
      </c>
      <c r="J8" t="s">
        <v>10276</v>
      </c>
      <c r="K8" t="s">
        <v>10148</v>
      </c>
      <c r="L8" t="s">
        <v>10152</v>
      </c>
      <c r="M8" t="s">
        <v>509</v>
      </c>
      <c r="N8" t="s">
        <v>509</v>
      </c>
      <c r="O8" t="s">
        <v>509</v>
      </c>
      <c r="P8" t="s">
        <v>509</v>
      </c>
    </row>
    <row r="9" spans="1:16">
      <c r="A9" t="s">
        <v>10614</v>
      </c>
      <c r="B9" t="s">
        <v>8043</v>
      </c>
      <c r="C9" t="s">
        <v>185</v>
      </c>
      <c r="D9">
        <v>45301</v>
      </c>
      <c r="E9" t="s">
        <v>10703</v>
      </c>
      <c r="F9">
        <v>95691009</v>
      </c>
      <c r="G9" t="s">
        <v>10704</v>
      </c>
      <c r="H9" t="s">
        <v>10705</v>
      </c>
      <c r="I9" t="s">
        <v>4220</v>
      </c>
      <c r="J9" t="s">
        <v>10272</v>
      </c>
      <c r="K9" t="s">
        <v>10218</v>
      </c>
      <c r="L9" t="s">
        <v>10559</v>
      </c>
      <c r="M9" t="s">
        <v>509</v>
      </c>
      <c r="N9" t="s">
        <v>509</v>
      </c>
      <c r="O9" t="s">
        <v>509</v>
      </c>
      <c r="P9" t="s">
        <v>509</v>
      </c>
    </row>
    <row r="10" spans="1:16">
      <c r="A10" t="s">
        <v>10614</v>
      </c>
      <c r="B10" t="s">
        <v>8013</v>
      </c>
      <c r="C10" t="s">
        <v>95</v>
      </c>
      <c r="D10">
        <v>45301</v>
      </c>
      <c r="E10" t="s">
        <v>10706</v>
      </c>
      <c r="F10">
        <v>128549593</v>
      </c>
      <c r="G10" t="s">
        <v>10707</v>
      </c>
      <c r="H10" t="s">
        <v>10708</v>
      </c>
      <c r="I10" t="s">
        <v>4218</v>
      </c>
      <c r="J10" t="s">
        <v>10272</v>
      </c>
      <c r="K10" t="s">
        <v>10212</v>
      </c>
      <c r="L10" t="s">
        <v>10305</v>
      </c>
      <c r="M10" t="s">
        <v>509</v>
      </c>
      <c r="N10" t="s">
        <v>509</v>
      </c>
      <c r="O10" t="s">
        <v>509</v>
      </c>
      <c r="P10" t="s">
        <v>509</v>
      </c>
    </row>
    <row r="11" spans="1:16">
      <c r="A11" t="s">
        <v>10614</v>
      </c>
      <c r="B11" t="s">
        <v>8048</v>
      </c>
      <c r="C11" t="s">
        <v>95</v>
      </c>
      <c r="D11">
        <v>45301</v>
      </c>
      <c r="E11" t="s">
        <v>10676</v>
      </c>
      <c r="F11">
        <v>95631992</v>
      </c>
      <c r="G11" t="s">
        <v>10677</v>
      </c>
      <c r="H11" t="s">
        <v>10709</v>
      </c>
      <c r="I11" t="s">
        <v>4218</v>
      </c>
      <c r="J11" t="s">
        <v>10272</v>
      </c>
      <c r="K11" t="s">
        <v>10212</v>
      </c>
      <c r="L11" t="s">
        <v>10228</v>
      </c>
      <c r="M11" t="s">
        <v>509</v>
      </c>
      <c r="N11" t="s">
        <v>509</v>
      </c>
      <c r="O11" t="s">
        <v>806</v>
      </c>
      <c r="P11" t="s">
        <v>806</v>
      </c>
    </row>
    <row r="12" spans="1:16">
      <c r="A12" t="s">
        <v>10614</v>
      </c>
      <c r="B12" t="s">
        <v>7977</v>
      </c>
      <c r="C12" t="s">
        <v>95</v>
      </c>
      <c r="D12">
        <v>45301</v>
      </c>
      <c r="E12" t="s">
        <v>10710</v>
      </c>
      <c r="F12">
        <v>111918655</v>
      </c>
      <c r="G12" t="s">
        <v>10711</v>
      </c>
      <c r="H12" t="s">
        <v>10712</v>
      </c>
      <c r="I12" t="s">
        <v>4218</v>
      </c>
      <c r="J12" t="s">
        <v>10272</v>
      </c>
      <c r="K12" t="s">
        <v>10212</v>
      </c>
      <c r="L12" t="s">
        <v>10305</v>
      </c>
      <c r="M12" t="s">
        <v>509</v>
      </c>
      <c r="N12" t="s">
        <v>509</v>
      </c>
      <c r="O12" t="s">
        <v>509</v>
      </c>
      <c r="P12" t="s">
        <v>509</v>
      </c>
    </row>
  </sheetData>
  <mergeCells count="4">
    <mergeCell ref="A1:C1"/>
    <mergeCell ref="D1:G1"/>
    <mergeCell ref="H1:K1"/>
    <mergeCell ref="M1:P1"/>
  </mergeCells>
  <pageMargins left="0.7" right="0.7" top="0.75" bottom="0.75" header="0.3" footer="0.3"/>
  <drawing r:id="rId1"/>
  <legacy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9502-683F-4A0C-9C7C-FB1A2928E462}">
  <dimension ref="A1:P3"/>
  <sheetViews>
    <sheetView workbookViewId="0">
      <selection activeCell="I3" sqref="I3:K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9561</v>
      </c>
      <c r="C3" t="s">
        <v>86</v>
      </c>
      <c r="D3">
        <v>45295</v>
      </c>
      <c r="E3" t="s">
        <v>10713</v>
      </c>
      <c r="F3">
        <v>128542655</v>
      </c>
      <c r="G3" t="s">
        <v>10714</v>
      </c>
      <c r="H3" t="s">
        <v>10715</v>
      </c>
      <c r="I3" t="s">
        <v>4204</v>
      </c>
      <c r="J3" t="s">
        <v>10276</v>
      </c>
      <c r="K3" t="s">
        <v>10486</v>
      </c>
      <c r="L3" t="s">
        <v>8072</v>
      </c>
      <c r="M3" t="s">
        <v>509</v>
      </c>
      <c r="N3" t="s">
        <v>509</v>
      </c>
      <c r="O3" t="s">
        <v>509</v>
      </c>
    </row>
  </sheetData>
  <mergeCells count="4">
    <mergeCell ref="A1:C1"/>
    <mergeCell ref="D1:G1"/>
    <mergeCell ref="H1:K1"/>
    <mergeCell ref="M1:P1"/>
  </mergeCells>
  <pageMargins left="0.7" right="0.7" top="0.75" bottom="0.75" header="0.3" footer="0.3"/>
  <legacy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07AF-2364-4AB4-80AA-45387179B928}">
  <dimension ref="A1:P15"/>
  <sheetViews>
    <sheetView workbookViewId="0">
      <selection activeCell="C3" sqref="C3:C14"/>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10716</v>
      </c>
      <c r="C3" t="s">
        <v>167</v>
      </c>
      <c r="D3">
        <v>45288</v>
      </c>
      <c r="E3" t="s">
        <v>10717</v>
      </c>
      <c r="F3">
        <v>128256548</v>
      </c>
      <c r="G3" t="s">
        <v>10718</v>
      </c>
      <c r="H3" t="s">
        <v>10719</v>
      </c>
      <c r="I3" t="s">
        <v>4220</v>
      </c>
      <c r="J3" t="s">
        <v>10276</v>
      </c>
      <c r="K3" t="s">
        <v>10148</v>
      </c>
      <c r="L3" t="s">
        <v>10429</v>
      </c>
      <c r="M3" t="s">
        <v>509</v>
      </c>
      <c r="N3" t="s">
        <v>509</v>
      </c>
      <c r="O3" t="s">
        <v>509</v>
      </c>
      <c r="P3" t="s">
        <v>509</v>
      </c>
    </row>
    <row r="4" spans="1:16">
      <c r="A4" t="s">
        <v>10614</v>
      </c>
      <c r="B4" t="s">
        <v>9558</v>
      </c>
      <c r="C4" t="s">
        <v>107</v>
      </c>
      <c r="D4">
        <v>45288</v>
      </c>
      <c r="E4" t="s">
        <v>10720</v>
      </c>
      <c r="F4">
        <v>127090189</v>
      </c>
      <c r="G4" t="s">
        <v>10721</v>
      </c>
      <c r="H4" t="s">
        <v>10722</v>
      </c>
      <c r="I4" t="s">
        <v>4204</v>
      </c>
      <c r="J4" t="s">
        <v>10276</v>
      </c>
      <c r="K4" t="s">
        <v>10486</v>
      </c>
      <c r="L4" t="s">
        <v>10429</v>
      </c>
      <c r="M4" t="s">
        <v>509</v>
      </c>
      <c r="N4" t="s">
        <v>509</v>
      </c>
      <c r="O4" t="s">
        <v>509</v>
      </c>
      <c r="P4" t="s">
        <v>509</v>
      </c>
    </row>
    <row r="5" spans="1:16">
      <c r="A5" t="s">
        <v>10614</v>
      </c>
      <c r="B5" t="s">
        <v>9561</v>
      </c>
      <c r="C5" t="s">
        <v>86</v>
      </c>
      <c r="D5">
        <v>45293</v>
      </c>
      <c r="E5" t="s">
        <v>10723</v>
      </c>
      <c r="F5">
        <v>122702539</v>
      </c>
      <c r="G5" t="s">
        <v>10724</v>
      </c>
      <c r="H5" t="s">
        <v>10725</v>
      </c>
      <c r="I5" t="s">
        <v>4204</v>
      </c>
      <c r="J5" t="s">
        <v>10276</v>
      </c>
      <c r="K5" t="s">
        <v>10486</v>
      </c>
      <c r="L5" t="s">
        <v>8072</v>
      </c>
      <c r="M5" t="s">
        <v>509</v>
      </c>
      <c r="N5" t="s">
        <v>509</v>
      </c>
      <c r="O5" t="s">
        <v>509</v>
      </c>
      <c r="P5" t="s">
        <v>806</v>
      </c>
    </row>
    <row r="6" spans="1:16">
      <c r="A6" t="s">
        <v>10614</v>
      </c>
      <c r="B6" t="s">
        <v>9565</v>
      </c>
      <c r="C6" t="s">
        <v>86</v>
      </c>
      <c r="D6">
        <v>45289</v>
      </c>
      <c r="E6" t="s">
        <v>10726</v>
      </c>
      <c r="F6">
        <v>128316995</v>
      </c>
      <c r="G6" t="s">
        <v>10727</v>
      </c>
      <c r="H6" t="s">
        <v>10728</v>
      </c>
      <c r="I6" t="s">
        <v>4204</v>
      </c>
      <c r="J6" t="s">
        <v>10276</v>
      </c>
      <c r="K6" t="s">
        <v>10486</v>
      </c>
      <c r="L6" t="s">
        <v>10429</v>
      </c>
      <c r="M6" t="s">
        <v>509</v>
      </c>
      <c r="N6" t="s">
        <v>509</v>
      </c>
      <c r="O6" t="s">
        <v>509</v>
      </c>
      <c r="P6" t="s">
        <v>509</v>
      </c>
    </row>
    <row r="7" spans="1:16">
      <c r="A7" t="s">
        <v>10614</v>
      </c>
      <c r="B7" t="s">
        <v>9577</v>
      </c>
      <c r="C7" t="s">
        <v>86</v>
      </c>
      <c r="D7">
        <v>45293</v>
      </c>
      <c r="E7" t="s">
        <v>10729</v>
      </c>
      <c r="F7">
        <v>128313751</v>
      </c>
      <c r="G7" t="s">
        <v>10730</v>
      </c>
      <c r="H7" t="s">
        <v>10731</v>
      </c>
      <c r="I7" t="s">
        <v>4204</v>
      </c>
      <c r="J7" t="s">
        <v>10276</v>
      </c>
      <c r="K7" t="s">
        <v>10486</v>
      </c>
      <c r="L7" t="s">
        <v>10305</v>
      </c>
      <c r="M7" t="s">
        <v>509</v>
      </c>
      <c r="N7" t="s">
        <v>509</v>
      </c>
      <c r="O7" t="s">
        <v>509</v>
      </c>
      <c r="P7" t="s">
        <v>509</v>
      </c>
    </row>
    <row r="9" spans="1:16">
      <c r="A9" t="s">
        <v>10033</v>
      </c>
      <c r="B9" t="s">
        <v>10732</v>
      </c>
      <c r="C9" t="s">
        <v>125</v>
      </c>
      <c r="D9">
        <v>45288</v>
      </c>
      <c r="E9" t="s">
        <v>10733</v>
      </c>
      <c r="F9">
        <v>95703952</v>
      </c>
      <c r="G9" t="s">
        <v>10734</v>
      </c>
      <c r="H9" t="s">
        <v>10735</v>
      </c>
      <c r="I9" t="s">
        <v>4220</v>
      </c>
      <c r="J9" t="s">
        <v>10272</v>
      </c>
      <c r="K9" t="s">
        <v>10218</v>
      </c>
      <c r="L9" t="s">
        <v>8072</v>
      </c>
      <c r="M9" t="s">
        <v>509</v>
      </c>
      <c r="N9" t="s">
        <v>509</v>
      </c>
      <c r="O9" t="s">
        <v>509</v>
      </c>
      <c r="P9" t="s">
        <v>509</v>
      </c>
    </row>
    <row r="10" spans="1:16">
      <c r="A10" t="s">
        <v>10033</v>
      </c>
      <c r="B10" t="s">
        <v>8064</v>
      </c>
      <c r="C10" t="s">
        <v>185</v>
      </c>
      <c r="D10">
        <v>45288</v>
      </c>
      <c r="E10" t="s">
        <v>10736</v>
      </c>
      <c r="F10">
        <v>128241271</v>
      </c>
      <c r="G10" t="s">
        <v>10737</v>
      </c>
      <c r="H10" t="s">
        <v>10738</v>
      </c>
      <c r="I10" t="s">
        <v>4220</v>
      </c>
      <c r="J10" t="s">
        <v>10272</v>
      </c>
      <c r="K10" t="s">
        <v>10218</v>
      </c>
      <c r="L10" t="s">
        <v>10233</v>
      </c>
      <c r="M10" t="s">
        <v>509</v>
      </c>
      <c r="N10" t="s">
        <v>509</v>
      </c>
      <c r="O10" t="s">
        <v>509</v>
      </c>
      <c r="P10" t="s">
        <v>509</v>
      </c>
    </row>
    <row r="11" spans="1:16">
      <c r="A11" t="s">
        <v>10033</v>
      </c>
      <c r="B11" t="s">
        <v>9585</v>
      </c>
      <c r="C11" t="s">
        <v>119</v>
      </c>
      <c r="D11">
        <v>45288</v>
      </c>
      <c r="E11" t="s">
        <v>10739</v>
      </c>
      <c r="F11">
        <v>128316307</v>
      </c>
      <c r="G11">
        <v>3854185396</v>
      </c>
      <c r="H11" t="s">
        <v>10740</v>
      </c>
      <c r="I11" t="s">
        <v>4204</v>
      </c>
      <c r="J11" t="s">
        <v>10272</v>
      </c>
      <c r="K11" t="s">
        <v>10212</v>
      </c>
      <c r="L11" t="s">
        <v>8072</v>
      </c>
      <c r="M11" t="s">
        <v>509</v>
      </c>
      <c r="N11" t="s">
        <v>509</v>
      </c>
      <c r="O11" t="s">
        <v>509</v>
      </c>
      <c r="P11" t="s">
        <v>509</v>
      </c>
    </row>
    <row r="12" spans="1:16">
      <c r="A12" t="s">
        <v>10033</v>
      </c>
      <c r="B12" t="s">
        <v>9589</v>
      </c>
      <c r="C12" t="s">
        <v>119</v>
      </c>
      <c r="D12">
        <v>45288</v>
      </c>
      <c r="E12" t="s">
        <v>10741</v>
      </c>
      <c r="F12">
        <v>124826965</v>
      </c>
      <c r="G12">
        <v>8018424374</v>
      </c>
      <c r="H12" t="s">
        <v>10742</v>
      </c>
      <c r="I12" t="s">
        <v>4204</v>
      </c>
      <c r="J12" t="s">
        <v>10272</v>
      </c>
      <c r="K12" t="s">
        <v>10212</v>
      </c>
      <c r="L12" t="s">
        <v>8072</v>
      </c>
      <c r="M12" t="s">
        <v>509</v>
      </c>
      <c r="N12" t="s">
        <v>509</v>
      </c>
      <c r="O12" t="s">
        <v>509</v>
      </c>
      <c r="P12" t="s">
        <v>509</v>
      </c>
    </row>
    <row r="13" spans="1:16">
      <c r="A13" t="s">
        <v>10033</v>
      </c>
      <c r="B13" t="s">
        <v>8075</v>
      </c>
      <c r="C13" t="s">
        <v>95</v>
      </c>
      <c r="D13">
        <v>45288</v>
      </c>
      <c r="E13" t="s">
        <v>10743</v>
      </c>
      <c r="F13">
        <v>114565867</v>
      </c>
      <c r="G13">
        <v>3854872236</v>
      </c>
      <c r="H13" t="s">
        <v>10744</v>
      </c>
      <c r="I13" t="s">
        <v>4218</v>
      </c>
      <c r="J13" t="s">
        <v>10272</v>
      </c>
      <c r="K13" t="s">
        <v>10212</v>
      </c>
      <c r="L13" t="s">
        <v>8072</v>
      </c>
      <c r="M13" t="s">
        <v>509</v>
      </c>
      <c r="N13" t="s">
        <v>509</v>
      </c>
      <c r="O13" t="s">
        <v>509</v>
      </c>
      <c r="P13" t="s">
        <v>509</v>
      </c>
    </row>
    <row r="14" spans="1:16" ht="15" customHeight="1">
      <c r="A14" t="s">
        <v>10033</v>
      </c>
      <c r="B14" t="s">
        <v>8078</v>
      </c>
      <c r="C14" t="s">
        <v>95</v>
      </c>
      <c r="D14">
        <v>45288</v>
      </c>
      <c r="E14" t="s">
        <v>10745</v>
      </c>
      <c r="F14">
        <v>127681595</v>
      </c>
      <c r="G14" t="s">
        <v>10746</v>
      </c>
      <c r="H14" t="s">
        <v>10747</v>
      </c>
      <c r="I14" t="s">
        <v>4218</v>
      </c>
      <c r="J14" t="s">
        <v>10272</v>
      </c>
      <c r="K14" t="s">
        <v>10212</v>
      </c>
      <c r="L14" t="s">
        <v>10233</v>
      </c>
      <c r="M14" t="s">
        <v>509</v>
      </c>
      <c r="N14" t="s">
        <v>509</v>
      </c>
      <c r="O14" t="s">
        <v>509</v>
      </c>
      <c r="P14" t="s">
        <v>509</v>
      </c>
    </row>
    <row r="15" spans="1:16">
      <c r="E15" t="s">
        <v>486</v>
      </c>
    </row>
  </sheetData>
  <mergeCells count="4">
    <mergeCell ref="A1:C1"/>
    <mergeCell ref="D1:G1"/>
    <mergeCell ref="H1:K1"/>
    <mergeCell ref="M1:P1"/>
  </mergeCells>
  <pageMargins left="0.7" right="0.7" top="0.75" bottom="0.75" header="0.3" footer="0.3"/>
  <legacy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9BEC-2F6D-4315-9F35-658008C2F6FA}">
  <dimension ref="A1:P8"/>
  <sheetViews>
    <sheetView workbookViewId="0">
      <selection activeCell="D13" sqref="D1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9695</v>
      </c>
      <c r="C3" t="s">
        <v>167</v>
      </c>
      <c r="I3" t="s">
        <v>4220</v>
      </c>
      <c r="J3" t="s">
        <v>10276</v>
      </c>
      <c r="K3" t="s">
        <v>10148</v>
      </c>
    </row>
    <row r="5" spans="1:16">
      <c r="A5" t="s">
        <v>10748</v>
      </c>
    </row>
    <row r="8" spans="1:16">
      <c r="E8" t="s">
        <v>486</v>
      </c>
    </row>
  </sheetData>
  <mergeCells count="4">
    <mergeCell ref="A1:C1"/>
    <mergeCell ref="D1:G1"/>
    <mergeCell ref="H1:K1"/>
    <mergeCell ref="M1:P1"/>
  </mergeCells>
  <pageMargins left="0.7" right="0.7" top="0.75" bottom="0.75" header="0.3" footer="0.3"/>
  <legacy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F679-3185-414A-826B-6E5F3B24B670}">
  <dimension ref="A1:P9"/>
  <sheetViews>
    <sheetView workbookViewId="0">
      <selection activeCell="I3" sqref="I3:K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9691</v>
      </c>
      <c r="C3" t="s">
        <v>167</v>
      </c>
      <c r="D3">
        <v>45257</v>
      </c>
      <c r="E3" t="s">
        <v>10749</v>
      </c>
      <c r="F3">
        <v>122703665</v>
      </c>
      <c r="G3" t="s">
        <v>10750</v>
      </c>
      <c r="H3" t="s">
        <v>10751</v>
      </c>
      <c r="I3" t="s">
        <v>4220</v>
      </c>
      <c r="J3" t="s">
        <v>10276</v>
      </c>
      <c r="K3" t="s">
        <v>10148</v>
      </c>
      <c r="L3" t="s">
        <v>10305</v>
      </c>
      <c r="M3" t="s">
        <v>509</v>
      </c>
      <c r="N3" t="s">
        <v>509</v>
      </c>
      <c r="O3" t="s">
        <v>509</v>
      </c>
    </row>
    <row r="4" spans="1:16">
      <c r="A4" t="s">
        <v>10614</v>
      </c>
      <c r="B4" t="s">
        <v>9695</v>
      </c>
      <c r="C4" t="s">
        <v>167</v>
      </c>
      <c r="D4">
        <v>45257</v>
      </c>
      <c r="E4" t="s">
        <v>10752</v>
      </c>
      <c r="F4">
        <v>114753322</v>
      </c>
      <c r="G4" t="s">
        <v>10753</v>
      </c>
      <c r="H4" t="s">
        <v>10754</v>
      </c>
      <c r="I4" t="s">
        <v>4220</v>
      </c>
      <c r="J4" t="s">
        <v>10276</v>
      </c>
      <c r="K4" t="s">
        <v>10148</v>
      </c>
      <c r="L4" t="s">
        <v>10305</v>
      </c>
      <c r="M4" t="s">
        <v>509</v>
      </c>
      <c r="N4" t="s">
        <v>509</v>
      </c>
      <c r="O4" t="s">
        <v>509</v>
      </c>
      <c r="P4" t="s">
        <v>806</v>
      </c>
    </row>
    <row r="9" spans="1:16">
      <c r="E9" t="s">
        <v>486</v>
      </c>
    </row>
  </sheetData>
  <mergeCells count="4">
    <mergeCell ref="A1:C1"/>
    <mergeCell ref="D1:G1"/>
    <mergeCell ref="H1:K1"/>
    <mergeCell ref="M1:P1"/>
  </mergeCells>
  <pageMargins left="0.7" right="0.7" top="0.75" bottom="0.75" header="0.3" footer="0.3"/>
  <legacy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A072-ED57-4876-B48E-5B7781BF480B}">
  <dimension ref="A1:P26"/>
  <sheetViews>
    <sheetView topLeftCell="C1" workbookViewId="0">
      <selection activeCell="L3" sqref="L3:L12"/>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9682</v>
      </c>
      <c r="C3" t="s">
        <v>92</v>
      </c>
      <c r="D3">
        <v>45246</v>
      </c>
      <c r="E3" t="s">
        <v>10755</v>
      </c>
      <c r="F3">
        <v>102149543</v>
      </c>
      <c r="G3" t="s">
        <v>10756</v>
      </c>
      <c r="H3" t="s">
        <v>10757</v>
      </c>
      <c r="I3" t="s">
        <v>4220</v>
      </c>
      <c r="J3" t="s">
        <v>10276</v>
      </c>
      <c r="K3" t="s">
        <v>10148</v>
      </c>
      <c r="L3" t="s">
        <v>10599</v>
      </c>
      <c r="N3" t="s">
        <v>509</v>
      </c>
      <c r="O3" t="s">
        <v>509</v>
      </c>
      <c r="P3" t="s">
        <v>509</v>
      </c>
    </row>
    <row r="4" spans="1:16">
      <c r="A4" t="s">
        <v>10614</v>
      </c>
      <c r="B4" t="s">
        <v>9691</v>
      </c>
      <c r="C4" t="s">
        <v>167</v>
      </c>
      <c r="D4">
        <v>45252</v>
      </c>
      <c r="E4" t="s">
        <v>10758</v>
      </c>
      <c r="F4">
        <v>125726257</v>
      </c>
      <c r="G4" t="s">
        <v>10759</v>
      </c>
      <c r="H4" t="s">
        <v>10760</v>
      </c>
      <c r="I4" t="s">
        <v>4220</v>
      </c>
      <c r="J4" t="s">
        <v>10276</v>
      </c>
      <c r="K4" t="s">
        <v>10148</v>
      </c>
      <c r="L4" t="s">
        <v>10599</v>
      </c>
      <c r="N4" t="s">
        <v>2553</v>
      </c>
      <c r="O4" t="s">
        <v>806</v>
      </c>
      <c r="P4" t="s">
        <v>806</v>
      </c>
    </row>
    <row r="5" spans="1:16">
      <c r="A5" t="s">
        <v>10614</v>
      </c>
      <c r="B5" t="s">
        <v>9695</v>
      </c>
      <c r="C5" t="s">
        <v>167</v>
      </c>
      <c r="D5">
        <v>45252</v>
      </c>
      <c r="E5" t="s">
        <v>10761</v>
      </c>
      <c r="F5">
        <v>125730035</v>
      </c>
      <c r="G5" t="s">
        <v>10762</v>
      </c>
      <c r="H5" t="s">
        <v>10763</v>
      </c>
      <c r="I5" t="s">
        <v>4220</v>
      </c>
      <c r="J5" t="s">
        <v>10276</v>
      </c>
      <c r="K5" t="s">
        <v>10148</v>
      </c>
      <c r="L5" t="s">
        <v>10599</v>
      </c>
      <c r="N5" t="s">
        <v>509</v>
      </c>
      <c r="O5" t="s">
        <v>806</v>
      </c>
      <c r="P5" t="s">
        <v>806</v>
      </c>
    </row>
    <row r="6" spans="1:16">
      <c r="A6" t="s">
        <v>10614</v>
      </c>
      <c r="B6" t="s">
        <v>9700</v>
      </c>
      <c r="C6" t="s">
        <v>167</v>
      </c>
      <c r="D6">
        <v>45246</v>
      </c>
      <c r="E6" t="s">
        <v>10764</v>
      </c>
      <c r="F6">
        <v>125229207</v>
      </c>
      <c r="G6" t="s">
        <v>10765</v>
      </c>
      <c r="H6" t="s">
        <v>10766</v>
      </c>
      <c r="I6" t="s">
        <v>4220</v>
      </c>
      <c r="J6" t="s">
        <v>10276</v>
      </c>
      <c r="K6" t="s">
        <v>10148</v>
      </c>
      <c r="L6" t="s">
        <v>10599</v>
      </c>
      <c r="N6" t="s">
        <v>509</v>
      </c>
      <c r="O6" t="s">
        <v>509</v>
      </c>
      <c r="P6" t="s">
        <v>509</v>
      </c>
    </row>
    <row r="7" spans="1:16">
      <c r="A7" t="s">
        <v>10614</v>
      </c>
      <c r="B7" t="s">
        <v>9704</v>
      </c>
      <c r="C7" t="s">
        <v>167</v>
      </c>
      <c r="D7">
        <v>45251</v>
      </c>
      <c r="E7" t="s">
        <v>10767</v>
      </c>
      <c r="F7">
        <v>117854078</v>
      </c>
      <c r="G7" t="s">
        <v>10768</v>
      </c>
      <c r="H7" t="s">
        <v>10769</v>
      </c>
      <c r="I7" t="s">
        <v>4220</v>
      </c>
      <c r="J7" t="s">
        <v>10276</v>
      </c>
      <c r="K7" t="s">
        <v>10148</v>
      </c>
      <c r="L7" t="s">
        <v>10599</v>
      </c>
      <c r="N7" t="s">
        <v>509</v>
      </c>
      <c r="O7" t="s">
        <v>509</v>
      </c>
      <c r="P7" t="s">
        <v>509</v>
      </c>
    </row>
    <row r="8" spans="1:16">
      <c r="A8" t="s">
        <v>10614</v>
      </c>
      <c r="B8" t="s">
        <v>9708</v>
      </c>
      <c r="C8" t="s">
        <v>167</v>
      </c>
      <c r="D8">
        <v>45257</v>
      </c>
      <c r="E8" t="s">
        <v>10770</v>
      </c>
      <c r="F8">
        <v>125221096</v>
      </c>
      <c r="G8" t="s">
        <v>10771</v>
      </c>
      <c r="H8" t="s">
        <v>10772</v>
      </c>
      <c r="I8" t="s">
        <v>4220</v>
      </c>
      <c r="J8" t="s">
        <v>10276</v>
      </c>
      <c r="K8" t="s">
        <v>10148</v>
      </c>
      <c r="L8" t="s">
        <v>10305</v>
      </c>
      <c r="N8" t="s">
        <v>509</v>
      </c>
      <c r="O8" t="s">
        <v>509</v>
      </c>
      <c r="P8" t="s">
        <v>509</v>
      </c>
    </row>
    <row r="9" spans="1:16">
      <c r="A9" t="s">
        <v>10614</v>
      </c>
      <c r="B9" t="s">
        <v>10773</v>
      </c>
      <c r="C9" t="s">
        <v>86</v>
      </c>
      <c r="D9">
        <v>45246</v>
      </c>
      <c r="E9" t="s">
        <v>10774</v>
      </c>
      <c r="F9">
        <v>121217789</v>
      </c>
      <c r="G9" t="s">
        <v>10775</v>
      </c>
      <c r="H9" t="s">
        <v>10776</v>
      </c>
      <c r="I9" t="s">
        <v>4204</v>
      </c>
      <c r="J9" t="s">
        <v>10276</v>
      </c>
      <c r="K9" t="s">
        <v>10486</v>
      </c>
      <c r="L9" t="s">
        <v>10305</v>
      </c>
      <c r="N9" t="s">
        <v>509</v>
      </c>
      <c r="O9" t="s">
        <v>509</v>
      </c>
      <c r="P9" t="s">
        <v>509</v>
      </c>
    </row>
    <row r="10" spans="1:16">
      <c r="A10" t="s">
        <v>10614</v>
      </c>
      <c r="B10" t="s">
        <v>10777</v>
      </c>
      <c r="C10" t="s">
        <v>107</v>
      </c>
      <c r="D10">
        <v>45250</v>
      </c>
      <c r="E10" t="s">
        <v>10778</v>
      </c>
      <c r="F10">
        <v>121105050</v>
      </c>
      <c r="G10" t="s">
        <v>10779</v>
      </c>
      <c r="H10" t="s">
        <v>10780</v>
      </c>
      <c r="I10" t="s">
        <v>4204</v>
      </c>
      <c r="J10" t="s">
        <v>10276</v>
      </c>
      <c r="K10" t="s">
        <v>10486</v>
      </c>
      <c r="L10" t="s">
        <v>10305</v>
      </c>
      <c r="N10" t="s">
        <v>509</v>
      </c>
      <c r="O10" t="s">
        <v>509</v>
      </c>
      <c r="P10" t="s">
        <v>509</v>
      </c>
    </row>
    <row r="11" spans="1:16">
      <c r="A11" t="s">
        <v>10614</v>
      </c>
      <c r="B11" t="s">
        <v>10781</v>
      </c>
      <c r="C11" t="s">
        <v>107</v>
      </c>
      <c r="D11">
        <v>45246</v>
      </c>
      <c r="E11" t="s">
        <v>10782</v>
      </c>
      <c r="F11">
        <v>125231023</v>
      </c>
      <c r="G11" t="s">
        <v>10783</v>
      </c>
      <c r="H11" t="s">
        <v>10784</v>
      </c>
      <c r="I11" t="s">
        <v>4204</v>
      </c>
      <c r="J11" t="s">
        <v>10276</v>
      </c>
      <c r="K11" t="s">
        <v>10486</v>
      </c>
      <c r="L11" t="s">
        <v>10599</v>
      </c>
      <c r="N11" t="s">
        <v>509</v>
      </c>
      <c r="O11" t="s">
        <v>509</v>
      </c>
      <c r="P11" t="s">
        <v>509</v>
      </c>
    </row>
    <row r="12" spans="1:16">
      <c r="A12" t="s">
        <v>10785</v>
      </c>
      <c r="B12" t="s">
        <v>10786</v>
      </c>
      <c r="C12" t="s">
        <v>80</v>
      </c>
      <c r="D12">
        <v>45250</v>
      </c>
      <c r="E12" t="s">
        <v>10787</v>
      </c>
      <c r="F12">
        <v>117028976</v>
      </c>
      <c r="G12" t="s">
        <v>10788</v>
      </c>
      <c r="H12" t="s">
        <v>10789</v>
      </c>
      <c r="I12" t="s">
        <v>4218</v>
      </c>
      <c r="J12" t="s">
        <v>10276</v>
      </c>
      <c r="K12" t="s">
        <v>10486</v>
      </c>
      <c r="L12" t="s">
        <v>10305</v>
      </c>
      <c r="N12" t="s">
        <v>509</v>
      </c>
      <c r="O12" t="s">
        <v>509</v>
      </c>
      <c r="P12" t="s">
        <v>509</v>
      </c>
    </row>
    <row r="14" spans="1:16">
      <c r="A14" t="s">
        <v>10033</v>
      </c>
      <c r="B14" t="s">
        <v>9731</v>
      </c>
      <c r="C14" t="s">
        <v>185</v>
      </c>
      <c r="D14">
        <v>45246</v>
      </c>
      <c r="E14" t="s">
        <v>10790</v>
      </c>
      <c r="F14">
        <v>120612280</v>
      </c>
      <c r="G14" t="s">
        <v>10791</v>
      </c>
      <c r="H14" t="s">
        <v>10792</v>
      </c>
      <c r="I14" t="s">
        <v>4220</v>
      </c>
      <c r="J14" t="s">
        <v>10272</v>
      </c>
      <c r="K14" t="s">
        <v>10218</v>
      </c>
      <c r="L14" t="s">
        <v>10305</v>
      </c>
      <c r="N14" t="s">
        <v>509</v>
      </c>
      <c r="O14" t="s">
        <v>509</v>
      </c>
      <c r="P14" t="s">
        <v>509</v>
      </c>
    </row>
    <row r="15" spans="1:16">
      <c r="A15" t="s">
        <v>10033</v>
      </c>
      <c r="B15" t="s">
        <v>9735</v>
      </c>
      <c r="C15" t="s">
        <v>185</v>
      </c>
      <c r="D15">
        <v>45246</v>
      </c>
      <c r="E15" t="s">
        <v>10793</v>
      </c>
      <c r="F15">
        <v>120527263</v>
      </c>
      <c r="G15" t="s">
        <v>10794</v>
      </c>
      <c r="H15" t="s">
        <v>10795</v>
      </c>
      <c r="I15" t="s">
        <v>4220</v>
      </c>
      <c r="J15" t="s">
        <v>10272</v>
      </c>
      <c r="K15" t="s">
        <v>10218</v>
      </c>
      <c r="L15" t="s">
        <v>10599</v>
      </c>
      <c r="N15" t="s">
        <v>509</v>
      </c>
      <c r="O15" t="s">
        <v>509</v>
      </c>
      <c r="P15" t="s">
        <v>509</v>
      </c>
    </row>
    <row r="16" spans="1:16">
      <c r="A16" t="s">
        <v>10033</v>
      </c>
      <c r="B16" t="s">
        <v>9739</v>
      </c>
      <c r="C16" t="s">
        <v>185</v>
      </c>
      <c r="D16">
        <v>45250</v>
      </c>
      <c r="E16" t="s">
        <v>10796</v>
      </c>
      <c r="F16">
        <v>117028679</v>
      </c>
      <c r="G16" t="s">
        <v>10797</v>
      </c>
      <c r="H16" t="s">
        <v>10798</v>
      </c>
      <c r="I16" t="s">
        <v>4220</v>
      </c>
      <c r="J16" t="s">
        <v>10272</v>
      </c>
      <c r="K16" t="s">
        <v>10218</v>
      </c>
      <c r="L16" t="s">
        <v>10305</v>
      </c>
      <c r="N16" t="s">
        <v>509</v>
      </c>
      <c r="O16" t="s">
        <v>509</v>
      </c>
      <c r="P16" t="s">
        <v>509</v>
      </c>
    </row>
    <row r="21" spans="4:7">
      <c r="E21" t="s">
        <v>486</v>
      </c>
    </row>
    <row r="26" spans="4:7">
      <c r="D26">
        <v>45246</v>
      </c>
      <c r="E26" t="s">
        <v>10799</v>
      </c>
      <c r="F26">
        <v>101035497</v>
      </c>
      <c r="G26" t="s">
        <v>10800</v>
      </c>
    </row>
  </sheetData>
  <mergeCells count="4">
    <mergeCell ref="A1:C1"/>
    <mergeCell ref="D1:G1"/>
    <mergeCell ref="H1:K1"/>
    <mergeCell ref="M1:P1"/>
  </mergeCells>
  <pageMargins left="0.7" right="0.7" top="0.75" bottom="0.75" header="0.3" footer="0.3"/>
  <legacy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4BDD-947C-41D3-A16A-4AE6CCC50B2B}">
  <dimension ref="A1:P17"/>
  <sheetViews>
    <sheetView workbookViewId="0">
      <selection activeCell="L12" sqref="L12"/>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30.85546875"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10801</v>
      </c>
      <c r="B3" t="s">
        <v>8098</v>
      </c>
      <c r="C3" t="s">
        <v>167</v>
      </c>
      <c r="D3">
        <v>45190</v>
      </c>
      <c r="E3" t="s">
        <v>10755</v>
      </c>
      <c r="F3">
        <v>102149543</v>
      </c>
      <c r="G3" t="s">
        <v>10756</v>
      </c>
      <c r="I3" t="s">
        <v>4220</v>
      </c>
      <c r="J3" t="s">
        <v>10276</v>
      </c>
      <c r="K3" t="s">
        <v>10148</v>
      </c>
      <c r="L3" t="s">
        <v>10599</v>
      </c>
      <c r="N3" t="s">
        <v>10802</v>
      </c>
    </row>
    <row r="4" spans="1:16">
      <c r="A4" t="s">
        <v>10801</v>
      </c>
      <c r="B4" t="s">
        <v>8103</v>
      </c>
      <c r="C4" t="s">
        <v>167</v>
      </c>
      <c r="D4">
        <v>45190</v>
      </c>
      <c r="E4" t="s">
        <v>10803</v>
      </c>
      <c r="F4">
        <v>116883448</v>
      </c>
      <c r="G4" t="s">
        <v>10804</v>
      </c>
      <c r="I4" t="s">
        <v>4220</v>
      </c>
      <c r="J4" t="s">
        <v>10276</v>
      </c>
      <c r="K4" t="s">
        <v>10148</v>
      </c>
      <c r="L4" t="s">
        <v>10233</v>
      </c>
      <c r="N4" t="s">
        <v>10805</v>
      </c>
    </row>
    <row r="5" spans="1:16">
      <c r="A5" t="s">
        <v>10801</v>
      </c>
      <c r="B5" t="s">
        <v>9778</v>
      </c>
      <c r="C5" t="s">
        <v>167</v>
      </c>
      <c r="D5">
        <v>45190</v>
      </c>
      <c r="E5" t="s">
        <v>10806</v>
      </c>
      <c r="F5">
        <v>114753322</v>
      </c>
      <c r="G5" t="s">
        <v>10807</v>
      </c>
      <c r="I5" t="s">
        <v>4220</v>
      </c>
      <c r="J5" t="s">
        <v>10276</v>
      </c>
      <c r="K5" t="s">
        <v>10148</v>
      </c>
      <c r="L5" t="s">
        <v>10599</v>
      </c>
      <c r="N5" t="s">
        <v>10808</v>
      </c>
    </row>
    <row r="6" spans="1:16">
      <c r="A6" t="s">
        <v>10801</v>
      </c>
      <c r="B6" t="s">
        <v>9791</v>
      </c>
      <c r="C6" t="s">
        <v>80</v>
      </c>
      <c r="D6">
        <v>45190</v>
      </c>
      <c r="E6" t="s">
        <v>10799</v>
      </c>
      <c r="F6">
        <v>101035497</v>
      </c>
      <c r="G6" t="s">
        <v>10800</v>
      </c>
      <c r="I6" t="s">
        <v>4218</v>
      </c>
      <c r="J6" t="s">
        <v>10276</v>
      </c>
      <c r="K6" t="s">
        <v>10486</v>
      </c>
      <c r="L6" t="s">
        <v>10809</v>
      </c>
      <c r="N6" t="s">
        <v>10802</v>
      </c>
    </row>
    <row r="7" spans="1:16">
      <c r="A7" t="s">
        <v>10801</v>
      </c>
      <c r="B7" t="s">
        <v>9796</v>
      </c>
      <c r="C7" t="s">
        <v>80</v>
      </c>
      <c r="D7">
        <v>45190</v>
      </c>
      <c r="E7" t="s">
        <v>10810</v>
      </c>
      <c r="F7">
        <v>121269742</v>
      </c>
      <c r="G7" t="s">
        <v>10811</v>
      </c>
      <c r="I7" t="s">
        <v>4218</v>
      </c>
      <c r="J7" t="s">
        <v>10276</v>
      </c>
      <c r="K7" t="s">
        <v>10486</v>
      </c>
      <c r="L7" t="s">
        <v>10809</v>
      </c>
      <c r="N7" t="s">
        <v>10812</v>
      </c>
    </row>
    <row r="8" spans="1:16">
      <c r="A8" t="s">
        <v>10801</v>
      </c>
      <c r="B8" t="s">
        <v>9801</v>
      </c>
      <c r="C8" t="s">
        <v>80</v>
      </c>
      <c r="D8">
        <v>45190</v>
      </c>
      <c r="E8" t="s">
        <v>10813</v>
      </c>
      <c r="F8">
        <v>120315039</v>
      </c>
      <c r="G8" t="s">
        <v>10814</v>
      </c>
      <c r="I8" t="s">
        <v>4218</v>
      </c>
      <c r="J8" t="s">
        <v>10276</v>
      </c>
      <c r="K8" t="s">
        <v>10486</v>
      </c>
      <c r="L8" t="s">
        <v>10809</v>
      </c>
      <c r="N8" t="s">
        <v>10802</v>
      </c>
    </row>
    <row r="9" spans="1:16">
      <c r="A9" t="s">
        <v>10801</v>
      </c>
      <c r="B9" t="s">
        <v>9820</v>
      </c>
      <c r="C9" t="s">
        <v>107</v>
      </c>
      <c r="D9">
        <v>45190</v>
      </c>
      <c r="E9" t="s">
        <v>10774</v>
      </c>
      <c r="F9">
        <v>121217789</v>
      </c>
      <c r="G9" t="s">
        <v>10775</v>
      </c>
      <c r="I9" t="s">
        <v>4204</v>
      </c>
      <c r="J9" t="s">
        <v>10276</v>
      </c>
      <c r="K9" t="s">
        <v>10486</v>
      </c>
      <c r="L9" t="s">
        <v>10809</v>
      </c>
      <c r="N9" t="s">
        <v>10815</v>
      </c>
    </row>
    <row r="10" spans="1:16">
      <c r="A10" t="s">
        <v>10801</v>
      </c>
      <c r="B10" t="s">
        <v>9657</v>
      </c>
      <c r="C10" t="s">
        <v>125</v>
      </c>
      <c r="D10">
        <v>45190</v>
      </c>
      <c r="E10" t="s">
        <v>10816</v>
      </c>
      <c r="F10">
        <v>121764470</v>
      </c>
      <c r="G10" t="s">
        <v>10817</v>
      </c>
      <c r="I10" t="s">
        <v>4220</v>
      </c>
      <c r="J10" t="s">
        <v>10272</v>
      </c>
      <c r="K10" t="s">
        <v>10218</v>
      </c>
      <c r="L10" t="s">
        <v>10809</v>
      </c>
      <c r="N10" t="s">
        <v>10802</v>
      </c>
    </row>
    <row r="11" spans="1:16">
      <c r="A11" t="s">
        <v>10801</v>
      </c>
      <c r="B11" t="s">
        <v>9661</v>
      </c>
      <c r="C11" t="s">
        <v>185</v>
      </c>
      <c r="D11">
        <v>45190</v>
      </c>
      <c r="E11" t="s">
        <v>10790</v>
      </c>
      <c r="F11">
        <v>120612280</v>
      </c>
      <c r="G11" t="s">
        <v>10791</v>
      </c>
      <c r="I11" t="s">
        <v>4220</v>
      </c>
      <c r="J11" t="s">
        <v>10272</v>
      </c>
      <c r="K11" t="s">
        <v>10218</v>
      </c>
      <c r="L11" t="s">
        <v>10809</v>
      </c>
      <c r="N11" t="s">
        <v>10802</v>
      </c>
    </row>
    <row r="12" spans="1:16">
      <c r="A12" t="s">
        <v>10801</v>
      </c>
      <c r="B12" t="s">
        <v>10818</v>
      </c>
      <c r="C12" t="s">
        <v>119</v>
      </c>
      <c r="D12">
        <v>45190</v>
      </c>
      <c r="E12" t="s">
        <v>10819</v>
      </c>
      <c r="F12">
        <v>120527263</v>
      </c>
      <c r="G12" t="s">
        <v>10794</v>
      </c>
      <c r="I12" t="s">
        <v>4204</v>
      </c>
      <c r="J12" t="s">
        <v>10272</v>
      </c>
      <c r="K12" t="s">
        <v>10212</v>
      </c>
      <c r="L12" t="s">
        <v>10809</v>
      </c>
      <c r="N12" t="s">
        <v>10802</v>
      </c>
    </row>
    <row r="17" spans="5:5">
      <c r="E17" t="s">
        <v>486</v>
      </c>
    </row>
  </sheetData>
  <mergeCells count="4">
    <mergeCell ref="A1:C1"/>
    <mergeCell ref="D1:G1"/>
    <mergeCell ref="H1:K1"/>
    <mergeCell ref="M1:P1"/>
  </mergeCells>
  <pageMargins left="0.7" right="0.7" top="0.75" bottom="0.75" header="0.3" footer="0.3"/>
  <legacy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4C80-BA71-47FC-BA69-CF5B60C351D9}">
  <dimension ref="A1:P17"/>
  <sheetViews>
    <sheetView workbookViewId="0">
      <selection activeCell="M11" sqref="M11"/>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8192</v>
      </c>
      <c r="C3" t="s">
        <v>107</v>
      </c>
      <c r="I3" t="s">
        <v>4204</v>
      </c>
      <c r="J3" t="s">
        <v>10276</v>
      </c>
      <c r="K3" t="s">
        <v>10486</v>
      </c>
      <c r="M3" t="s">
        <v>10820</v>
      </c>
      <c r="N3" t="s">
        <v>10820</v>
      </c>
    </row>
    <row r="4" spans="1:16">
      <c r="A4" t="s">
        <v>10614</v>
      </c>
      <c r="B4" t="s">
        <v>10821</v>
      </c>
      <c r="C4" t="s">
        <v>125</v>
      </c>
      <c r="D4">
        <v>45167</v>
      </c>
      <c r="E4" t="s">
        <v>10822</v>
      </c>
      <c r="F4">
        <v>95667346</v>
      </c>
      <c r="G4" t="s">
        <v>10823</v>
      </c>
      <c r="H4" t="s">
        <v>9980</v>
      </c>
      <c r="I4" t="s">
        <v>4220</v>
      </c>
      <c r="J4" t="s">
        <v>10272</v>
      </c>
      <c r="K4" t="s">
        <v>10218</v>
      </c>
      <c r="L4" t="s">
        <v>10559</v>
      </c>
      <c r="M4" t="s">
        <v>10824</v>
      </c>
      <c r="N4" t="s">
        <v>1336</v>
      </c>
      <c r="O4" t="s">
        <v>509</v>
      </c>
    </row>
    <row r="5" spans="1:16">
      <c r="A5" t="s">
        <v>10614</v>
      </c>
      <c r="B5" t="s">
        <v>8184</v>
      </c>
      <c r="C5" t="s">
        <v>119</v>
      </c>
      <c r="D5">
        <v>45167</v>
      </c>
      <c r="E5" t="s">
        <v>10825</v>
      </c>
      <c r="F5">
        <v>95709522</v>
      </c>
      <c r="G5" t="s">
        <v>2820</v>
      </c>
      <c r="H5" t="s">
        <v>10826</v>
      </c>
      <c r="I5" t="s">
        <v>4204</v>
      </c>
      <c r="J5" t="s">
        <v>10272</v>
      </c>
      <c r="K5" t="s">
        <v>10212</v>
      </c>
      <c r="L5" t="s">
        <v>10827</v>
      </c>
      <c r="M5" t="s">
        <v>10824</v>
      </c>
      <c r="N5" t="s">
        <v>1336</v>
      </c>
      <c r="O5" t="s">
        <v>509</v>
      </c>
    </row>
    <row r="6" spans="1:16">
      <c r="A6" t="s">
        <v>10614</v>
      </c>
      <c r="B6" t="s">
        <v>8018</v>
      </c>
      <c r="C6" t="s">
        <v>167</v>
      </c>
      <c r="D6">
        <v>45167</v>
      </c>
      <c r="E6" t="s">
        <v>10828</v>
      </c>
      <c r="F6">
        <v>95686650</v>
      </c>
      <c r="G6" t="s">
        <v>10829</v>
      </c>
      <c r="H6" t="s">
        <v>10830</v>
      </c>
      <c r="I6" t="s">
        <v>4220</v>
      </c>
      <c r="J6" t="s">
        <v>10276</v>
      </c>
      <c r="K6" t="s">
        <v>10148</v>
      </c>
      <c r="L6" t="s">
        <v>10559</v>
      </c>
      <c r="M6" t="s">
        <v>10824</v>
      </c>
      <c r="N6" t="s">
        <v>1336</v>
      </c>
      <c r="O6" t="s">
        <v>509</v>
      </c>
    </row>
    <row r="7" spans="1:16">
      <c r="A7" t="s">
        <v>10614</v>
      </c>
      <c r="B7" t="s">
        <v>8145</v>
      </c>
      <c r="C7" t="s">
        <v>107</v>
      </c>
      <c r="I7" t="s">
        <v>4204</v>
      </c>
      <c r="J7" t="s">
        <v>10276</v>
      </c>
      <c r="K7" t="s">
        <v>10486</v>
      </c>
      <c r="M7" t="s">
        <v>10820</v>
      </c>
      <c r="N7" t="s">
        <v>10820</v>
      </c>
    </row>
    <row r="8" spans="1:16">
      <c r="A8" t="s">
        <v>10614</v>
      </c>
      <c r="B8" t="s">
        <v>8148</v>
      </c>
      <c r="C8" t="s">
        <v>95</v>
      </c>
      <c r="D8">
        <v>45168</v>
      </c>
      <c r="E8" t="s">
        <v>10831</v>
      </c>
      <c r="F8">
        <v>119573818</v>
      </c>
      <c r="G8" t="s">
        <v>10832</v>
      </c>
      <c r="H8" t="s">
        <v>10833</v>
      </c>
      <c r="I8" t="s">
        <v>4204</v>
      </c>
      <c r="J8" t="s">
        <v>10272</v>
      </c>
      <c r="K8" t="s">
        <v>10212</v>
      </c>
      <c r="L8" t="s">
        <v>10827</v>
      </c>
      <c r="M8" t="s">
        <v>10824</v>
      </c>
      <c r="N8" t="s">
        <v>1336</v>
      </c>
      <c r="O8" t="s">
        <v>509</v>
      </c>
    </row>
    <row r="9" spans="1:16">
      <c r="L9" t="s">
        <v>486</v>
      </c>
    </row>
    <row r="17" spans="5:5">
      <c r="E17" t="s">
        <v>486</v>
      </c>
    </row>
  </sheetData>
  <mergeCells count="4">
    <mergeCell ref="A1:C1"/>
    <mergeCell ref="D1:G1"/>
    <mergeCell ref="H1:K1"/>
    <mergeCell ref="M1:P1"/>
  </mergeCells>
  <pageMargins left="0.7" right="0.7" top="0.75" bottom="0.75" header="0.3" footer="0.3"/>
  <legacy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A699-A24E-4FF7-ADD2-A5D3274B5495}">
  <dimension ref="A1:P17"/>
  <sheetViews>
    <sheetView workbookViewId="0">
      <selection activeCell="I21" sqref="I21"/>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8360</v>
      </c>
      <c r="C3" t="s">
        <v>80</v>
      </c>
      <c r="D3">
        <v>45159</v>
      </c>
      <c r="E3" t="s">
        <v>10834</v>
      </c>
      <c r="F3">
        <v>120498818</v>
      </c>
      <c r="G3" t="s">
        <v>10835</v>
      </c>
      <c r="H3" t="s">
        <v>10836</v>
      </c>
      <c r="I3" t="s">
        <v>4204</v>
      </c>
      <c r="J3" t="s">
        <v>10276</v>
      </c>
      <c r="K3" t="s">
        <v>10486</v>
      </c>
      <c r="L3" t="s">
        <v>10559</v>
      </c>
      <c r="N3" t="s">
        <v>9160</v>
      </c>
      <c r="O3" t="s">
        <v>9160</v>
      </c>
      <c r="P3" t="s">
        <v>9160</v>
      </c>
    </row>
    <row r="4" spans="1:16">
      <c r="A4" t="s">
        <v>10614</v>
      </c>
      <c r="B4" t="s">
        <v>8225</v>
      </c>
      <c r="C4" t="s">
        <v>119</v>
      </c>
      <c r="D4">
        <v>45161</v>
      </c>
      <c r="E4" t="s">
        <v>10837</v>
      </c>
      <c r="F4">
        <v>118873335</v>
      </c>
      <c r="G4" t="s">
        <v>10838</v>
      </c>
      <c r="H4" t="s">
        <v>10839</v>
      </c>
      <c r="I4" t="s">
        <v>4204</v>
      </c>
      <c r="J4" t="s">
        <v>10272</v>
      </c>
      <c r="K4" t="s">
        <v>10212</v>
      </c>
      <c r="L4" t="s">
        <v>10688</v>
      </c>
      <c r="N4" t="s">
        <v>9160</v>
      </c>
      <c r="O4" t="s">
        <v>9160</v>
      </c>
      <c r="P4" t="s">
        <v>9160</v>
      </c>
    </row>
    <row r="5" spans="1:16">
      <c r="A5" t="s">
        <v>10614</v>
      </c>
      <c r="B5" t="s">
        <v>8230</v>
      </c>
      <c r="C5" t="s">
        <v>80</v>
      </c>
      <c r="D5">
        <v>45159</v>
      </c>
      <c r="E5" t="s">
        <v>10840</v>
      </c>
      <c r="F5">
        <v>95708538</v>
      </c>
      <c r="G5">
        <v>3854010731</v>
      </c>
      <c r="H5" t="s">
        <v>10841</v>
      </c>
      <c r="I5" t="s">
        <v>4204</v>
      </c>
      <c r="J5" t="s">
        <v>10276</v>
      </c>
      <c r="K5" t="s">
        <v>10486</v>
      </c>
      <c r="L5" t="s">
        <v>10152</v>
      </c>
      <c r="N5" t="s">
        <v>9160</v>
      </c>
      <c r="O5" t="s">
        <v>9160</v>
      </c>
      <c r="P5" t="s">
        <v>9160</v>
      </c>
    </row>
    <row r="6" spans="1:16">
      <c r="A6" t="s">
        <v>10614</v>
      </c>
      <c r="B6" t="s">
        <v>10842</v>
      </c>
      <c r="C6" t="s">
        <v>119</v>
      </c>
      <c r="D6">
        <v>45160</v>
      </c>
      <c r="E6" t="s">
        <v>10843</v>
      </c>
      <c r="F6">
        <v>120286836</v>
      </c>
      <c r="G6" t="s">
        <v>10844</v>
      </c>
      <c r="H6" t="s">
        <v>10845</v>
      </c>
      <c r="I6" t="s">
        <v>4204</v>
      </c>
      <c r="J6" t="s">
        <v>10272</v>
      </c>
      <c r="K6" t="s">
        <v>10212</v>
      </c>
      <c r="L6" t="s">
        <v>10559</v>
      </c>
      <c r="N6" t="s">
        <v>9160</v>
      </c>
      <c r="O6" t="s">
        <v>9160</v>
      </c>
      <c r="P6" t="s">
        <v>9160</v>
      </c>
    </row>
    <row r="7" spans="1:16">
      <c r="L7" t="s">
        <v>486</v>
      </c>
    </row>
    <row r="14" spans="1:16">
      <c r="L14">
        <v>20</v>
      </c>
    </row>
    <row r="15" spans="1:16">
      <c r="E15" t="s">
        <v>486</v>
      </c>
      <c r="L15">
        <v>5</v>
      </c>
    </row>
    <row r="16" spans="1:16">
      <c r="L16">
        <v>2</v>
      </c>
    </row>
    <row r="17" spans="12:12">
      <c r="L17">
        <v>1</v>
      </c>
    </row>
  </sheetData>
  <mergeCells count="4">
    <mergeCell ref="A1:C1"/>
    <mergeCell ref="D1:G1"/>
    <mergeCell ref="H1:K1"/>
    <mergeCell ref="M1:P1"/>
  </mergeCells>
  <pageMargins left="0.7" right="0.7" top="0.75" bottom="0.75" header="0.3" footer="0.3"/>
  <drawing r:id="rId1"/>
  <legacyDrawing r:id="rId2"/>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D4E6-BDDE-433B-9B46-3EE182F52CB3}">
  <dimension ref="A1:P17"/>
  <sheetViews>
    <sheetView workbookViewId="0">
      <selection activeCell="E24" sqref="E24"/>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10846</v>
      </c>
      <c r="C3" t="s">
        <v>170</v>
      </c>
      <c r="D3">
        <v>45156</v>
      </c>
      <c r="E3" t="s">
        <v>10847</v>
      </c>
      <c r="F3">
        <v>120273640</v>
      </c>
      <c r="G3" t="s">
        <v>10848</v>
      </c>
      <c r="H3" t="s">
        <v>10849</v>
      </c>
      <c r="I3" t="s">
        <v>10850</v>
      </c>
      <c r="J3" t="s">
        <v>10276</v>
      </c>
      <c r="K3" t="s">
        <v>10851</v>
      </c>
      <c r="L3" t="s">
        <v>10809</v>
      </c>
      <c r="M3" t="s">
        <v>9160</v>
      </c>
      <c r="N3" t="s">
        <v>9160</v>
      </c>
      <c r="O3" t="s">
        <v>9160</v>
      </c>
      <c r="P3" t="s">
        <v>509</v>
      </c>
    </row>
    <row r="4" spans="1:16">
      <c r="A4" t="s">
        <v>10614</v>
      </c>
      <c r="B4" t="s">
        <v>8354</v>
      </c>
      <c r="C4" t="s">
        <v>86</v>
      </c>
      <c r="D4">
        <v>45152</v>
      </c>
      <c r="E4" t="s">
        <v>10852</v>
      </c>
      <c r="F4">
        <v>118506105</v>
      </c>
      <c r="G4">
        <v>8012300086</v>
      </c>
      <c r="H4" t="s">
        <v>10853</v>
      </c>
      <c r="I4" t="s">
        <v>4218</v>
      </c>
      <c r="J4" t="s">
        <v>10276</v>
      </c>
      <c r="K4" t="s">
        <v>10486</v>
      </c>
      <c r="L4" t="s">
        <v>10152</v>
      </c>
      <c r="M4" t="s">
        <v>9160</v>
      </c>
      <c r="N4" t="s">
        <v>9160</v>
      </c>
      <c r="O4" t="s">
        <v>9160</v>
      </c>
      <c r="P4" t="s">
        <v>509</v>
      </c>
    </row>
    <row r="5" spans="1:16">
      <c r="A5" t="s">
        <v>10614</v>
      </c>
      <c r="B5" t="s">
        <v>8133</v>
      </c>
      <c r="C5" t="s">
        <v>125</v>
      </c>
      <c r="D5">
        <v>45147</v>
      </c>
      <c r="E5" t="s">
        <v>10854</v>
      </c>
      <c r="F5">
        <v>119901853</v>
      </c>
      <c r="G5" t="s">
        <v>10855</v>
      </c>
      <c r="H5" t="s">
        <v>10856</v>
      </c>
      <c r="I5" t="s">
        <v>4220</v>
      </c>
      <c r="J5" t="s">
        <v>10272</v>
      </c>
      <c r="K5" t="s">
        <v>10218</v>
      </c>
      <c r="L5" t="s">
        <v>10305</v>
      </c>
      <c r="M5" t="s">
        <v>9160</v>
      </c>
      <c r="N5" t="s">
        <v>9160</v>
      </c>
      <c r="O5" t="s">
        <v>9160</v>
      </c>
      <c r="P5" t="s">
        <v>2046</v>
      </c>
    </row>
    <row r="6" spans="1:16">
      <c r="A6" t="s">
        <v>10614</v>
      </c>
      <c r="B6" t="s">
        <v>8196</v>
      </c>
      <c r="C6" t="s">
        <v>119</v>
      </c>
      <c r="D6">
        <v>45147</v>
      </c>
      <c r="E6" t="s">
        <v>10857</v>
      </c>
      <c r="F6">
        <v>95640584</v>
      </c>
      <c r="G6" t="s">
        <v>10858</v>
      </c>
      <c r="H6" t="s">
        <v>10859</v>
      </c>
      <c r="I6" t="s">
        <v>4204</v>
      </c>
      <c r="J6" t="s">
        <v>10272</v>
      </c>
      <c r="K6" t="s">
        <v>10212</v>
      </c>
      <c r="L6" t="s">
        <v>10305</v>
      </c>
      <c r="M6" t="s">
        <v>9160</v>
      </c>
      <c r="N6" t="s">
        <v>9160</v>
      </c>
      <c r="O6" t="s">
        <v>9160</v>
      </c>
      <c r="P6" t="s">
        <v>2046</v>
      </c>
    </row>
    <row r="7" spans="1:16">
      <c r="A7" t="s">
        <v>10614</v>
      </c>
      <c r="B7" t="s">
        <v>8272</v>
      </c>
      <c r="C7" t="s">
        <v>119</v>
      </c>
      <c r="D7">
        <v>45147</v>
      </c>
      <c r="E7" t="s">
        <v>10860</v>
      </c>
      <c r="F7">
        <v>95705308</v>
      </c>
      <c r="G7" t="s">
        <v>10861</v>
      </c>
      <c r="H7" t="s">
        <v>10862</v>
      </c>
      <c r="I7" t="s">
        <v>4204</v>
      </c>
      <c r="J7" t="s">
        <v>10272</v>
      </c>
      <c r="K7" t="s">
        <v>10212</v>
      </c>
      <c r="L7" t="s">
        <v>10599</v>
      </c>
      <c r="M7" t="s">
        <v>2046</v>
      </c>
      <c r="N7" t="s">
        <v>9160</v>
      </c>
      <c r="O7" t="s">
        <v>9160</v>
      </c>
      <c r="P7" t="s">
        <v>509</v>
      </c>
    </row>
    <row r="9" spans="1:16">
      <c r="L9" t="s">
        <v>486</v>
      </c>
    </row>
    <row r="17" spans="5:5">
      <c r="E17" t="s">
        <v>486</v>
      </c>
    </row>
  </sheetData>
  <mergeCells count="4">
    <mergeCell ref="A1:C1"/>
    <mergeCell ref="D1:G1"/>
    <mergeCell ref="H1:K1"/>
    <mergeCell ref="M1:P1"/>
  </mergeCells>
  <pageMargins left="0.7" right="0.7" top="0.75" bottom="0.75" header="0.3" footer="0.3"/>
  <drawing r:id="rId1"/>
  <legacyDrawing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65221-8ED5-4889-8921-6ABC5DDE85EB}">
  <dimension ref="A1:P14"/>
  <sheetViews>
    <sheetView workbookViewId="0">
      <selection activeCell="F5" sqref="F5"/>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8360</v>
      </c>
      <c r="C3" t="s">
        <v>80</v>
      </c>
      <c r="D3">
        <v>45135</v>
      </c>
      <c r="E3" t="s">
        <v>10863</v>
      </c>
      <c r="F3">
        <v>119865676</v>
      </c>
      <c r="G3" t="s">
        <v>10864</v>
      </c>
      <c r="H3" t="s">
        <v>10865</v>
      </c>
      <c r="I3" t="s">
        <v>4204</v>
      </c>
      <c r="J3" t="s">
        <v>10276</v>
      </c>
      <c r="K3" t="s">
        <v>10486</v>
      </c>
      <c r="L3" t="s">
        <v>10599</v>
      </c>
      <c r="M3" t="s">
        <v>509</v>
      </c>
      <c r="N3" t="s">
        <v>806</v>
      </c>
      <c r="O3" t="s">
        <v>806</v>
      </c>
      <c r="P3" t="s">
        <v>806</v>
      </c>
    </row>
    <row r="4" spans="1:16">
      <c r="A4" t="s">
        <v>10614</v>
      </c>
      <c r="B4" t="s">
        <v>8341</v>
      </c>
      <c r="C4" t="s">
        <v>125</v>
      </c>
      <c r="D4">
        <v>45142</v>
      </c>
      <c r="E4" t="s">
        <v>10866</v>
      </c>
      <c r="F4">
        <v>95712373</v>
      </c>
      <c r="G4" t="s">
        <v>10867</v>
      </c>
      <c r="H4" t="s">
        <v>10868</v>
      </c>
      <c r="I4" t="s">
        <v>4220</v>
      </c>
      <c r="J4" t="s">
        <v>10272</v>
      </c>
      <c r="K4" t="s">
        <v>10218</v>
      </c>
      <c r="L4" t="s">
        <v>1768</v>
      </c>
      <c r="M4" t="s">
        <v>509</v>
      </c>
      <c r="N4" t="s">
        <v>806</v>
      </c>
      <c r="O4" t="s">
        <v>509</v>
      </c>
      <c r="P4" t="s">
        <v>509</v>
      </c>
    </row>
    <row r="5" spans="1:16">
      <c r="A5" t="s">
        <v>10614</v>
      </c>
      <c r="B5" t="s">
        <v>8345</v>
      </c>
      <c r="C5" t="s">
        <v>119</v>
      </c>
      <c r="D5">
        <v>45142</v>
      </c>
      <c r="E5" t="s">
        <v>10869</v>
      </c>
      <c r="F5">
        <v>120018742</v>
      </c>
      <c r="G5" t="s">
        <v>10870</v>
      </c>
      <c r="H5" t="s">
        <v>10871</v>
      </c>
      <c r="I5" t="s">
        <v>4204</v>
      </c>
      <c r="J5" t="s">
        <v>10272</v>
      </c>
      <c r="K5" t="s">
        <v>10212</v>
      </c>
      <c r="L5" t="s">
        <v>10152</v>
      </c>
      <c r="M5" t="s">
        <v>509</v>
      </c>
      <c r="N5" t="s">
        <v>806</v>
      </c>
      <c r="O5" t="s">
        <v>509</v>
      </c>
      <c r="P5" t="s">
        <v>509</v>
      </c>
    </row>
    <row r="6" spans="1:16">
      <c r="L6" t="s">
        <v>486</v>
      </c>
    </row>
    <row r="7" spans="1:16">
      <c r="C7" t="s">
        <v>10872</v>
      </c>
    </row>
    <row r="14" spans="1:16">
      <c r="E14" t="s">
        <v>486</v>
      </c>
    </row>
  </sheetData>
  <mergeCells count="4">
    <mergeCell ref="A1:C1"/>
    <mergeCell ref="D1:G1"/>
    <mergeCell ref="H1:K1"/>
    <mergeCell ref="M1:P1"/>
  </mergeCells>
  <pageMargins left="0.7" right="0.7" top="0.75" bottom="0.75" header="0.3" footer="0.3"/>
  <drawing r:id="rId1"/>
  <legacyDrawing r:id="rId2"/>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94804-3EF2-4AE4-A86C-335218D28976}">
  <dimension ref="A1:P14"/>
  <sheetViews>
    <sheetView workbookViewId="0">
      <selection activeCell="E4" sqref="E4:F4"/>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10873</v>
      </c>
      <c r="C3" t="s">
        <v>185</v>
      </c>
      <c r="D3">
        <v>45138</v>
      </c>
      <c r="E3" t="s">
        <v>10874</v>
      </c>
      <c r="G3" t="s">
        <v>10875</v>
      </c>
      <c r="H3" t="s">
        <v>10876</v>
      </c>
      <c r="I3" t="s">
        <v>4220</v>
      </c>
      <c r="J3" t="s">
        <v>10272</v>
      </c>
      <c r="K3" t="s">
        <v>10218</v>
      </c>
      <c r="L3" t="s">
        <v>10305</v>
      </c>
      <c r="M3" t="s">
        <v>509</v>
      </c>
      <c r="N3" t="s">
        <v>509</v>
      </c>
      <c r="O3" t="s">
        <v>509</v>
      </c>
      <c r="P3" t="s">
        <v>509</v>
      </c>
    </row>
    <row r="4" spans="1:16">
      <c r="A4" t="s">
        <v>10614</v>
      </c>
      <c r="B4" t="s">
        <v>9944</v>
      </c>
      <c r="C4" t="s">
        <v>9927</v>
      </c>
      <c r="D4">
        <v>45135</v>
      </c>
      <c r="E4" t="s">
        <v>10877</v>
      </c>
      <c r="F4">
        <v>95707763</v>
      </c>
      <c r="G4" t="s">
        <v>10878</v>
      </c>
      <c r="H4" t="s">
        <v>10879</v>
      </c>
      <c r="I4" t="s">
        <v>4218</v>
      </c>
      <c r="J4" t="s">
        <v>10272</v>
      </c>
      <c r="K4" t="s">
        <v>10212</v>
      </c>
      <c r="L4" t="s">
        <v>10809</v>
      </c>
      <c r="M4" t="s">
        <v>509</v>
      </c>
      <c r="N4" t="s">
        <v>509</v>
      </c>
      <c r="O4" t="s">
        <v>509</v>
      </c>
      <c r="P4" t="s">
        <v>509</v>
      </c>
    </row>
    <row r="5" spans="1:16">
      <c r="A5" t="s">
        <v>10614</v>
      </c>
      <c r="B5" t="s">
        <v>8338</v>
      </c>
      <c r="C5" t="s">
        <v>95</v>
      </c>
      <c r="D5">
        <v>45141</v>
      </c>
      <c r="E5" t="s">
        <v>10880</v>
      </c>
      <c r="F5">
        <v>119904232</v>
      </c>
      <c r="G5" t="s">
        <v>10881</v>
      </c>
      <c r="H5" t="s">
        <v>10882</v>
      </c>
      <c r="I5" t="s">
        <v>4204</v>
      </c>
      <c r="J5" t="s">
        <v>10272</v>
      </c>
      <c r="K5" t="s">
        <v>10212</v>
      </c>
      <c r="L5" t="s">
        <v>10599</v>
      </c>
      <c r="M5" t="s">
        <v>509</v>
      </c>
      <c r="N5" t="s">
        <v>509</v>
      </c>
      <c r="O5" t="s">
        <v>509</v>
      </c>
      <c r="P5" t="s">
        <v>509</v>
      </c>
    </row>
    <row r="6" spans="1:16">
      <c r="L6" t="s">
        <v>486</v>
      </c>
    </row>
    <row r="7" spans="1:16">
      <c r="C7" t="s">
        <v>10872</v>
      </c>
    </row>
    <row r="14" spans="1:16">
      <c r="E14" t="s">
        <v>486</v>
      </c>
    </row>
  </sheetData>
  <mergeCells count="4">
    <mergeCell ref="A1:C1"/>
    <mergeCell ref="D1:G1"/>
    <mergeCell ref="H1:K1"/>
    <mergeCell ref="M1:P1"/>
  </mergeCells>
  <pageMargins left="0.7" right="0.7" top="0.75" bottom="0.75" header="0.3" footer="0.3"/>
  <drawing r:id="rId1"/>
  <legacyDrawing r:id="rId2"/>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53BF-9CAD-499B-832A-2FA031B93C45}">
  <dimension ref="A1:P26"/>
  <sheetViews>
    <sheetView topLeftCell="B1" workbookViewId="0">
      <selection activeCell="H5" sqref="H5"/>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9865</v>
      </c>
      <c r="C3" t="s">
        <v>119</v>
      </c>
      <c r="D3">
        <v>45133</v>
      </c>
      <c r="E3" t="s">
        <v>10883</v>
      </c>
      <c r="F3">
        <v>119656552</v>
      </c>
      <c r="G3" t="s">
        <v>10884</v>
      </c>
      <c r="H3" t="s">
        <v>10885</v>
      </c>
      <c r="I3" t="s">
        <v>4204</v>
      </c>
      <c r="J3" t="s">
        <v>10272</v>
      </c>
      <c r="K3" t="s">
        <v>10212</v>
      </c>
      <c r="L3" t="s">
        <v>10305</v>
      </c>
      <c r="M3" t="s">
        <v>509</v>
      </c>
      <c r="N3" t="s">
        <v>509</v>
      </c>
      <c r="O3" t="s">
        <v>509</v>
      </c>
      <c r="P3" t="s">
        <v>509</v>
      </c>
    </row>
    <row r="4" spans="1:16">
      <c r="A4" t="s">
        <v>10614</v>
      </c>
      <c r="B4" t="s">
        <v>10886</v>
      </c>
      <c r="C4" t="s">
        <v>86</v>
      </c>
      <c r="D4">
        <v>45127</v>
      </c>
      <c r="E4" t="s">
        <v>10887</v>
      </c>
      <c r="F4">
        <v>106703737</v>
      </c>
      <c r="G4" t="s">
        <v>10888</v>
      </c>
      <c r="H4" t="s">
        <v>10889</v>
      </c>
      <c r="I4" t="s">
        <v>4218</v>
      </c>
      <c r="J4" t="s">
        <v>10276</v>
      </c>
      <c r="K4" t="s">
        <v>10486</v>
      </c>
      <c r="L4" t="s">
        <v>10305</v>
      </c>
      <c r="M4" t="s">
        <v>509</v>
      </c>
      <c r="N4" t="s">
        <v>509</v>
      </c>
      <c r="O4" t="s">
        <v>509</v>
      </c>
      <c r="P4" t="s">
        <v>509</v>
      </c>
    </row>
    <row r="5" spans="1:16">
      <c r="A5" t="s">
        <v>10614</v>
      </c>
      <c r="B5" t="s">
        <v>10873</v>
      </c>
      <c r="C5" t="s">
        <v>185</v>
      </c>
      <c r="D5">
        <v>45131</v>
      </c>
      <c r="E5" t="s">
        <v>10890</v>
      </c>
      <c r="F5">
        <v>119549691</v>
      </c>
      <c r="G5" t="s">
        <v>10891</v>
      </c>
      <c r="H5" t="s">
        <v>10892</v>
      </c>
      <c r="I5" t="s">
        <v>4220</v>
      </c>
      <c r="J5" t="s">
        <v>10272</v>
      </c>
      <c r="K5" t="s">
        <v>10218</v>
      </c>
      <c r="L5" t="s">
        <v>10809</v>
      </c>
      <c r="M5" t="s">
        <v>509</v>
      </c>
      <c r="N5" t="s">
        <v>509</v>
      </c>
      <c r="O5" t="s">
        <v>806</v>
      </c>
      <c r="P5" t="s">
        <v>806</v>
      </c>
    </row>
    <row r="6" spans="1:16">
      <c r="A6" t="s">
        <v>10614</v>
      </c>
      <c r="B6" t="s">
        <v>10893</v>
      </c>
      <c r="C6" t="s">
        <v>185</v>
      </c>
      <c r="D6">
        <v>45135</v>
      </c>
      <c r="E6" t="s">
        <v>10894</v>
      </c>
      <c r="F6">
        <v>119702214</v>
      </c>
      <c r="G6" t="s">
        <v>10895</v>
      </c>
      <c r="H6" t="s">
        <v>10896</v>
      </c>
      <c r="I6" t="s">
        <v>4220</v>
      </c>
      <c r="J6" t="s">
        <v>10272</v>
      </c>
      <c r="K6" t="s">
        <v>10218</v>
      </c>
      <c r="L6" t="s">
        <v>10809</v>
      </c>
      <c r="M6" t="s">
        <v>509</v>
      </c>
      <c r="N6" t="s">
        <v>509</v>
      </c>
      <c r="O6" t="s">
        <v>509</v>
      </c>
      <c r="P6" t="s">
        <v>509</v>
      </c>
    </row>
    <row r="7" spans="1:16">
      <c r="A7" t="s">
        <v>10614</v>
      </c>
      <c r="B7" t="s">
        <v>9923</v>
      </c>
      <c r="C7" t="s">
        <v>89</v>
      </c>
      <c r="D7">
        <v>45133</v>
      </c>
      <c r="E7" t="s">
        <v>10897</v>
      </c>
      <c r="F7">
        <v>119661783</v>
      </c>
      <c r="G7" t="s">
        <v>10898</v>
      </c>
      <c r="H7" t="s">
        <v>10899</v>
      </c>
      <c r="I7" t="s">
        <v>4204</v>
      </c>
      <c r="J7" t="s">
        <v>10272</v>
      </c>
      <c r="K7" t="s">
        <v>10212</v>
      </c>
      <c r="L7" t="s">
        <v>10599</v>
      </c>
      <c r="M7" t="s">
        <v>509</v>
      </c>
      <c r="N7" t="s">
        <v>509</v>
      </c>
      <c r="O7" t="s">
        <v>509</v>
      </c>
      <c r="P7" t="s">
        <v>509</v>
      </c>
    </row>
    <row r="8" spans="1:16">
      <c r="A8" t="s">
        <v>10614</v>
      </c>
      <c r="B8" t="s">
        <v>9926</v>
      </c>
      <c r="C8" t="s">
        <v>95</v>
      </c>
      <c r="D8">
        <v>45133</v>
      </c>
      <c r="E8" t="s">
        <v>10900</v>
      </c>
      <c r="F8">
        <v>119108171</v>
      </c>
      <c r="G8" t="s">
        <v>10901</v>
      </c>
      <c r="H8" t="s">
        <v>10902</v>
      </c>
      <c r="I8" t="s">
        <v>4204</v>
      </c>
      <c r="J8" t="s">
        <v>10272</v>
      </c>
      <c r="K8" t="s">
        <v>10212</v>
      </c>
      <c r="L8" t="s">
        <v>10305</v>
      </c>
      <c r="M8" t="s">
        <v>509</v>
      </c>
      <c r="N8" t="s">
        <v>509</v>
      </c>
      <c r="O8" t="s">
        <v>509</v>
      </c>
      <c r="P8" t="s">
        <v>509</v>
      </c>
    </row>
    <row r="9" spans="1:16">
      <c r="A9" t="s">
        <v>10614</v>
      </c>
      <c r="B9" t="s">
        <v>9930</v>
      </c>
      <c r="C9" t="s">
        <v>130</v>
      </c>
      <c r="D9">
        <v>45134</v>
      </c>
      <c r="E9" t="s">
        <v>10903</v>
      </c>
      <c r="F9">
        <v>95680125</v>
      </c>
      <c r="G9" t="s">
        <v>10904</v>
      </c>
      <c r="H9" t="s">
        <v>10905</v>
      </c>
      <c r="I9" t="s">
        <v>4218</v>
      </c>
      <c r="J9" t="s">
        <v>10272</v>
      </c>
      <c r="K9" t="s">
        <v>10212</v>
      </c>
      <c r="L9" t="s">
        <v>10233</v>
      </c>
      <c r="M9" t="s">
        <v>509</v>
      </c>
      <c r="N9" t="s">
        <v>509</v>
      </c>
      <c r="O9" t="s">
        <v>509</v>
      </c>
      <c r="P9" t="s">
        <v>509</v>
      </c>
    </row>
    <row r="10" spans="1:16">
      <c r="A10" t="s">
        <v>10614</v>
      </c>
      <c r="B10" t="s">
        <v>9938</v>
      </c>
      <c r="C10" t="s">
        <v>95</v>
      </c>
      <c r="D10">
        <v>45135</v>
      </c>
      <c r="E10" t="s">
        <v>10906</v>
      </c>
      <c r="F10">
        <v>119702208</v>
      </c>
      <c r="G10" t="s">
        <v>10907</v>
      </c>
      <c r="H10" t="s">
        <v>10908</v>
      </c>
      <c r="I10" t="s">
        <v>4204</v>
      </c>
      <c r="J10" t="s">
        <v>10272</v>
      </c>
      <c r="K10" t="s">
        <v>10212</v>
      </c>
      <c r="L10" t="s">
        <v>10809</v>
      </c>
      <c r="M10" t="s">
        <v>509</v>
      </c>
      <c r="N10" t="s">
        <v>509</v>
      </c>
      <c r="O10" t="s">
        <v>509</v>
      </c>
      <c r="P10" t="s">
        <v>509</v>
      </c>
    </row>
    <row r="11" spans="1:16">
      <c r="L11" t="s">
        <v>486</v>
      </c>
    </row>
    <row r="12" spans="1:16">
      <c r="C12" t="s">
        <v>10872</v>
      </c>
    </row>
    <row r="19" spans="5:9">
      <c r="E19" t="s">
        <v>486</v>
      </c>
    </row>
    <row r="26" spans="5:9">
      <c r="I26" t="s">
        <v>486</v>
      </c>
    </row>
  </sheetData>
  <autoFilter ref="A2:P12" xr:uid="{536A53BF-9CAD-499B-832A-2FA031B93C45}"/>
  <mergeCells count="4">
    <mergeCell ref="A1:C1"/>
    <mergeCell ref="D1:G1"/>
    <mergeCell ref="H1:K1"/>
    <mergeCell ref="M1:P1"/>
  </mergeCells>
  <pageMargins left="0.7" right="0.7" top="0.75" bottom="0.75" header="0.3" footer="0.3"/>
  <drawing r:id="rId1"/>
  <legacyDrawing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F5D7-FC4A-410B-9059-E84B1C562E50}">
  <sheetPr filterMode="1"/>
  <dimension ref="A1:P21"/>
  <sheetViews>
    <sheetView workbookViewId="0">
      <selection activeCell="F3" sqref="A1:P21"/>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customWidth="1"/>
    <col min="11" max="11" width="35.85546875"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10909</v>
      </c>
      <c r="C3" t="s">
        <v>80</v>
      </c>
      <c r="D3">
        <v>45125</v>
      </c>
      <c r="E3" t="s">
        <v>10910</v>
      </c>
      <c r="F3">
        <v>102509650</v>
      </c>
      <c r="G3" t="s">
        <v>10911</v>
      </c>
      <c r="H3" t="s">
        <v>10912</v>
      </c>
      <c r="I3" t="s">
        <v>4204</v>
      </c>
      <c r="J3" t="s">
        <v>10276</v>
      </c>
      <c r="K3" t="s">
        <v>10486</v>
      </c>
      <c r="L3" t="s">
        <v>10809</v>
      </c>
      <c r="M3" t="s">
        <v>509</v>
      </c>
      <c r="N3" t="s">
        <v>509</v>
      </c>
      <c r="O3" t="s">
        <v>509</v>
      </c>
      <c r="P3" t="s">
        <v>509</v>
      </c>
    </row>
    <row r="4" spans="1:16" ht="15.75" customHeight="1">
      <c r="A4" t="s">
        <v>10614</v>
      </c>
      <c r="B4" t="s">
        <v>10913</v>
      </c>
      <c r="C4" t="s">
        <v>80</v>
      </c>
      <c r="D4">
        <v>45125</v>
      </c>
      <c r="E4" t="s">
        <v>10914</v>
      </c>
      <c r="F4">
        <v>116711194</v>
      </c>
      <c r="G4" t="s">
        <v>10915</v>
      </c>
      <c r="H4" t="s">
        <v>10916</v>
      </c>
      <c r="I4" t="s">
        <v>4204</v>
      </c>
      <c r="J4" t="s">
        <v>10276</v>
      </c>
      <c r="K4" t="s">
        <v>10486</v>
      </c>
      <c r="L4" t="s">
        <v>10152</v>
      </c>
      <c r="M4" t="s">
        <v>509</v>
      </c>
      <c r="N4" t="s">
        <v>509</v>
      </c>
      <c r="O4" t="s">
        <v>509</v>
      </c>
      <c r="P4" t="s">
        <v>509</v>
      </c>
    </row>
    <row r="5" spans="1:16">
      <c r="A5" t="s">
        <v>10614</v>
      </c>
      <c r="B5" t="s">
        <v>10917</v>
      </c>
      <c r="C5" t="s">
        <v>95</v>
      </c>
      <c r="D5">
        <v>45126</v>
      </c>
      <c r="E5" t="s">
        <v>10918</v>
      </c>
      <c r="F5">
        <v>95660951</v>
      </c>
      <c r="G5" t="s">
        <v>10919</v>
      </c>
      <c r="H5" t="s">
        <v>10920</v>
      </c>
      <c r="I5" t="s">
        <v>4204</v>
      </c>
      <c r="J5" t="s">
        <v>10272</v>
      </c>
      <c r="K5" t="s">
        <v>10212</v>
      </c>
      <c r="L5" t="s">
        <v>10152</v>
      </c>
      <c r="M5" t="s">
        <v>509</v>
      </c>
      <c r="N5" t="s">
        <v>509</v>
      </c>
      <c r="O5" t="s">
        <v>509</v>
      </c>
      <c r="P5" t="s">
        <v>806</v>
      </c>
    </row>
    <row r="6" spans="1:16">
      <c r="A6" t="s">
        <v>10614</v>
      </c>
      <c r="B6" t="s">
        <v>10921</v>
      </c>
      <c r="C6" t="s">
        <v>92</v>
      </c>
      <c r="D6">
        <v>45126</v>
      </c>
      <c r="E6" t="s">
        <v>10922</v>
      </c>
      <c r="F6">
        <v>114551697</v>
      </c>
      <c r="G6" t="s">
        <v>10923</v>
      </c>
      <c r="H6" t="s">
        <v>10924</v>
      </c>
      <c r="I6" t="s">
        <v>4220</v>
      </c>
      <c r="J6" t="s">
        <v>10276</v>
      </c>
      <c r="K6" t="s">
        <v>10148</v>
      </c>
      <c r="L6" t="s">
        <v>10599</v>
      </c>
      <c r="M6" t="s">
        <v>509</v>
      </c>
      <c r="N6" t="s">
        <v>509</v>
      </c>
      <c r="O6" t="s">
        <v>509</v>
      </c>
      <c r="P6" t="s">
        <v>509</v>
      </c>
    </row>
    <row r="7" spans="1:16">
      <c r="A7" t="s">
        <v>10614</v>
      </c>
      <c r="B7" t="s">
        <v>10925</v>
      </c>
      <c r="C7" t="s">
        <v>142</v>
      </c>
      <c r="D7">
        <v>45126</v>
      </c>
      <c r="E7" t="s">
        <v>10926</v>
      </c>
      <c r="F7">
        <v>119487398</v>
      </c>
      <c r="G7" t="s">
        <v>10927</v>
      </c>
      <c r="H7" t="s">
        <v>10928</v>
      </c>
      <c r="I7" t="s">
        <v>4220</v>
      </c>
      <c r="J7" t="s">
        <v>10367</v>
      </c>
      <c r="K7" t="s">
        <v>10695</v>
      </c>
      <c r="L7" t="s">
        <v>10809</v>
      </c>
      <c r="M7" t="s">
        <v>509</v>
      </c>
      <c r="N7" t="s">
        <v>509</v>
      </c>
      <c r="O7" t="s">
        <v>509</v>
      </c>
      <c r="P7" t="s">
        <v>509</v>
      </c>
    </row>
    <row r="8" spans="1:16">
      <c r="A8" t="s">
        <v>10614</v>
      </c>
      <c r="B8" t="s">
        <v>10929</v>
      </c>
      <c r="C8" t="s">
        <v>80</v>
      </c>
      <c r="D8">
        <v>45125</v>
      </c>
      <c r="E8" t="s">
        <v>10930</v>
      </c>
      <c r="F8">
        <v>119464240</v>
      </c>
      <c r="G8" t="s">
        <v>10931</v>
      </c>
      <c r="H8" t="s">
        <v>10932</v>
      </c>
      <c r="I8" t="s">
        <v>4204</v>
      </c>
      <c r="J8" t="s">
        <v>10276</v>
      </c>
      <c r="K8" t="s">
        <v>10486</v>
      </c>
      <c r="L8" t="s">
        <v>10933</v>
      </c>
      <c r="M8" t="s">
        <v>806</v>
      </c>
      <c r="N8" t="s">
        <v>509</v>
      </c>
      <c r="O8" t="s">
        <v>509</v>
      </c>
      <c r="P8" t="s">
        <v>509</v>
      </c>
    </row>
    <row r="9" spans="1:16" hidden="1">
      <c r="A9" t="s">
        <v>10614</v>
      </c>
      <c r="B9" t="s">
        <v>9865</v>
      </c>
      <c r="C9" t="s">
        <v>119</v>
      </c>
      <c r="D9">
        <v>45125</v>
      </c>
      <c r="E9" t="s">
        <v>10934</v>
      </c>
      <c r="F9">
        <v>95708797</v>
      </c>
      <c r="G9" t="s">
        <v>10935</v>
      </c>
      <c r="H9" t="s">
        <v>10936</v>
      </c>
      <c r="I9" t="s">
        <v>4204</v>
      </c>
      <c r="J9" t="s">
        <v>10272</v>
      </c>
      <c r="K9" t="s">
        <v>10212</v>
      </c>
      <c r="L9" t="s">
        <v>10809</v>
      </c>
      <c r="M9" t="s">
        <v>509</v>
      </c>
      <c r="N9" t="s">
        <v>509</v>
      </c>
      <c r="O9" t="s">
        <v>806</v>
      </c>
      <c r="P9" t="s">
        <v>806</v>
      </c>
    </row>
    <row r="10" spans="1:16">
      <c r="A10" t="s">
        <v>10614</v>
      </c>
      <c r="B10" t="s">
        <v>10937</v>
      </c>
      <c r="C10" t="s">
        <v>119</v>
      </c>
      <c r="D10">
        <v>45126</v>
      </c>
      <c r="E10" t="s">
        <v>10938</v>
      </c>
      <c r="F10">
        <v>117058511</v>
      </c>
      <c r="G10" t="s">
        <v>10939</v>
      </c>
      <c r="H10" t="s">
        <v>10940</v>
      </c>
      <c r="I10" t="s">
        <v>4204</v>
      </c>
      <c r="J10" t="s">
        <v>10272</v>
      </c>
      <c r="K10" t="s">
        <v>10212</v>
      </c>
      <c r="L10" t="s">
        <v>10809</v>
      </c>
      <c r="M10" t="s">
        <v>509</v>
      </c>
      <c r="N10" t="s">
        <v>509</v>
      </c>
      <c r="O10" t="s">
        <v>509</v>
      </c>
      <c r="P10" t="s">
        <v>509</v>
      </c>
    </row>
    <row r="11" spans="1:16" hidden="1">
      <c r="A11" t="s">
        <v>10614</v>
      </c>
      <c r="B11" t="s">
        <v>10886</v>
      </c>
      <c r="C11" t="s">
        <v>86</v>
      </c>
      <c r="D11">
        <v>45127</v>
      </c>
      <c r="E11" t="s">
        <v>10941</v>
      </c>
      <c r="F11">
        <v>113602403</v>
      </c>
      <c r="G11" t="s">
        <v>10942</v>
      </c>
      <c r="H11" t="s">
        <v>10943</v>
      </c>
      <c r="I11" t="s">
        <v>4218</v>
      </c>
      <c r="J11" t="s">
        <v>10276</v>
      </c>
      <c r="K11" t="s">
        <v>10486</v>
      </c>
      <c r="L11" t="s">
        <v>10599</v>
      </c>
      <c r="M11" t="s">
        <v>509</v>
      </c>
      <c r="N11" t="s">
        <v>509</v>
      </c>
      <c r="O11" t="s">
        <v>1769</v>
      </c>
      <c r="P11" t="s">
        <v>806</v>
      </c>
    </row>
    <row r="12" spans="1:16" hidden="1">
      <c r="A12" t="s">
        <v>10614</v>
      </c>
      <c r="B12" t="s">
        <v>10873</v>
      </c>
      <c r="C12" t="s">
        <v>185</v>
      </c>
      <c r="D12">
        <v>45127</v>
      </c>
      <c r="E12" t="s">
        <v>10944</v>
      </c>
      <c r="F12">
        <v>95711986</v>
      </c>
      <c r="G12" t="s">
        <v>10945</v>
      </c>
      <c r="H12" t="s">
        <v>10946</v>
      </c>
      <c r="I12" t="s">
        <v>4220</v>
      </c>
      <c r="J12" t="s">
        <v>10272</v>
      </c>
      <c r="K12" t="s">
        <v>10218</v>
      </c>
      <c r="L12" t="s">
        <v>10933</v>
      </c>
      <c r="M12" t="s">
        <v>509</v>
      </c>
      <c r="N12" t="s">
        <v>509</v>
      </c>
      <c r="O12" t="s">
        <v>806</v>
      </c>
      <c r="P12" t="s">
        <v>806</v>
      </c>
    </row>
    <row r="13" spans="1:16" hidden="1">
      <c r="L13" t="s">
        <v>486</v>
      </c>
    </row>
    <row r="14" spans="1:16" hidden="1">
      <c r="C14" t="s">
        <v>10872</v>
      </c>
    </row>
    <row r="21" spans="5:5">
      <c r="E21" t="s">
        <v>486</v>
      </c>
    </row>
  </sheetData>
  <autoFilter ref="M2:P14" xr:uid="{CD61F5D7-FC4A-410B-9059-E84B1C562E50}">
    <filterColumn colId="2">
      <filters>
        <filter val="Yes"/>
      </filters>
    </filterColumn>
    <sortState xmlns:xlrd2="http://schemas.microsoft.com/office/spreadsheetml/2017/richdata2" ref="M3:P14">
      <sortCondition ref="O2:O14"/>
    </sortState>
  </autoFilter>
  <mergeCells count="4">
    <mergeCell ref="A1:C1"/>
    <mergeCell ref="D1:G1"/>
    <mergeCell ref="H1:K1"/>
    <mergeCell ref="M1:P1"/>
  </mergeCells>
  <pageMargins left="0.7" right="0.7" top="0.75" bottom="0.75" header="0.3" footer="0.3"/>
  <drawing r:id="rId1"/>
  <legacyDrawing r:id="rId2"/>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B782-DEA3-4546-B8FC-5B33B19C6797}">
  <sheetPr>
    <tabColor rgb="FFFF9999"/>
  </sheetPr>
  <dimension ref="A1:P23"/>
  <sheetViews>
    <sheetView workbookViewId="0">
      <selection activeCell="K19" sqref="K19"/>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c r="A3" t="s">
        <v>10614</v>
      </c>
      <c r="B3" t="s">
        <v>9992</v>
      </c>
      <c r="C3" t="s">
        <v>86</v>
      </c>
      <c r="D3">
        <v>45120</v>
      </c>
      <c r="E3" t="s">
        <v>10947</v>
      </c>
      <c r="F3">
        <v>119097799</v>
      </c>
      <c r="G3" t="s">
        <v>10948</v>
      </c>
      <c r="H3" t="s">
        <v>10949</v>
      </c>
      <c r="I3" t="s">
        <v>4218</v>
      </c>
      <c r="J3" t="s">
        <v>10276</v>
      </c>
      <c r="K3" t="s">
        <v>10486</v>
      </c>
      <c r="L3" t="s">
        <v>10305</v>
      </c>
      <c r="M3" t="s">
        <v>509</v>
      </c>
      <c r="N3" t="s">
        <v>509</v>
      </c>
      <c r="O3" t="s">
        <v>509</v>
      </c>
      <c r="P3" t="s">
        <v>806</v>
      </c>
    </row>
    <row r="4" spans="1:16">
      <c r="A4" t="s">
        <v>10614</v>
      </c>
      <c r="B4" t="s">
        <v>10921</v>
      </c>
      <c r="C4" t="s">
        <v>92</v>
      </c>
      <c r="D4">
        <v>45124</v>
      </c>
      <c r="E4" t="s">
        <v>10950</v>
      </c>
      <c r="F4">
        <v>98600703</v>
      </c>
      <c r="G4" t="s">
        <v>10951</v>
      </c>
      <c r="H4" t="s">
        <v>10952</v>
      </c>
      <c r="I4" t="s">
        <v>4220</v>
      </c>
      <c r="J4" t="s">
        <v>10276</v>
      </c>
      <c r="K4" t="s">
        <v>10148</v>
      </c>
      <c r="L4" t="s">
        <v>10688</v>
      </c>
      <c r="M4" t="s">
        <v>509</v>
      </c>
      <c r="N4" t="s">
        <v>509</v>
      </c>
      <c r="O4" t="s">
        <v>806</v>
      </c>
      <c r="P4" t="s">
        <v>806</v>
      </c>
    </row>
    <row r="5" spans="1:16" ht="15.75" customHeight="1"/>
    <row r="6" spans="1:16" ht="15.75" customHeight="1">
      <c r="A6" t="s">
        <v>10033</v>
      </c>
      <c r="B6" t="s">
        <v>10953</v>
      </c>
      <c r="C6" t="s">
        <v>95</v>
      </c>
      <c r="D6">
        <v>45120</v>
      </c>
      <c r="E6" t="s">
        <v>10954</v>
      </c>
      <c r="F6">
        <v>119183509</v>
      </c>
      <c r="G6" t="s">
        <v>10955</v>
      </c>
      <c r="H6" t="s">
        <v>10956</v>
      </c>
      <c r="I6" t="s">
        <v>4204</v>
      </c>
      <c r="J6" t="s">
        <v>10272</v>
      </c>
      <c r="K6" t="s">
        <v>10212</v>
      </c>
      <c r="L6" t="s">
        <v>10305</v>
      </c>
      <c r="M6" t="s">
        <v>509</v>
      </c>
      <c r="N6" t="s">
        <v>509</v>
      </c>
      <c r="O6" t="s">
        <v>509</v>
      </c>
      <c r="P6" t="s">
        <v>509</v>
      </c>
    </row>
    <row r="7" spans="1:16">
      <c r="A7" t="s">
        <v>10033</v>
      </c>
      <c r="B7" t="s">
        <v>10012</v>
      </c>
      <c r="C7" t="s">
        <v>95</v>
      </c>
      <c r="D7">
        <v>45120</v>
      </c>
      <c r="E7" t="s">
        <v>10957</v>
      </c>
      <c r="F7">
        <v>119186222</v>
      </c>
      <c r="G7" t="s">
        <v>10958</v>
      </c>
      <c r="H7" t="s">
        <v>10959</v>
      </c>
      <c r="I7" t="s">
        <v>4204</v>
      </c>
      <c r="J7" t="s">
        <v>10272</v>
      </c>
      <c r="K7" t="s">
        <v>10212</v>
      </c>
      <c r="L7" t="s">
        <v>10809</v>
      </c>
      <c r="M7" t="s">
        <v>509</v>
      </c>
      <c r="N7" t="s">
        <v>509</v>
      </c>
      <c r="O7" t="s">
        <v>509</v>
      </c>
      <c r="P7" t="s">
        <v>509</v>
      </c>
    </row>
    <row r="8" spans="1:16">
      <c r="A8" t="s">
        <v>10033</v>
      </c>
      <c r="B8" t="s">
        <v>10019</v>
      </c>
      <c r="C8" t="s">
        <v>130</v>
      </c>
      <c r="D8">
        <v>45124</v>
      </c>
      <c r="E8" t="s">
        <v>10960</v>
      </c>
      <c r="F8">
        <v>119218666</v>
      </c>
      <c r="G8" t="s">
        <v>10961</v>
      </c>
      <c r="H8" t="s">
        <v>10962</v>
      </c>
      <c r="I8" t="s">
        <v>4218</v>
      </c>
      <c r="J8" t="s">
        <v>10272</v>
      </c>
      <c r="K8" t="s">
        <v>10212</v>
      </c>
      <c r="L8" t="s">
        <v>10809</v>
      </c>
      <c r="M8" t="s">
        <v>509</v>
      </c>
      <c r="N8" t="s">
        <v>509</v>
      </c>
      <c r="O8" t="s">
        <v>509</v>
      </c>
      <c r="P8" t="s">
        <v>509</v>
      </c>
    </row>
    <row r="9" spans="1:16">
      <c r="A9" t="s">
        <v>10033</v>
      </c>
      <c r="B9" t="s">
        <v>10963</v>
      </c>
      <c r="C9" t="s">
        <v>119</v>
      </c>
      <c r="D9">
        <v>45121</v>
      </c>
      <c r="E9" t="s">
        <v>10964</v>
      </c>
      <c r="F9">
        <v>119205606</v>
      </c>
      <c r="G9" t="s">
        <v>10965</v>
      </c>
      <c r="H9" t="s">
        <v>10966</v>
      </c>
      <c r="I9" t="s">
        <v>4204</v>
      </c>
      <c r="J9" t="s">
        <v>10272</v>
      </c>
      <c r="K9" t="s">
        <v>10212</v>
      </c>
      <c r="L9" t="s">
        <v>10233</v>
      </c>
      <c r="M9" t="s">
        <v>509</v>
      </c>
      <c r="N9" t="s">
        <v>509</v>
      </c>
      <c r="O9" t="s">
        <v>509</v>
      </c>
      <c r="P9" t="s">
        <v>509</v>
      </c>
    </row>
    <row r="10" spans="1:16">
      <c r="A10" t="s">
        <v>10033</v>
      </c>
      <c r="B10" t="s">
        <v>10967</v>
      </c>
      <c r="C10" t="s">
        <v>185</v>
      </c>
      <c r="D10">
        <v>45124</v>
      </c>
      <c r="E10" t="s">
        <v>10968</v>
      </c>
      <c r="F10">
        <v>118809037</v>
      </c>
      <c r="G10" t="s">
        <v>10969</v>
      </c>
      <c r="H10" t="s">
        <v>10970</v>
      </c>
      <c r="I10" t="s">
        <v>4220</v>
      </c>
      <c r="J10" t="s">
        <v>10272</v>
      </c>
      <c r="K10" t="s">
        <v>10218</v>
      </c>
      <c r="L10" t="s">
        <v>10809</v>
      </c>
      <c r="M10" t="s">
        <v>509</v>
      </c>
      <c r="N10" t="s">
        <v>509</v>
      </c>
      <c r="O10" t="s">
        <v>509</v>
      </c>
      <c r="P10" t="s">
        <v>509</v>
      </c>
    </row>
    <row r="11" spans="1:16">
      <c r="A11" t="s">
        <v>10033</v>
      </c>
      <c r="B11" t="s">
        <v>10971</v>
      </c>
      <c r="C11" t="s">
        <v>130</v>
      </c>
      <c r="D11">
        <v>45124</v>
      </c>
      <c r="E11" t="s">
        <v>10972</v>
      </c>
      <c r="F11">
        <v>119425284</v>
      </c>
      <c r="G11" t="s">
        <v>10973</v>
      </c>
      <c r="H11" t="s">
        <v>10974</v>
      </c>
      <c r="I11" t="s">
        <v>4218</v>
      </c>
      <c r="J11" t="s">
        <v>10272</v>
      </c>
      <c r="K11" t="s">
        <v>10212</v>
      </c>
      <c r="L11" t="s">
        <v>10809</v>
      </c>
      <c r="M11" t="s">
        <v>509</v>
      </c>
      <c r="N11" t="s">
        <v>509</v>
      </c>
      <c r="O11" t="s">
        <v>509</v>
      </c>
      <c r="P11" t="s">
        <v>806</v>
      </c>
    </row>
    <row r="12" spans="1:16">
      <c r="A12" t="s">
        <v>10033</v>
      </c>
      <c r="B12" t="s">
        <v>10975</v>
      </c>
      <c r="C12" t="s">
        <v>119</v>
      </c>
      <c r="D12">
        <v>45121</v>
      </c>
      <c r="E12" t="s">
        <v>10976</v>
      </c>
      <c r="F12">
        <v>97921769</v>
      </c>
      <c r="G12" t="s">
        <v>10977</v>
      </c>
      <c r="H12" t="s">
        <v>10978</v>
      </c>
      <c r="I12" t="s">
        <v>4204</v>
      </c>
      <c r="J12" t="s">
        <v>10272</v>
      </c>
      <c r="K12" t="s">
        <v>10212</v>
      </c>
      <c r="L12" t="s">
        <v>10688</v>
      </c>
      <c r="M12" t="s">
        <v>509</v>
      </c>
      <c r="N12" t="s">
        <v>509</v>
      </c>
      <c r="O12" t="s">
        <v>509</v>
      </c>
      <c r="P12" t="s">
        <v>509</v>
      </c>
    </row>
    <row r="13" spans="1:16">
      <c r="A13" t="s">
        <v>10033</v>
      </c>
      <c r="B13" t="s">
        <v>9861</v>
      </c>
      <c r="C13" t="s">
        <v>119</v>
      </c>
      <c r="D13">
        <v>45121</v>
      </c>
      <c r="E13" t="s">
        <v>10979</v>
      </c>
      <c r="F13">
        <v>109372571</v>
      </c>
      <c r="G13" t="s">
        <v>10980</v>
      </c>
      <c r="H13" t="s">
        <v>10981</v>
      </c>
      <c r="I13" t="s">
        <v>4204</v>
      </c>
      <c r="J13" t="s">
        <v>10272</v>
      </c>
      <c r="K13" t="s">
        <v>10212</v>
      </c>
      <c r="L13" t="s">
        <v>10305</v>
      </c>
      <c r="M13" t="s">
        <v>509</v>
      </c>
      <c r="N13" t="s">
        <v>509</v>
      </c>
      <c r="O13" t="s">
        <v>509</v>
      </c>
      <c r="P13" t="s">
        <v>509</v>
      </c>
    </row>
    <row r="14" spans="1:16">
      <c r="A14" t="s">
        <v>10033</v>
      </c>
      <c r="B14" t="s">
        <v>10917</v>
      </c>
      <c r="C14" t="s">
        <v>95</v>
      </c>
      <c r="D14">
        <v>45121</v>
      </c>
      <c r="E14" t="s">
        <v>10982</v>
      </c>
      <c r="F14">
        <v>102530467</v>
      </c>
      <c r="G14" t="s">
        <v>10983</v>
      </c>
      <c r="H14" t="s">
        <v>10984</v>
      </c>
      <c r="I14" t="s">
        <v>4204</v>
      </c>
      <c r="J14" t="s">
        <v>10272</v>
      </c>
      <c r="K14" t="s">
        <v>10212</v>
      </c>
      <c r="L14" t="s">
        <v>10233</v>
      </c>
      <c r="M14" t="s">
        <v>509</v>
      </c>
      <c r="N14" t="s">
        <v>806</v>
      </c>
      <c r="O14" t="s">
        <v>806</v>
      </c>
      <c r="P14" t="s">
        <v>806</v>
      </c>
    </row>
    <row r="15" spans="1:16">
      <c r="L15" t="s">
        <v>486</v>
      </c>
    </row>
    <row r="23" spans="5:5">
      <c r="E23" t="s">
        <v>486</v>
      </c>
    </row>
  </sheetData>
  <mergeCells count="4">
    <mergeCell ref="A1:C1"/>
    <mergeCell ref="D1:G1"/>
    <mergeCell ref="H1:K1"/>
    <mergeCell ref="M1:P1"/>
  </mergeCells>
  <pageMargins left="0.7" right="0.7" top="0.75" bottom="0.75" header="0.3" footer="0.3"/>
  <legacy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BC94-F175-44FB-9038-2FC0542F1286}">
  <dimension ref="A1:P12"/>
  <sheetViews>
    <sheetView workbookViewId="0">
      <selection activeCell="I10" sqref="I10:K10"/>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9.140625" bestFit="1" customWidth="1"/>
    <col min="9" max="9" width="41.7109375" customWidth="1"/>
    <col min="10" max="10" width="9.140625" bestFit="1" customWidth="1"/>
    <col min="11" max="11" width="35.85546875" bestFit="1" customWidth="1"/>
    <col min="12"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9625</v>
      </c>
      <c r="O2" t="s">
        <v>9626</v>
      </c>
      <c r="P2" t="s">
        <v>9627</v>
      </c>
    </row>
    <row r="3" spans="1:16" ht="15.75" customHeight="1">
      <c r="A3" t="s">
        <v>10614</v>
      </c>
      <c r="B3" t="s">
        <v>10985</v>
      </c>
      <c r="C3" t="s">
        <v>185</v>
      </c>
      <c r="D3">
        <v>45118</v>
      </c>
      <c r="E3" t="s">
        <v>10986</v>
      </c>
      <c r="F3">
        <v>111247509</v>
      </c>
      <c r="G3">
        <v>3524317685</v>
      </c>
      <c r="H3" t="s">
        <v>10987</v>
      </c>
      <c r="I3" t="s">
        <v>4220</v>
      </c>
      <c r="J3" t="s">
        <v>10272</v>
      </c>
      <c r="K3" t="s">
        <v>10218</v>
      </c>
      <c r="L3" t="s">
        <v>10809</v>
      </c>
      <c r="M3" t="s">
        <v>509</v>
      </c>
      <c r="N3" t="s">
        <v>509</v>
      </c>
      <c r="O3" t="s">
        <v>509</v>
      </c>
      <c r="P3" t="s">
        <v>509</v>
      </c>
    </row>
    <row r="4" spans="1:16">
      <c r="A4" t="s">
        <v>10614</v>
      </c>
      <c r="B4" t="s">
        <v>10988</v>
      </c>
      <c r="C4" t="s">
        <v>86</v>
      </c>
      <c r="D4">
        <v>45112</v>
      </c>
      <c r="E4" t="s">
        <v>10989</v>
      </c>
      <c r="F4">
        <v>118592146</v>
      </c>
      <c r="G4" t="s">
        <v>10990</v>
      </c>
      <c r="H4" t="s">
        <v>10991</v>
      </c>
      <c r="I4" t="s">
        <v>4218</v>
      </c>
      <c r="J4" t="s">
        <v>10276</v>
      </c>
      <c r="K4" t="s">
        <v>10486</v>
      </c>
      <c r="L4" t="s">
        <v>10305</v>
      </c>
      <c r="M4" t="s">
        <v>509</v>
      </c>
      <c r="N4" t="s">
        <v>509</v>
      </c>
      <c r="O4" t="s">
        <v>509</v>
      </c>
      <c r="P4" t="s">
        <v>509</v>
      </c>
    </row>
    <row r="5" spans="1:16" ht="15.75" customHeight="1">
      <c r="A5" t="s">
        <v>10614</v>
      </c>
      <c r="B5" t="s">
        <v>10992</v>
      </c>
      <c r="C5" t="s">
        <v>119</v>
      </c>
      <c r="D5">
        <v>45114</v>
      </c>
      <c r="E5" t="s">
        <v>10153</v>
      </c>
      <c r="F5">
        <v>117084880</v>
      </c>
      <c r="G5" t="s">
        <v>10993</v>
      </c>
      <c r="H5" t="s">
        <v>10155</v>
      </c>
      <c r="I5" t="s">
        <v>4204</v>
      </c>
      <c r="J5" t="s">
        <v>10272</v>
      </c>
      <c r="K5" t="s">
        <v>10212</v>
      </c>
      <c r="L5" t="s">
        <v>10305</v>
      </c>
      <c r="M5" t="s">
        <v>509</v>
      </c>
      <c r="N5" t="s">
        <v>509</v>
      </c>
      <c r="O5" t="s">
        <v>509</v>
      </c>
      <c r="P5" t="s">
        <v>509</v>
      </c>
    </row>
    <row r="6" spans="1:16" ht="15.75" customHeight="1">
      <c r="A6" t="s">
        <v>10614</v>
      </c>
      <c r="B6" t="s">
        <v>10994</v>
      </c>
      <c r="C6" t="s">
        <v>107</v>
      </c>
      <c r="D6">
        <v>45112</v>
      </c>
      <c r="E6" t="s">
        <v>10995</v>
      </c>
      <c r="F6">
        <v>118594458</v>
      </c>
      <c r="G6" t="s">
        <v>10996</v>
      </c>
      <c r="H6" t="s">
        <v>10997</v>
      </c>
      <c r="I6" t="s">
        <v>4204</v>
      </c>
      <c r="J6" t="s">
        <v>10276</v>
      </c>
      <c r="K6" t="s">
        <v>10486</v>
      </c>
      <c r="L6" t="s">
        <v>10305</v>
      </c>
      <c r="M6" t="s">
        <v>509</v>
      </c>
      <c r="N6" t="s">
        <v>509</v>
      </c>
      <c r="O6" t="s">
        <v>509</v>
      </c>
      <c r="P6" t="s">
        <v>509</v>
      </c>
    </row>
    <row r="7" spans="1:16">
      <c r="A7" t="s">
        <v>10614</v>
      </c>
      <c r="B7" t="s">
        <v>10998</v>
      </c>
      <c r="C7" t="s">
        <v>86</v>
      </c>
      <c r="D7">
        <v>45112</v>
      </c>
      <c r="E7" t="s">
        <v>10999</v>
      </c>
      <c r="F7">
        <v>118594464</v>
      </c>
      <c r="G7" t="s">
        <v>11000</v>
      </c>
      <c r="H7" t="s">
        <v>11001</v>
      </c>
      <c r="I7" t="s">
        <v>4218</v>
      </c>
      <c r="J7" t="s">
        <v>10276</v>
      </c>
      <c r="K7" t="s">
        <v>10486</v>
      </c>
      <c r="L7" t="s">
        <v>10305</v>
      </c>
      <c r="M7" t="s">
        <v>509</v>
      </c>
      <c r="N7" t="s">
        <v>509</v>
      </c>
      <c r="O7" t="s">
        <v>509</v>
      </c>
      <c r="P7" t="s">
        <v>509</v>
      </c>
    </row>
    <row r="8" spans="1:16">
      <c r="A8" t="s">
        <v>10614</v>
      </c>
      <c r="B8" t="s">
        <v>11002</v>
      </c>
      <c r="C8" t="s">
        <v>107</v>
      </c>
      <c r="D8">
        <v>45113</v>
      </c>
      <c r="E8" t="s">
        <v>11003</v>
      </c>
      <c r="F8">
        <v>118593095</v>
      </c>
      <c r="G8" t="s">
        <v>11004</v>
      </c>
      <c r="H8" t="s">
        <v>11005</v>
      </c>
      <c r="I8" t="s">
        <v>4204</v>
      </c>
      <c r="J8" t="s">
        <v>10276</v>
      </c>
      <c r="K8" t="s">
        <v>10486</v>
      </c>
      <c r="L8" t="s">
        <v>10809</v>
      </c>
      <c r="M8" t="s">
        <v>509</v>
      </c>
      <c r="N8" t="s">
        <v>509</v>
      </c>
      <c r="O8" t="s">
        <v>509</v>
      </c>
      <c r="P8" t="s">
        <v>509</v>
      </c>
    </row>
    <row r="9" spans="1:16">
      <c r="A9" t="s">
        <v>10614</v>
      </c>
      <c r="B9" t="s">
        <v>10909</v>
      </c>
      <c r="C9" t="s">
        <v>80</v>
      </c>
      <c r="D9">
        <v>45118</v>
      </c>
      <c r="E9" t="s">
        <v>11006</v>
      </c>
      <c r="F9">
        <v>115668642</v>
      </c>
      <c r="G9" t="s">
        <v>11007</v>
      </c>
      <c r="H9" t="s">
        <v>11008</v>
      </c>
      <c r="I9" t="s">
        <v>4204</v>
      </c>
      <c r="J9" t="s">
        <v>10276</v>
      </c>
      <c r="K9" t="s">
        <v>10486</v>
      </c>
      <c r="L9" t="s">
        <v>10559</v>
      </c>
      <c r="M9" t="s">
        <v>509</v>
      </c>
      <c r="N9" t="s">
        <v>509</v>
      </c>
      <c r="O9" t="s">
        <v>806</v>
      </c>
      <c r="P9" t="s">
        <v>806</v>
      </c>
    </row>
    <row r="10" spans="1:16">
      <c r="A10" t="s">
        <v>10614</v>
      </c>
      <c r="B10" t="s">
        <v>11009</v>
      </c>
      <c r="C10" t="s">
        <v>130</v>
      </c>
      <c r="D10">
        <v>45118</v>
      </c>
      <c r="E10" t="s">
        <v>11010</v>
      </c>
      <c r="F10">
        <v>95713359</v>
      </c>
      <c r="G10" t="s">
        <v>11011</v>
      </c>
      <c r="H10" t="s">
        <v>11012</v>
      </c>
      <c r="I10" t="s">
        <v>4218</v>
      </c>
      <c r="J10" t="s">
        <v>10272</v>
      </c>
      <c r="K10" t="s">
        <v>10212</v>
      </c>
      <c r="L10" t="s">
        <v>10559</v>
      </c>
      <c r="M10" t="s">
        <v>509</v>
      </c>
      <c r="N10" t="s">
        <v>509</v>
      </c>
      <c r="O10" t="s">
        <v>509</v>
      </c>
      <c r="P10" t="s">
        <v>509</v>
      </c>
    </row>
    <row r="11" spans="1:16">
      <c r="A11" t="s">
        <v>10614</v>
      </c>
      <c r="B11" t="s">
        <v>11013</v>
      </c>
      <c r="C11" t="s">
        <v>119</v>
      </c>
      <c r="D11">
        <v>45121</v>
      </c>
      <c r="E11" t="s">
        <v>11014</v>
      </c>
      <c r="F11">
        <v>117627404</v>
      </c>
      <c r="G11" t="s">
        <v>11015</v>
      </c>
      <c r="H11" t="s">
        <v>11016</v>
      </c>
      <c r="I11" t="s">
        <v>4204</v>
      </c>
      <c r="J11" t="s">
        <v>10272</v>
      </c>
      <c r="K11" t="s">
        <v>10212</v>
      </c>
      <c r="L11" t="s">
        <v>11017</v>
      </c>
      <c r="M11" t="s">
        <v>509</v>
      </c>
      <c r="N11" t="s">
        <v>509</v>
      </c>
      <c r="O11" t="s">
        <v>509</v>
      </c>
      <c r="P11" t="s">
        <v>509</v>
      </c>
    </row>
    <row r="12" spans="1:16">
      <c r="L12" t="s">
        <v>486</v>
      </c>
    </row>
  </sheetData>
  <mergeCells count="4">
    <mergeCell ref="A1:C1"/>
    <mergeCell ref="D1:G1"/>
    <mergeCell ref="H1:K1"/>
    <mergeCell ref="M1:P1"/>
  </mergeCells>
  <pageMargins left="0.7" right="0.7" top="0.75" bottom="0.75" header="0.3" footer="0.3"/>
  <drawing r:id="rId1"/>
  <legacyDrawing r:id="rId2"/>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1D81-FEC5-4D06-9517-986318309B81}">
  <dimension ref="A1:P8"/>
  <sheetViews>
    <sheetView workbookViewId="0">
      <selection activeCell="E3" sqref="E3"/>
    </sheetView>
  </sheetViews>
  <sheetFormatPr defaultColWidth="8.85546875" defaultRowHeight="15"/>
  <cols>
    <col min="1" max="1" width="12" bestFit="1" customWidth="1"/>
    <col min="2" max="2" width="9.140625" bestFit="1" customWidth="1"/>
    <col min="3" max="3" width="23.85546875" bestFit="1" customWidth="1"/>
    <col min="4" max="4" width="11.7109375" customWidth="1"/>
    <col min="5" max="5" width="19.42578125" bestFit="1" customWidth="1"/>
    <col min="6" max="6" width="11.42578125" bestFit="1" customWidth="1"/>
    <col min="7" max="7" width="14.7109375" customWidth="1"/>
    <col min="8" max="8" width="9.140625" bestFit="1" customWidth="1"/>
    <col min="9" max="9" width="43.42578125" bestFit="1" customWidth="1"/>
    <col min="10" max="10" width="6.28515625" bestFit="1" customWidth="1"/>
    <col min="11" max="11" width="20.42578125" bestFit="1" customWidth="1"/>
    <col min="12" max="12" width="5.42578125" bestFit="1" customWidth="1"/>
    <col min="13" max="13" width="9.140625" bestFit="1" customWidth="1"/>
    <col min="14" max="14" width="14.140625" bestFit="1" customWidth="1"/>
    <col min="15" max="15" width="12.42578125" customWidth="1"/>
    <col min="16" max="16" width="8.85546875" bestFit="1"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9758</v>
      </c>
      <c r="E2" t="s">
        <v>189</v>
      </c>
      <c r="F2" t="s">
        <v>1705</v>
      </c>
      <c r="G2" t="s">
        <v>190</v>
      </c>
      <c r="H2" t="s">
        <v>9453</v>
      </c>
      <c r="I2" t="s">
        <v>4143</v>
      </c>
      <c r="J2" t="s">
        <v>9834</v>
      </c>
      <c r="K2" t="s">
        <v>4144</v>
      </c>
      <c r="L2" t="s">
        <v>449</v>
      </c>
      <c r="M2" t="s">
        <v>9447</v>
      </c>
      <c r="N2" t="s">
        <v>11018</v>
      </c>
      <c r="O2" t="s">
        <v>9626</v>
      </c>
      <c r="P2" t="s">
        <v>9627</v>
      </c>
    </row>
    <row r="3" spans="1:16" ht="15.75" customHeight="1">
      <c r="A3" t="s">
        <v>10614</v>
      </c>
      <c r="B3" t="s">
        <v>11019</v>
      </c>
      <c r="C3" t="s">
        <v>86</v>
      </c>
      <c r="D3">
        <v>45104</v>
      </c>
      <c r="E3" t="s">
        <v>11020</v>
      </c>
      <c r="F3">
        <v>118561727</v>
      </c>
      <c r="G3" t="s">
        <v>11021</v>
      </c>
      <c r="H3" t="s">
        <v>11022</v>
      </c>
      <c r="I3" t="s">
        <v>4218</v>
      </c>
      <c r="J3" t="s">
        <v>10276</v>
      </c>
      <c r="K3" t="s">
        <v>10486</v>
      </c>
      <c r="L3" t="s">
        <v>10305</v>
      </c>
      <c r="M3" t="s">
        <v>509</v>
      </c>
      <c r="N3" t="s">
        <v>509</v>
      </c>
      <c r="O3" t="s">
        <v>509</v>
      </c>
      <c r="P3" t="s">
        <v>509</v>
      </c>
    </row>
    <row r="4" spans="1:16">
      <c r="A4" t="s">
        <v>10614</v>
      </c>
      <c r="B4" t="s">
        <v>11023</v>
      </c>
      <c r="C4" t="s">
        <v>86</v>
      </c>
      <c r="D4">
        <v>45100</v>
      </c>
      <c r="E4" t="s">
        <v>11024</v>
      </c>
      <c r="F4">
        <v>117860669</v>
      </c>
      <c r="G4" t="s">
        <v>11025</v>
      </c>
      <c r="H4" t="s">
        <v>11026</v>
      </c>
      <c r="I4" t="s">
        <v>4218</v>
      </c>
      <c r="J4" t="s">
        <v>10276</v>
      </c>
      <c r="K4" t="s">
        <v>10486</v>
      </c>
      <c r="L4" t="s">
        <v>10305</v>
      </c>
      <c r="M4" t="s">
        <v>509</v>
      </c>
      <c r="N4" t="s">
        <v>509</v>
      </c>
      <c r="O4" t="s">
        <v>509</v>
      </c>
      <c r="P4" t="s">
        <v>509</v>
      </c>
    </row>
    <row r="5" spans="1:16">
      <c r="A5" t="s">
        <v>10614</v>
      </c>
      <c r="B5" t="s">
        <v>11027</v>
      </c>
      <c r="C5" t="s">
        <v>185</v>
      </c>
      <c r="D5">
        <v>45100</v>
      </c>
      <c r="E5" t="s">
        <v>11028</v>
      </c>
      <c r="F5">
        <v>117137574</v>
      </c>
      <c r="G5" t="s">
        <v>11029</v>
      </c>
      <c r="H5" t="s">
        <v>11030</v>
      </c>
      <c r="I5" t="s">
        <v>4220</v>
      </c>
      <c r="J5" t="s">
        <v>10272</v>
      </c>
      <c r="K5" t="s">
        <v>10218</v>
      </c>
      <c r="L5" t="s">
        <v>10809</v>
      </c>
      <c r="M5" t="s">
        <v>509</v>
      </c>
      <c r="N5" t="s">
        <v>509</v>
      </c>
      <c r="O5" t="s">
        <v>509</v>
      </c>
      <c r="P5" t="s">
        <v>509</v>
      </c>
    </row>
    <row r="6" spans="1:16">
      <c r="A6" t="s">
        <v>10614</v>
      </c>
      <c r="B6" t="s">
        <v>11031</v>
      </c>
      <c r="C6" t="s">
        <v>107</v>
      </c>
      <c r="D6">
        <v>45103</v>
      </c>
      <c r="E6" t="s">
        <v>11032</v>
      </c>
      <c r="F6">
        <v>95618557</v>
      </c>
      <c r="G6" t="s">
        <v>11033</v>
      </c>
      <c r="H6" t="s">
        <v>11034</v>
      </c>
      <c r="I6" t="s">
        <v>4204</v>
      </c>
      <c r="J6" t="s">
        <v>10276</v>
      </c>
      <c r="K6" t="s">
        <v>10486</v>
      </c>
      <c r="L6" t="s">
        <v>10809</v>
      </c>
      <c r="M6" t="s">
        <v>509</v>
      </c>
      <c r="N6" t="s">
        <v>509</v>
      </c>
      <c r="O6" t="s">
        <v>509</v>
      </c>
      <c r="P6" t="s">
        <v>509</v>
      </c>
    </row>
    <row r="7" spans="1:16">
      <c r="A7" t="s">
        <v>10614</v>
      </c>
      <c r="B7" t="s">
        <v>11035</v>
      </c>
      <c r="C7" t="s">
        <v>86</v>
      </c>
      <c r="D7">
        <v>45104</v>
      </c>
      <c r="E7" t="s">
        <v>11036</v>
      </c>
      <c r="F7">
        <v>113656896</v>
      </c>
      <c r="G7" t="s">
        <v>11037</v>
      </c>
      <c r="H7" t="s">
        <v>11038</v>
      </c>
      <c r="I7" t="s">
        <v>4218</v>
      </c>
      <c r="J7" t="s">
        <v>10276</v>
      </c>
      <c r="K7" t="s">
        <v>10486</v>
      </c>
      <c r="L7" t="s">
        <v>10305</v>
      </c>
      <c r="M7" t="s">
        <v>509</v>
      </c>
      <c r="N7" t="s">
        <v>509</v>
      </c>
      <c r="O7" t="s">
        <v>509</v>
      </c>
      <c r="P7" t="s">
        <v>509</v>
      </c>
    </row>
    <row r="8" spans="1:16">
      <c r="L8" t="s">
        <v>486</v>
      </c>
    </row>
  </sheetData>
  <mergeCells count="4">
    <mergeCell ref="A1:C1"/>
    <mergeCell ref="D1:G1"/>
    <mergeCell ref="H1:K1"/>
    <mergeCell ref="M1:P1"/>
  </mergeCells>
  <pageMargins left="0.7" right="0.7" top="0.75" bottom="0.75" header="0.3" footer="0.3"/>
  <drawing r:id="rId1"/>
  <legacyDrawing r:id="rId2"/>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F28EB-D08A-4368-927F-38F2079D94F4}">
  <dimension ref="A1:Q13"/>
  <sheetViews>
    <sheetView topLeftCell="C1" workbookViewId="0">
      <selection activeCell="J3" sqref="J3:L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35.85546875" bestFit="1" customWidth="1"/>
    <col min="13" max="14" width="9.140625" bestFit="1" customWidth="1"/>
    <col min="15" max="15" width="14.140625" bestFit="1" customWidth="1"/>
    <col min="16" max="16" width="12.42578125" customWidth="1"/>
    <col min="17" max="17" width="8.8554687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9625</v>
      </c>
      <c r="P2" t="s">
        <v>9626</v>
      </c>
      <c r="Q2" t="s">
        <v>9627</v>
      </c>
    </row>
    <row r="3" spans="1:17" ht="15.75" customHeight="1">
      <c r="A3" t="s">
        <v>10614</v>
      </c>
      <c r="B3" t="s">
        <v>11040</v>
      </c>
      <c r="C3" t="s">
        <v>95</v>
      </c>
      <c r="D3">
        <v>45096</v>
      </c>
      <c r="E3" t="s">
        <v>11041</v>
      </c>
      <c r="F3">
        <v>117578678</v>
      </c>
      <c r="G3" t="s">
        <v>11042</v>
      </c>
      <c r="H3" t="s">
        <v>11043</v>
      </c>
      <c r="I3" t="s">
        <v>11044</v>
      </c>
      <c r="J3" t="s">
        <v>4204</v>
      </c>
      <c r="K3" t="s">
        <v>10272</v>
      </c>
      <c r="L3" t="s">
        <v>10212</v>
      </c>
      <c r="M3" t="s">
        <v>10305</v>
      </c>
      <c r="N3" t="s">
        <v>509</v>
      </c>
      <c r="O3" t="s">
        <v>509</v>
      </c>
      <c r="P3" t="s">
        <v>509</v>
      </c>
      <c r="Q3" t="s">
        <v>509</v>
      </c>
    </row>
    <row r="4" spans="1:17" ht="15.75" customHeight="1">
      <c r="A4" t="s">
        <v>10614</v>
      </c>
      <c r="B4" t="s">
        <v>11019</v>
      </c>
      <c r="C4" t="s">
        <v>86</v>
      </c>
      <c r="D4">
        <v>45099</v>
      </c>
      <c r="E4" t="s">
        <v>11045</v>
      </c>
      <c r="F4">
        <v>117623824</v>
      </c>
      <c r="G4" t="s">
        <v>11046</v>
      </c>
      <c r="H4" t="s">
        <v>11047</v>
      </c>
      <c r="I4" t="s">
        <v>11048</v>
      </c>
      <c r="J4" t="s">
        <v>4218</v>
      </c>
      <c r="K4" t="s">
        <v>10276</v>
      </c>
      <c r="L4" t="s">
        <v>10486</v>
      </c>
      <c r="M4" t="s">
        <v>10688</v>
      </c>
      <c r="N4" t="s">
        <v>509</v>
      </c>
      <c r="O4" t="s">
        <v>509</v>
      </c>
      <c r="P4" t="s">
        <v>2046</v>
      </c>
      <c r="Q4" t="s">
        <v>2046</v>
      </c>
    </row>
    <row r="6" spans="1:17">
      <c r="M6" t="s">
        <v>486</v>
      </c>
    </row>
    <row r="13" spans="1:17">
      <c r="H13" t="s">
        <v>486</v>
      </c>
    </row>
  </sheetData>
  <mergeCells count="4">
    <mergeCell ref="A1:C1"/>
    <mergeCell ref="D1:H1"/>
    <mergeCell ref="I1:L1"/>
    <mergeCell ref="N1:Q1"/>
  </mergeCells>
  <pageMargins left="0.7" right="0.7" top="0.75" bottom="0.75" header="0.3" footer="0.3"/>
  <drawing r:id="rId1"/>
  <legacyDrawing r:id="rId2"/>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289A-F50A-4C85-B567-2C4D13D4E55E}">
  <dimension ref="A1:Q17"/>
  <sheetViews>
    <sheetView workbookViewId="0">
      <selection activeCell="J6" sqref="J6:L6"/>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4.140625" bestFit="1" customWidth="1"/>
    <col min="16" max="16" width="12.42578125" customWidth="1"/>
    <col min="17" max="17" width="8.8554687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9625</v>
      </c>
      <c r="P2" t="s">
        <v>9626</v>
      </c>
      <c r="Q2" t="s">
        <v>9627</v>
      </c>
    </row>
    <row r="3" spans="1:17" ht="15.75" customHeight="1">
      <c r="A3" t="s">
        <v>10614</v>
      </c>
      <c r="B3" t="s">
        <v>11049</v>
      </c>
      <c r="C3" t="s">
        <v>107</v>
      </c>
      <c r="D3">
        <v>45090</v>
      </c>
      <c r="E3" t="s">
        <v>11050</v>
      </c>
      <c r="F3">
        <v>99969797</v>
      </c>
      <c r="G3" t="s">
        <v>11051</v>
      </c>
      <c r="H3" t="s">
        <v>11052</v>
      </c>
      <c r="I3" t="s">
        <v>11053</v>
      </c>
      <c r="J3" t="s">
        <v>4204</v>
      </c>
      <c r="K3" t="s">
        <v>10276</v>
      </c>
      <c r="L3" t="s">
        <v>10486</v>
      </c>
      <c r="M3" t="s">
        <v>10233</v>
      </c>
      <c r="N3" t="s">
        <v>509</v>
      </c>
      <c r="O3" t="s">
        <v>509</v>
      </c>
      <c r="P3" t="s">
        <v>509</v>
      </c>
    </row>
    <row r="4" spans="1:17">
      <c r="A4" t="s">
        <v>10614</v>
      </c>
      <c r="B4" t="s">
        <v>11054</v>
      </c>
      <c r="C4" t="s">
        <v>86</v>
      </c>
      <c r="D4">
        <v>45089</v>
      </c>
      <c r="E4" t="s">
        <v>11055</v>
      </c>
      <c r="F4">
        <v>117020892</v>
      </c>
      <c r="G4" t="s">
        <v>11056</v>
      </c>
      <c r="I4" t="s">
        <v>11057</v>
      </c>
      <c r="J4" t="s">
        <v>4218</v>
      </c>
      <c r="K4" t="s">
        <v>10276</v>
      </c>
      <c r="L4" t="s">
        <v>10486</v>
      </c>
      <c r="M4" t="s">
        <v>10305</v>
      </c>
      <c r="N4" t="s">
        <v>509</v>
      </c>
      <c r="O4" t="s">
        <v>509</v>
      </c>
      <c r="P4" t="s">
        <v>509</v>
      </c>
    </row>
    <row r="5" spans="1:17">
      <c r="A5" t="s">
        <v>10614</v>
      </c>
      <c r="B5" t="s">
        <v>11058</v>
      </c>
      <c r="C5" t="s">
        <v>130</v>
      </c>
      <c r="D5">
        <v>45082</v>
      </c>
      <c r="E5" t="s">
        <v>11059</v>
      </c>
      <c r="F5">
        <v>116712403</v>
      </c>
      <c r="G5" t="s">
        <v>11060</v>
      </c>
      <c r="H5" t="s">
        <v>11061</v>
      </c>
      <c r="I5" t="s">
        <v>11062</v>
      </c>
      <c r="J5" t="s">
        <v>4218</v>
      </c>
      <c r="K5" t="s">
        <v>10272</v>
      </c>
      <c r="L5" t="s">
        <v>11063</v>
      </c>
      <c r="M5" t="s">
        <v>10305</v>
      </c>
      <c r="N5" t="s">
        <v>509</v>
      </c>
      <c r="O5" t="s">
        <v>509</v>
      </c>
      <c r="P5" t="s">
        <v>509</v>
      </c>
    </row>
    <row r="6" spans="1:17">
      <c r="A6" t="s">
        <v>10614</v>
      </c>
      <c r="B6" t="s">
        <v>11064</v>
      </c>
      <c r="C6" t="s">
        <v>92</v>
      </c>
      <c r="D6">
        <v>45093</v>
      </c>
      <c r="E6" t="s">
        <v>11065</v>
      </c>
      <c r="F6">
        <v>117137589</v>
      </c>
      <c r="G6" t="s">
        <v>11066</v>
      </c>
      <c r="H6" t="s">
        <v>11067</v>
      </c>
      <c r="I6" t="s">
        <v>11068</v>
      </c>
      <c r="J6" t="s">
        <v>4220</v>
      </c>
      <c r="K6" t="s">
        <v>10276</v>
      </c>
      <c r="L6" t="s">
        <v>10148</v>
      </c>
      <c r="M6" t="s">
        <v>10305</v>
      </c>
      <c r="N6" t="s">
        <v>509</v>
      </c>
      <c r="O6" t="s">
        <v>509</v>
      </c>
      <c r="P6" t="s">
        <v>509</v>
      </c>
    </row>
    <row r="7" spans="1:17">
      <c r="A7" t="s">
        <v>10614</v>
      </c>
      <c r="B7" t="s">
        <v>11069</v>
      </c>
      <c r="C7" t="s">
        <v>89</v>
      </c>
      <c r="D7">
        <v>45090</v>
      </c>
      <c r="E7" t="s">
        <v>11070</v>
      </c>
      <c r="F7">
        <v>104502788</v>
      </c>
      <c r="G7">
        <v>3852670986</v>
      </c>
      <c r="H7" t="s">
        <v>11071</v>
      </c>
      <c r="I7" t="s">
        <v>11072</v>
      </c>
      <c r="J7" t="s">
        <v>4204</v>
      </c>
      <c r="K7" t="s">
        <v>10272</v>
      </c>
      <c r="L7" t="s">
        <v>10212</v>
      </c>
      <c r="M7" t="s">
        <v>3429</v>
      </c>
      <c r="N7" t="s">
        <v>509</v>
      </c>
      <c r="O7" t="s">
        <v>509</v>
      </c>
      <c r="P7" t="s">
        <v>509</v>
      </c>
    </row>
    <row r="8" spans="1:17">
      <c r="A8" t="s">
        <v>10614</v>
      </c>
      <c r="B8" t="s">
        <v>11073</v>
      </c>
      <c r="C8" t="s">
        <v>95</v>
      </c>
      <c r="D8">
        <v>45091</v>
      </c>
      <c r="E8" t="s">
        <v>11074</v>
      </c>
      <c r="F8">
        <v>99667741</v>
      </c>
      <c r="G8" t="s">
        <v>11075</v>
      </c>
      <c r="H8" t="s">
        <v>11076</v>
      </c>
      <c r="I8" t="s">
        <v>11077</v>
      </c>
      <c r="J8" t="s">
        <v>4204</v>
      </c>
      <c r="K8" t="s">
        <v>10272</v>
      </c>
      <c r="L8" t="s">
        <v>10212</v>
      </c>
      <c r="M8" t="s">
        <v>11078</v>
      </c>
      <c r="N8" t="s">
        <v>509</v>
      </c>
      <c r="O8" t="s">
        <v>509</v>
      </c>
      <c r="P8" t="s">
        <v>509</v>
      </c>
    </row>
    <row r="9" spans="1:17">
      <c r="A9" t="s">
        <v>10614</v>
      </c>
      <c r="B9" t="s">
        <v>11079</v>
      </c>
      <c r="C9" t="s">
        <v>130</v>
      </c>
      <c r="D9">
        <v>45089</v>
      </c>
      <c r="E9" t="s">
        <v>11080</v>
      </c>
      <c r="F9">
        <v>111840199</v>
      </c>
      <c r="G9" t="s">
        <v>11081</v>
      </c>
      <c r="H9" t="s">
        <v>11082</v>
      </c>
      <c r="I9" t="s">
        <v>11083</v>
      </c>
      <c r="J9" t="s">
        <v>4218</v>
      </c>
      <c r="K9" t="s">
        <v>10272</v>
      </c>
      <c r="L9" t="s">
        <v>11063</v>
      </c>
      <c r="M9" t="s">
        <v>10305</v>
      </c>
      <c r="N9" t="s">
        <v>509</v>
      </c>
      <c r="O9" t="s">
        <v>509</v>
      </c>
      <c r="P9" t="s">
        <v>509</v>
      </c>
    </row>
    <row r="10" spans="1:17">
      <c r="M10" t="s">
        <v>486</v>
      </c>
    </row>
    <row r="17" spans="8:8">
      <c r="H17" t="s">
        <v>486</v>
      </c>
    </row>
  </sheetData>
  <mergeCells count="4">
    <mergeCell ref="A1:C1"/>
    <mergeCell ref="D1:H1"/>
    <mergeCell ref="I1:L1"/>
    <mergeCell ref="N1:Q1"/>
  </mergeCells>
  <pageMargins left="0.7" right="0.7" top="0.75" bottom="0.75" header="0.3" footer="0.3"/>
  <drawing r:id="rId1"/>
  <legacyDrawing r:id="rId2"/>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DBC0-9E2D-4F77-8D2E-985ACBADC599}">
  <dimension ref="A1:Q23"/>
  <sheetViews>
    <sheetView workbookViewId="0">
      <selection activeCell="J21" sqref="J21"/>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4.140625" bestFit="1" customWidth="1"/>
    <col min="16" max="16" width="12.42578125" customWidth="1"/>
    <col min="17" max="17" width="8.8554687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9625</v>
      </c>
      <c r="P2" t="s">
        <v>9626</v>
      </c>
      <c r="Q2" t="s">
        <v>9627</v>
      </c>
    </row>
    <row r="3" spans="1:17">
      <c r="A3" t="s">
        <v>10614</v>
      </c>
      <c r="B3" t="s">
        <v>4431</v>
      </c>
      <c r="C3" t="s">
        <v>107</v>
      </c>
      <c r="D3">
        <v>45082</v>
      </c>
      <c r="E3" t="s">
        <v>11084</v>
      </c>
      <c r="F3">
        <v>116707638</v>
      </c>
      <c r="G3" t="s">
        <v>11085</v>
      </c>
      <c r="I3" t="s">
        <v>11086</v>
      </c>
      <c r="J3" t="s">
        <v>4204</v>
      </c>
      <c r="K3" t="s">
        <v>10276</v>
      </c>
      <c r="L3" t="s">
        <v>10486</v>
      </c>
      <c r="M3" t="s">
        <v>10809</v>
      </c>
      <c r="N3" t="s">
        <v>509</v>
      </c>
      <c r="O3" t="s">
        <v>509</v>
      </c>
      <c r="P3" t="s">
        <v>509</v>
      </c>
      <c r="Q3" t="s">
        <v>509</v>
      </c>
    </row>
    <row r="4" spans="1:17">
      <c r="A4" t="s">
        <v>10614</v>
      </c>
      <c r="B4" t="s">
        <v>4442</v>
      </c>
      <c r="C4" t="s">
        <v>80</v>
      </c>
      <c r="D4">
        <v>45082</v>
      </c>
      <c r="E4" t="s">
        <v>11087</v>
      </c>
      <c r="F4">
        <v>116727179</v>
      </c>
      <c r="G4" t="s">
        <v>11088</v>
      </c>
      <c r="H4" t="s">
        <v>11089</v>
      </c>
      <c r="I4" t="s">
        <v>11090</v>
      </c>
      <c r="J4" t="s">
        <v>4204</v>
      </c>
      <c r="K4" t="s">
        <v>10276</v>
      </c>
      <c r="L4" t="s">
        <v>10486</v>
      </c>
      <c r="M4" t="s">
        <v>10262</v>
      </c>
      <c r="N4" t="s">
        <v>509</v>
      </c>
      <c r="O4" t="s">
        <v>509</v>
      </c>
      <c r="P4" t="s">
        <v>509</v>
      </c>
      <c r="Q4" t="s">
        <v>509</v>
      </c>
    </row>
    <row r="5" spans="1:17">
      <c r="A5" t="s">
        <v>10614</v>
      </c>
      <c r="B5" t="s">
        <v>4454</v>
      </c>
      <c r="C5" t="s">
        <v>80</v>
      </c>
      <c r="D5">
        <v>45082</v>
      </c>
      <c r="E5" t="s">
        <v>11091</v>
      </c>
      <c r="F5">
        <v>116717750</v>
      </c>
      <c r="G5" t="s">
        <v>11092</v>
      </c>
      <c r="H5" t="s">
        <v>11093</v>
      </c>
      <c r="I5" t="s">
        <v>11094</v>
      </c>
      <c r="J5" t="s">
        <v>4204</v>
      </c>
      <c r="K5" t="s">
        <v>10276</v>
      </c>
      <c r="L5" t="s">
        <v>10486</v>
      </c>
      <c r="M5" t="s">
        <v>10152</v>
      </c>
      <c r="N5" t="s">
        <v>509</v>
      </c>
      <c r="O5" t="s">
        <v>509</v>
      </c>
      <c r="P5" t="s">
        <v>509</v>
      </c>
      <c r="Q5" t="s">
        <v>509</v>
      </c>
    </row>
    <row r="6" spans="1:17">
      <c r="A6" t="s">
        <v>10614</v>
      </c>
      <c r="B6" t="s">
        <v>4458</v>
      </c>
      <c r="C6" t="s">
        <v>107</v>
      </c>
      <c r="D6">
        <v>45082</v>
      </c>
      <c r="E6" t="s">
        <v>11095</v>
      </c>
      <c r="F6">
        <v>113746344</v>
      </c>
      <c r="G6" t="s">
        <v>11096</v>
      </c>
      <c r="H6" t="s">
        <v>11097</v>
      </c>
      <c r="I6" t="s">
        <v>11098</v>
      </c>
      <c r="J6" t="s">
        <v>4204</v>
      </c>
      <c r="K6" t="s">
        <v>10276</v>
      </c>
      <c r="L6" t="s">
        <v>10486</v>
      </c>
      <c r="M6" t="s">
        <v>10809</v>
      </c>
      <c r="N6" t="s">
        <v>509</v>
      </c>
      <c r="O6" t="s">
        <v>509</v>
      </c>
      <c r="P6" t="s">
        <v>509</v>
      </c>
      <c r="Q6" t="s">
        <v>509</v>
      </c>
    </row>
    <row r="7" spans="1:17">
      <c r="A7" t="s">
        <v>10614</v>
      </c>
      <c r="B7" t="s">
        <v>4238</v>
      </c>
      <c r="C7" t="s">
        <v>95</v>
      </c>
      <c r="D7">
        <v>45082</v>
      </c>
      <c r="E7" t="s">
        <v>11099</v>
      </c>
      <c r="F7">
        <v>95692662</v>
      </c>
      <c r="G7" t="s">
        <v>11100</v>
      </c>
      <c r="H7" t="s">
        <v>11101</v>
      </c>
      <c r="I7" t="s">
        <v>11102</v>
      </c>
      <c r="J7" t="s">
        <v>4204</v>
      </c>
      <c r="K7" t="s">
        <v>10272</v>
      </c>
      <c r="L7" t="s">
        <v>10212</v>
      </c>
      <c r="M7" t="s">
        <v>10809</v>
      </c>
      <c r="N7" t="s">
        <v>509</v>
      </c>
      <c r="O7" t="s">
        <v>509</v>
      </c>
      <c r="P7" t="s">
        <v>509</v>
      </c>
      <c r="Q7" t="s">
        <v>509</v>
      </c>
    </row>
    <row r="8" spans="1:17">
      <c r="A8" t="s">
        <v>10785</v>
      </c>
      <c r="B8" t="s">
        <v>4305</v>
      </c>
      <c r="C8" t="s">
        <v>92</v>
      </c>
      <c r="D8">
        <v>45084</v>
      </c>
      <c r="E8" t="s">
        <v>11103</v>
      </c>
      <c r="F8">
        <v>95666993</v>
      </c>
      <c r="G8" t="s">
        <v>11104</v>
      </c>
      <c r="H8" t="s">
        <v>11105</v>
      </c>
      <c r="I8" t="s">
        <v>11106</v>
      </c>
      <c r="J8" t="s">
        <v>4220</v>
      </c>
      <c r="K8" t="s">
        <v>10276</v>
      </c>
      <c r="L8" t="s">
        <v>10148</v>
      </c>
      <c r="M8" t="s">
        <v>10152</v>
      </c>
      <c r="N8" t="s">
        <v>509</v>
      </c>
      <c r="O8" t="s">
        <v>509</v>
      </c>
      <c r="P8" t="s">
        <v>509</v>
      </c>
      <c r="Q8" t="s">
        <v>509</v>
      </c>
    </row>
    <row r="9" spans="1:17">
      <c r="A9" t="s">
        <v>10614</v>
      </c>
      <c r="B9" t="s">
        <v>4241</v>
      </c>
      <c r="C9" t="s">
        <v>95</v>
      </c>
      <c r="D9">
        <v>45086</v>
      </c>
      <c r="E9" t="s">
        <v>11107</v>
      </c>
      <c r="F9">
        <v>116773537</v>
      </c>
      <c r="G9" t="s">
        <v>11108</v>
      </c>
      <c r="H9" t="s">
        <v>11105</v>
      </c>
      <c r="I9" t="s">
        <v>11109</v>
      </c>
      <c r="J9" t="s">
        <v>4204</v>
      </c>
      <c r="K9" t="s">
        <v>10272</v>
      </c>
      <c r="L9" t="s">
        <v>10212</v>
      </c>
      <c r="M9" t="s">
        <v>11017</v>
      </c>
      <c r="N9" t="s">
        <v>1446</v>
      </c>
      <c r="O9" t="s">
        <v>509</v>
      </c>
      <c r="P9" t="s">
        <v>509</v>
      </c>
      <c r="Q9" t="s">
        <v>509</v>
      </c>
    </row>
    <row r="10" spans="1:17" ht="15.75" customHeight="1">
      <c r="A10" t="s">
        <v>10614</v>
      </c>
      <c r="B10" t="s">
        <v>11049</v>
      </c>
      <c r="C10" t="s">
        <v>107</v>
      </c>
      <c r="D10">
        <v>45086</v>
      </c>
      <c r="E10" t="s">
        <v>11110</v>
      </c>
      <c r="F10">
        <v>116809320</v>
      </c>
      <c r="G10" t="s">
        <v>11111</v>
      </c>
      <c r="H10" t="s">
        <v>11112</v>
      </c>
      <c r="I10" t="s">
        <v>11113</v>
      </c>
      <c r="J10" t="s">
        <v>4204</v>
      </c>
      <c r="K10" t="s">
        <v>10276</v>
      </c>
      <c r="L10" t="s">
        <v>10486</v>
      </c>
      <c r="M10" t="s">
        <v>10152</v>
      </c>
      <c r="O10" t="s">
        <v>509</v>
      </c>
      <c r="P10" t="s">
        <v>806</v>
      </c>
      <c r="Q10" t="s">
        <v>806</v>
      </c>
    </row>
    <row r="11" spans="1:17">
      <c r="A11" t="s">
        <v>10614</v>
      </c>
      <c r="B11" t="s">
        <v>11054</v>
      </c>
      <c r="C11" t="s">
        <v>86</v>
      </c>
      <c r="D11">
        <v>45085</v>
      </c>
      <c r="E11" t="s">
        <v>11114</v>
      </c>
      <c r="F11">
        <v>95628760</v>
      </c>
      <c r="G11" t="s">
        <v>11115</v>
      </c>
      <c r="H11" t="s">
        <v>11116</v>
      </c>
      <c r="I11" t="s">
        <v>11117</v>
      </c>
      <c r="J11" t="s">
        <v>4218</v>
      </c>
      <c r="K11" t="s">
        <v>10276</v>
      </c>
      <c r="L11" t="s">
        <v>10486</v>
      </c>
      <c r="M11" t="s">
        <v>1768</v>
      </c>
      <c r="N11" t="s">
        <v>11118</v>
      </c>
      <c r="O11" t="s">
        <v>509</v>
      </c>
      <c r="P11" t="s">
        <v>806</v>
      </c>
      <c r="Q11" t="s">
        <v>806</v>
      </c>
    </row>
    <row r="12" spans="1:17">
      <c r="A12" t="s">
        <v>10614</v>
      </c>
      <c r="B12" t="s">
        <v>11119</v>
      </c>
      <c r="C12" t="s">
        <v>86</v>
      </c>
      <c r="D12">
        <v>45085</v>
      </c>
      <c r="E12" t="s">
        <v>11120</v>
      </c>
      <c r="F12">
        <v>109374291</v>
      </c>
      <c r="G12" t="s">
        <v>11121</v>
      </c>
      <c r="H12" t="s">
        <v>11122</v>
      </c>
      <c r="I12" t="s">
        <v>11123</v>
      </c>
      <c r="J12" t="s">
        <v>4218</v>
      </c>
      <c r="K12" t="s">
        <v>10276</v>
      </c>
      <c r="L12" t="s">
        <v>10486</v>
      </c>
      <c r="M12" t="s">
        <v>10809</v>
      </c>
      <c r="N12" t="s">
        <v>509</v>
      </c>
      <c r="O12" t="s">
        <v>509</v>
      </c>
      <c r="P12" t="s">
        <v>509</v>
      </c>
      <c r="Q12" t="s">
        <v>509</v>
      </c>
    </row>
    <row r="13" spans="1:17">
      <c r="A13" t="s">
        <v>10614</v>
      </c>
      <c r="B13" t="s">
        <v>4265</v>
      </c>
      <c r="C13" t="s">
        <v>185</v>
      </c>
      <c r="D13">
        <v>45085</v>
      </c>
      <c r="E13" t="s">
        <v>11124</v>
      </c>
      <c r="F13">
        <v>105217103</v>
      </c>
      <c r="G13">
        <v>4352550700</v>
      </c>
      <c r="H13" t="s">
        <v>11125</v>
      </c>
      <c r="I13" t="s">
        <v>11126</v>
      </c>
      <c r="J13" t="s">
        <v>4220</v>
      </c>
      <c r="K13" t="s">
        <v>10272</v>
      </c>
      <c r="L13" t="s">
        <v>10218</v>
      </c>
      <c r="M13" t="s">
        <v>11017</v>
      </c>
      <c r="N13" t="s">
        <v>509</v>
      </c>
      <c r="O13" t="s">
        <v>509</v>
      </c>
      <c r="P13" t="s">
        <v>509</v>
      </c>
      <c r="Q13" t="s">
        <v>509</v>
      </c>
    </row>
    <row r="14" spans="1:17">
      <c r="A14" t="s">
        <v>10614</v>
      </c>
      <c r="B14" t="s">
        <v>4268</v>
      </c>
      <c r="C14" t="s">
        <v>167</v>
      </c>
      <c r="D14">
        <v>45085</v>
      </c>
      <c r="E14" t="s">
        <v>11127</v>
      </c>
      <c r="F14">
        <v>110888810</v>
      </c>
      <c r="G14">
        <v>3854363824</v>
      </c>
      <c r="I14" t="s">
        <v>11128</v>
      </c>
      <c r="J14" t="s">
        <v>4220</v>
      </c>
      <c r="K14" t="s">
        <v>10276</v>
      </c>
      <c r="L14" t="s">
        <v>10148</v>
      </c>
      <c r="M14" t="s">
        <v>10599</v>
      </c>
      <c r="N14" t="s">
        <v>509</v>
      </c>
      <c r="O14" t="s">
        <v>509</v>
      </c>
      <c r="P14" t="s">
        <v>509</v>
      </c>
      <c r="Q14" t="s">
        <v>509</v>
      </c>
    </row>
    <row r="15" spans="1:17">
      <c r="A15" t="s">
        <v>10785</v>
      </c>
      <c r="B15" t="s">
        <v>4328</v>
      </c>
      <c r="C15" t="s">
        <v>130</v>
      </c>
      <c r="D15">
        <v>45086</v>
      </c>
      <c r="E15" t="s">
        <v>11129</v>
      </c>
      <c r="F15">
        <v>97918531</v>
      </c>
      <c r="G15" t="s">
        <v>11130</v>
      </c>
      <c r="H15" t="s">
        <v>11131</v>
      </c>
      <c r="I15" t="s">
        <v>11132</v>
      </c>
      <c r="J15" t="s">
        <v>4218</v>
      </c>
      <c r="K15" t="s">
        <v>10272</v>
      </c>
      <c r="L15" t="s">
        <v>11063</v>
      </c>
      <c r="M15" t="s">
        <v>10809</v>
      </c>
      <c r="O15" t="s">
        <v>509</v>
      </c>
      <c r="P15" t="s">
        <v>509</v>
      </c>
      <c r="Q15" t="s">
        <v>509</v>
      </c>
    </row>
    <row r="23" spans="8:8">
      <c r="H23" t="s">
        <v>486</v>
      </c>
    </row>
  </sheetData>
  <autoFilter ref="A2:R15" xr:uid="{64BFDBC0-9E2D-4F77-8D2E-985ACBADC599}"/>
  <mergeCells count="4">
    <mergeCell ref="A1:C1"/>
    <mergeCell ref="D1:H1"/>
    <mergeCell ref="I1:L1"/>
    <mergeCell ref="N1:Q1"/>
  </mergeCells>
  <pageMargins left="0.7" right="0.7" top="0.75" bottom="0.75" header="0.3" footer="0.3"/>
  <legacy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ADB8-094B-49B0-BBC3-A8E29C270F51}">
  <dimension ref="A1:Q13"/>
  <sheetViews>
    <sheetView workbookViewId="0">
      <selection activeCell="G3" sqref="G3"/>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customWidth="1"/>
    <col min="10" max="10" width="41.7109375" customWidth="1"/>
    <col min="11" max="11" width="9.140625" customWidth="1"/>
    <col min="12" max="12" width="21.42578125" customWidth="1"/>
    <col min="13" max="14" width="9.140625" bestFit="1" customWidth="1"/>
    <col min="15" max="15" width="14.140625" bestFit="1" customWidth="1"/>
    <col min="16" max="16" width="12.42578125" customWidth="1"/>
    <col min="17" max="17" width="8.8554687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9625</v>
      </c>
      <c r="P2" t="s">
        <v>9626</v>
      </c>
      <c r="Q2" t="s">
        <v>9627</v>
      </c>
    </row>
    <row r="3" spans="1:17">
      <c r="A3" t="s">
        <v>10033</v>
      </c>
      <c r="B3" t="s">
        <v>11133</v>
      </c>
      <c r="C3" t="s">
        <v>185</v>
      </c>
      <c r="D3">
        <v>45083</v>
      </c>
      <c r="E3" t="s">
        <v>11134</v>
      </c>
      <c r="F3">
        <v>116741475</v>
      </c>
      <c r="G3" t="s">
        <v>11135</v>
      </c>
      <c r="H3" t="s">
        <v>11136</v>
      </c>
      <c r="I3" t="s">
        <v>11137</v>
      </c>
      <c r="J3" t="s">
        <v>4220</v>
      </c>
      <c r="K3" t="s">
        <v>10272</v>
      </c>
      <c r="L3" t="s">
        <v>10218</v>
      </c>
      <c r="M3" t="s">
        <v>10152</v>
      </c>
      <c r="N3" t="s">
        <v>509</v>
      </c>
      <c r="O3" t="s">
        <v>509</v>
      </c>
      <c r="P3" t="s">
        <v>509</v>
      </c>
    </row>
    <row r="13" spans="1:17">
      <c r="H13" t="s">
        <v>486</v>
      </c>
    </row>
  </sheetData>
  <autoFilter ref="A2:Q3" xr:uid="{2490B657-B472-4D2E-A601-C85C600492CE}"/>
  <mergeCells count="4">
    <mergeCell ref="A1:C1"/>
    <mergeCell ref="D1:H1"/>
    <mergeCell ref="I1:L1"/>
    <mergeCell ref="N1:Q1"/>
  </mergeCells>
  <pageMargins left="0.7" right="0.7" top="0.75" bottom="0.75" header="0.3" footer="0.3"/>
  <drawing r:id="rId1"/>
  <legacyDrawing r:id="rId2"/>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B657-B472-4D2E-A601-C85C600492CE}">
  <sheetPr filterMode="1"/>
  <dimension ref="A1:Q27"/>
  <sheetViews>
    <sheetView topLeftCell="C1" workbookViewId="0">
      <selection sqref="A1:Q27"/>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customWidth="1"/>
    <col min="10" max="10" width="41.7109375" customWidth="1"/>
    <col min="11" max="11" width="9.140625" customWidth="1"/>
    <col min="12" max="12" width="21.42578125" customWidth="1"/>
    <col min="13" max="14" width="9.140625" bestFit="1" customWidth="1"/>
    <col min="15" max="15" width="14.140625" bestFit="1" customWidth="1"/>
    <col min="16" max="16" width="12.42578125" customWidth="1"/>
    <col min="17" max="17" width="8.8554687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9625</v>
      </c>
      <c r="P2" t="s">
        <v>9626</v>
      </c>
      <c r="Q2" t="s">
        <v>9627</v>
      </c>
    </row>
    <row r="3" spans="1:17">
      <c r="A3" t="s">
        <v>10614</v>
      </c>
      <c r="B3" t="s">
        <v>4405</v>
      </c>
      <c r="C3" t="s">
        <v>185</v>
      </c>
      <c r="D3">
        <v>45078</v>
      </c>
      <c r="E3" t="s">
        <v>11138</v>
      </c>
      <c r="F3">
        <v>115609177</v>
      </c>
      <c r="G3" t="s">
        <v>11139</v>
      </c>
      <c r="H3" t="s">
        <v>11140</v>
      </c>
      <c r="I3" t="s">
        <v>11141</v>
      </c>
      <c r="J3" t="s">
        <v>4220</v>
      </c>
      <c r="K3" t="s">
        <v>10272</v>
      </c>
      <c r="L3" t="s">
        <v>10218</v>
      </c>
      <c r="M3" t="s">
        <v>10152</v>
      </c>
      <c r="N3" t="s">
        <v>509</v>
      </c>
      <c r="O3" t="s">
        <v>509</v>
      </c>
      <c r="P3" t="s">
        <v>509</v>
      </c>
      <c r="Q3" t="s">
        <v>509</v>
      </c>
    </row>
    <row r="4" spans="1:17">
      <c r="A4" t="s">
        <v>10614</v>
      </c>
      <c r="B4" t="s">
        <v>4410</v>
      </c>
      <c r="C4" t="s">
        <v>80</v>
      </c>
      <c r="D4">
        <v>45069</v>
      </c>
      <c r="E4" t="s">
        <v>11142</v>
      </c>
      <c r="F4">
        <v>114737656</v>
      </c>
      <c r="G4" t="s">
        <v>11143</v>
      </c>
      <c r="H4" t="s">
        <v>11144</v>
      </c>
      <c r="I4" t="s">
        <v>11145</v>
      </c>
      <c r="J4" t="s">
        <v>4204</v>
      </c>
      <c r="K4" t="s">
        <v>10276</v>
      </c>
      <c r="L4" t="s">
        <v>10486</v>
      </c>
      <c r="M4" t="s">
        <v>802</v>
      </c>
      <c r="N4" t="s">
        <v>509</v>
      </c>
      <c r="O4" t="s">
        <v>509</v>
      </c>
      <c r="P4" t="s">
        <v>509</v>
      </c>
      <c r="Q4" t="s">
        <v>509</v>
      </c>
    </row>
    <row r="5" spans="1:17">
      <c r="A5" t="s">
        <v>10614</v>
      </c>
      <c r="B5" t="s">
        <v>4191</v>
      </c>
      <c r="C5" t="s">
        <v>107</v>
      </c>
      <c r="D5">
        <v>45078</v>
      </c>
      <c r="E5" t="s">
        <v>11146</v>
      </c>
      <c r="F5">
        <v>95652539</v>
      </c>
      <c r="G5" t="s">
        <v>11147</v>
      </c>
      <c r="H5" t="s">
        <v>11118</v>
      </c>
      <c r="I5" t="s">
        <v>11148</v>
      </c>
      <c r="J5" t="s">
        <v>4204</v>
      </c>
      <c r="K5" t="s">
        <v>10276</v>
      </c>
      <c r="L5" t="s">
        <v>10486</v>
      </c>
      <c r="M5" t="s">
        <v>10305</v>
      </c>
      <c r="N5" t="s">
        <v>509</v>
      </c>
      <c r="O5" t="s">
        <v>509</v>
      </c>
      <c r="P5" t="s">
        <v>509</v>
      </c>
      <c r="Q5" t="s">
        <v>509</v>
      </c>
    </row>
    <row r="6" spans="1:17" hidden="1">
      <c r="A6" t="s">
        <v>10614</v>
      </c>
      <c r="B6" t="s">
        <v>4442</v>
      </c>
      <c r="C6" t="s">
        <v>80</v>
      </c>
      <c r="D6">
        <v>45076</v>
      </c>
      <c r="E6" t="s">
        <v>11149</v>
      </c>
      <c r="F6">
        <v>115763920</v>
      </c>
      <c r="G6" t="s">
        <v>11150</v>
      </c>
      <c r="H6" t="s">
        <v>11151</v>
      </c>
      <c r="I6" t="s">
        <v>11152</v>
      </c>
      <c r="J6" t="s">
        <v>4204</v>
      </c>
      <c r="K6" t="s">
        <v>10276</v>
      </c>
      <c r="L6" t="s">
        <v>10486</v>
      </c>
      <c r="M6" t="s">
        <v>1768</v>
      </c>
      <c r="N6" t="s">
        <v>509</v>
      </c>
      <c r="O6" t="s">
        <v>509</v>
      </c>
      <c r="P6" t="s">
        <v>806</v>
      </c>
      <c r="Q6" t="s">
        <v>806</v>
      </c>
    </row>
    <row r="7" spans="1:17">
      <c r="A7" t="s">
        <v>10614</v>
      </c>
      <c r="B7" t="s">
        <v>4448</v>
      </c>
      <c r="C7" t="s">
        <v>80</v>
      </c>
      <c r="D7">
        <v>45078</v>
      </c>
      <c r="E7" t="s">
        <v>11153</v>
      </c>
      <c r="F7">
        <v>115785022</v>
      </c>
      <c r="G7" t="s">
        <v>11154</v>
      </c>
      <c r="H7" t="s">
        <v>11155</v>
      </c>
      <c r="I7" t="s">
        <v>11156</v>
      </c>
      <c r="J7" t="s">
        <v>4204</v>
      </c>
      <c r="K7" t="s">
        <v>10276</v>
      </c>
      <c r="L7" t="s">
        <v>10486</v>
      </c>
      <c r="M7" t="s">
        <v>11078</v>
      </c>
      <c r="N7" t="s">
        <v>509</v>
      </c>
      <c r="O7" t="s">
        <v>509</v>
      </c>
      <c r="P7" t="s">
        <v>509</v>
      </c>
      <c r="Q7" t="s">
        <v>509</v>
      </c>
    </row>
    <row r="8" spans="1:17" hidden="1">
      <c r="A8" t="s">
        <v>10614</v>
      </c>
      <c r="B8" t="s">
        <v>4454</v>
      </c>
      <c r="C8" t="s">
        <v>80</v>
      </c>
      <c r="D8">
        <v>45065</v>
      </c>
      <c r="E8" t="s">
        <v>11157</v>
      </c>
      <c r="F8">
        <v>95639479</v>
      </c>
      <c r="G8" t="s">
        <v>11158</v>
      </c>
      <c r="H8" t="s">
        <v>11159</v>
      </c>
      <c r="I8" t="s">
        <v>11160</v>
      </c>
      <c r="J8" t="s">
        <v>4204</v>
      </c>
      <c r="K8" t="s">
        <v>10276</v>
      </c>
      <c r="L8" t="s">
        <v>10486</v>
      </c>
      <c r="M8" t="s">
        <v>802</v>
      </c>
      <c r="N8" t="s">
        <v>509</v>
      </c>
      <c r="O8" t="s">
        <v>509</v>
      </c>
      <c r="P8" t="s">
        <v>806</v>
      </c>
      <c r="Q8" t="s">
        <v>806</v>
      </c>
    </row>
    <row r="9" spans="1:17">
      <c r="A9" t="s">
        <v>10614</v>
      </c>
      <c r="B9" t="s">
        <v>4461</v>
      </c>
      <c r="C9" t="s">
        <v>80</v>
      </c>
      <c r="D9">
        <v>45069</v>
      </c>
      <c r="E9" t="s">
        <v>11161</v>
      </c>
      <c r="F9">
        <v>95675185</v>
      </c>
      <c r="G9" t="s">
        <v>11162</v>
      </c>
      <c r="H9" t="s">
        <v>11163</v>
      </c>
      <c r="I9" t="s">
        <v>11164</v>
      </c>
      <c r="J9" t="s">
        <v>4204</v>
      </c>
      <c r="K9" t="s">
        <v>10276</v>
      </c>
      <c r="L9" t="s">
        <v>10486</v>
      </c>
      <c r="M9" t="s">
        <v>10809</v>
      </c>
      <c r="N9" t="s">
        <v>509</v>
      </c>
      <c r="O9" t="s">
        <v>509</v>
      </c>
      <c r="P9" t="s">
        <v>509</v>
      </c>
      <c r="Q9" t="s">
        <v>509</v>
      </c>
    </row>
    <row r="10" spans="1:17">
      <c r="A10" t="s">
        <v>10614</v>
      </c>
      <c r="B10" t="s">
        <v>11165</v>
      </c>
      <c r="C10" t="s">
        <v>185</v>
      </c>
      <c r="D10">
        <v>45071</v>
      </c>
      <c r="E10" t="s">
        <v>11166</v>
      </c>
      <c r="F10">
        <v>115277486</v>
      </c>
      <c r="G10">
        <v>8017509271</v>
      </c>
      <c r="H10" t="s">
        <v>11167</v>
      </c>
      <c r="I10" t="s">
        <v>11168</v>
      </c>
      <c r="J10" t="s">
        <v>4220</v>
      </c>
      <c r="K10" t="s">
        <v>10272</v>
      </c>
      <c r="L10" t="s">
        <v>10218</v>
      </c>
      <c r="M10" t="s">
        <v>10809</v>
      </c>
      <c r="N10" t="s">
        <v>509</v>
      </c>
      <c r="O10" t="s">
        <v>509</v>
      </c>
      <c r="P10" t="s">
        <v>509</v>
      </c>
      <c r="Q10" t="s">
        <v>509</v>
      </c>
    </row>
    <row r="11" spans="1:17">
      <c r="A11" t="s">
        <v>10614</v>
      </c>
      <c r="B11" t="s">
        <v>4221</v>
      </c>
      <c r="C11" t="s">
        <v>185</v>
      </c>
      <c r="D11">
        <v>45079</v>
      </c>
      <c r="E11" t="s">
        <v>11169</v>
      </c>
      <c r="F11">
        <v>107655331</v>
      </c>
      <c r="G11" t="s">
        <v>11170</v>
      </c>
      <c r="H11" t="s">
        <v>11171</v>
      </c>
      <c r="I11" t="s">
        <v>11172</v>
      </c>
      <c r="J11" t="s">
        <v>4220</v>
      </c>
      <c r="K11" t="s">
        <v>10272</v>
      </c>
      <c r="L11" t="s">
        <v>10218</v>
      </c>
      <c r="M11" t="s">
        <v>11078</v>
      </c>
      <c r="N11" t="s">
        <v>509</v>
      </c>
      <c r="O11" t="s">
        <v>509</v>
      </c>
      <c r="P11" t="s">
        <v>509</v>
      </c>
      <c r="Q11" t="s">
        <v>509</v>
      </c>
    </row>
    <row r="12" spans="1:17">
      <c r="A12" t="s">
        <v>10614</v>
      </c>
      <c r="B12" t="s">
        <v>11173</v>
      </c>
      <c r="C12" t="s">
        <v>167</v>
      </c>
      <c r="D12">
        <v>45078</v>
      </c>
      <c r="E12" t="s">
        <v>11174</v>
      </c>
      <c r="F12">
        <v>95691492</v>
      </c>
      <c r="G12" t="s">
        <v>11175</v>
      </c>
      <c r="H12" t="s">
        <v>11176</v>
      </c>
      <c r="I12" t="s">
        <v>11177</v>
      </c>
      <c r="J12" t="s">
        <v>4220</v>
      </c>
      <c r="K12" t="s">
        <v>10276</v>
      </c>
      <c r="L12" t="s">
        <v>10148</v>
      </c>
      <c r="M12" t="s">
        <v>10599</v>
      </c>
      <c r="N12" t="s">
        <v>9160</v>
      </c>
      <c r="O12" t="s">
        <v>509</v>
      </c>
      <c r="P12" t="s">
        <v>509</v>
      </c>
      <c r="Q12" t="s">
        <v>806</v>
      </c>
    </row>
    <row r="13" spans="1:17">
      <c r="A13" t="s">
        <v>10614</v>
      </c>
      <c r="B13" t="s">
        <v>4233</v>
      </c>
      <c r="C13" t="s">
        <v>185</v>
      </c>
      <c r="D13">
        <v>45079</v>
      </c>
      <c r="E13" t="s">
        <v>11178</v>
      </c>
      <c r="F13">
        <v>115706769</v>
      </c>
      <c r="G13">
        <v>3852382989</v>
      </c>
      <c r="H13" t="s">
        <v>11179</v>
      </c>
      <c r="I13" t="s">
        <v>11180</v>
      </c>
      <c r="J13" t="s">
        <v>4220</v>
      </c>
      <c r="K13" t="s">
        <v>10272</v>
      </c>
      <c r="L13" t="s">
        <v>10218</v>
      </c>
      <c r="M13" t="s">
        <v>3429</v>
      </c>
      <c r="N13" t="s">
        <v>11181</v>
      </c>
      <c r="O13" t="s">
        <v>509</v>
      </c>
      <c r="P13" t="s">
        <v>509</v>
      </c>
      <c r="Q13" t="s">
        <v>806</v>
      </c>
    </row>
    <row r="14" spans="1:17" hidden="1">
      <c r="A14" t="s">
        <v>10614</v>
      </c>
      <c r="B14" t="s">
        <v>4305</v>
      </c>
      <c r="C14" t="s">
        <v>92</v>
      </c>
      <c r="D14">
        <v>45064</v>
      </c>
      <c r="E14" t="s">
        <v>11182</v>
      </c>
      <c r="F14">
        <v>108732492</v>
      </c>
      <c r="G14" t="s">
        <v>11183</v>
      </c>
      <c r="H14" t="s">
        <v>11184</v>
      </c>
      <c r="I14" t="s">
        <v>11185</v>
      </c>
      <c r="J14" t="s">
        <v>4220</v>
      </c>
      <c r="K14" t="s">
        <v>10276</v>
      </c>
      <c r="L14" t="s">
        <v>10148</v>
      </c>
      <c r="M14" t="s">
        <v>11078</v>
      </c>
      <c r="N14" t="s">
        <v>509</v>
      </c>
      <c r="O14" t="s">
        <v>509</v>
      </c>
      <c r="P14" t="s">
        <v>806</v>
      </c>
      <c r="Q14" t="s">
        <v>806</v>
      </c>
    </row>
    <row r="15" spans="1:17" hidden="1">
      <c r="A15" t="s">
        <v>10614</v>
      </c>
      <c r="B15" t="s">
        <v>4241</v>
      </c>
      <c r="C15" t="s">
        <v>95</v>
      </c>
      <c r="D15">
        <v>45069</v>
      </c>
      <c r="E15" t="s">
        <v>11186</v>
      </c>
      <c r="F15">
        <v>95670357</v>
      </c>
      <c r="G15" t="s">
        <v>11187</v>
      </c>
      <c r="H15" t="s">
        <v>11188</v>
      </c>
      <c r="I15" t="s">
        <v>11189</v>
      </c>
      <c r="J15" t="s">
        <v>4204</v>
      </c>
      <c r="K15" t="s">
        <v>10272</v>
      </c>
      <c r="L15" t="s">
        <v>10212</v>
      </c>
      <c r="M15" t="s">
        <v>11078</v>
      </c>
      <c r="N15" t="s">
        <v>509</v>
      </c>
      <c r="O15" t="s">
        <v>509</v>
      </c>
      <c r="P15" t="s">
        <v>806</v>
      </c>
      <c r="Q15" t="s">
        <v>806</v>
      </c>
    </row>
    <row r="16" spans="1:17">
      <c r="A16" t="s">
        <v>10614</v>
      </c>
      <c r="B16" t="s">
        <v>4312</v>
      </c>
      <c r="C16" t="s">
        <v>86</v>
      </c>
      <c r="D16">
        <v>45062</v>
      </c>
      <c r="E16" t="s">
        <v>11190</v>
      </c>
      <c r="F16">
        <v>115288828</v>
      </c>
      <c r="G16">
        <v>3854573887</v>
      </c>
      <c r="H16" t="s">
        <v>11191</v>
      </c>
      <c r="I16" t="s">
        <v>11192</v>
      </c>
      <c r="J16" t="s">
        <v>4218</v>
      </c>
      <c r="K16" t="s">
        <v>10276</v>
      </c>
      <c r="L16" t="s">
        <v>10486</v>
      </c>
      <c r="M16" t="s">
        <v>10559</v>
      </c>
      <c r="N16" t="s">
        <v>509</v>
      </c>
      <c r="O16" t="s">
        <v>509</v>
      </c>
      <c r="P16" t="s">
        <v>509</v>
      </c>
      <c r="Q16" t="s">
        <v>509</v>
      </c>
    </row>
    <row r="17" spans="1:17" hidden="1">
      <c r="A17" t="s">
        <v>10614</v>
      </c>
      <c r="B17" t="s">
        <v>11133</v>
      </c>
      <c r="C17" t="s">
        <v>185</v>
      </c>
      <c r="D17">
        <v>45076</v>
      </c>
      <c r="E17" t="s">
        <v>11193</v>
      </c>
      <c r="F17">
        <v>115613857</v>
      </c>
      <c r="G17" t="s">
        <v>11194</v>
      </c>
      <c r="H17" t="s">
        <v>11195</v>
      </c>
      <c r="I17" t="s">
        <v>11196</v>
      </c>
      <c r="J17" t="s">
        <v>4220</v>
      </c>
      <c r="K17" t="s">
        <v>10272</v>
      </c>
      <c r="L17" t="s">
        <v>10218</v>
      </c>
      <c r="M17" t="s">
        <v>10809</v>
      </c>
      <c r="N17" t="s">
        <v>11181</v>
      </c>
      <c r="O17" t="s">
        <v>509</v>
      </c>
      <c r="P17" t="s">
        <v>806</v>
      </c>
      <c r="Q17" t="s">
        <v>806</v>
      </c>
    </row>
    <row r="27" spans="1:17">
      <c r="H27" t="s">
        <v>486</v>
      </c>
    </row>
  </sheetData>
  <autoFilter ref="A2:Q17" xr:uid="{2490B657-B472-4D2E-A601-C85C600492CE}">
    <filterColumn colId="15">
      <filters>
        <filter val="Yes"/>
      </filters>
    </filterColumn>
  </autoFilter>
  <mergeCells count="4">
    <mergeCell ref="A1:C1"/>
    <mergeCell ref="D1:H1"/>
    <mergeCell ref="I1:L1"/>
    <mergeCell ref="N1:Q1"/>
  </mergeCells>
  <pageMargins left="0.7" right="0.7" top="0.75" bottom="0.75" header="0.3" footer="0.3"/>
  <drawing r:id="rId1"/>
  <legacyDrawing r:id="rId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D28B-C7AB-4B3A-B370-495BBE8C1885}">
  <sheetPr filterMode="1"/>
  <dimension ref="A1:Q20"/>
  <sheetViews>
    <sheetView workbookViewId="0">
      <selection sqref="A1:Q20"/>
    </sheetView>
  </sheetViews>
  <sheetFormatPr defaultColWidth="8.85546875" defaultRowHeight="15"/>
  <cols>
    <col min="1" max="1" width="12.28515625" customWidth="1"/>
    <col min="2" max="2" width="9.140625" bestFit="1" customWidth="1"/>
    <col min="3" max="3" width="29.42578125" customWidth="1"/>
    <col min="4" max="4" width="11.7109375"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6" width="12.42578125" customWidth="1"/>
    <col min="17" max="17" width="12.28515625" bestFit="1" customWidth="1"/>
  </cols>
  <sheetData>
    <row r="1" spans="1:17">
      <c r="A1" s="1186" t="s">
        <v>8788</v>
      </c>
      <c r="B1" s="1186"/>
      <c r="C1" s="1186"/>
      <c r="D1" s="1186" t="s">
        <v>9912</v>
      </c>
      <c r="E1" s="1186"/>
      <c r="F1" s="1186"/>
      <c r="G1" s="1186"/>
      <c r="H1" s="1186"/>
      <c r="I1" s="1186" t="s">
        <v>8788</v>
      </c>
      <c r="J1" s="1186"/>
      <c r="K1" s="1186"/>
      <c r="L1" s="1186"/>
      <c r="N1" s="1186" t="s">
        <v>10143</v>
      </c>
      <c r="O1" s="1186"/>
      <c r="P1" s="1186"/>
      <c r="Q1" s="1186"/>
    </row>
    <row r="2" spans="1:17">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6745</v>
      </c>
      <c r="Q2" t="s">
        <v>11198</v>
      </c>
    </row>
    <row r="3" spans="1:17" hidden="1">
      <c r="A3" t="s">
        <v>10033</v>
      </c>
      <c r="B3" t="s">
        <v>4405</v>
      </c>
      <c r="C3" t="s">
        <v>185</v>
      </c>
      <c r="D3">
        <v>45061</v>
      </c>
      <c r="E3" t="s">
        <v>11199</v>
      </c>
      <c r="F3">
        <v>107648934</v>
      </c>
      <c r="G3" t="s">
        <v>11200</v>
      </c>
      <c r="H3" t="s">
        <v>11201</v>
      </c>
      <c r="I3" t="s">
        <v>11202</v>
      </c>
      <c r="J3" t="s">
        <v>4220</v>
      </c>
      <c r="K3" t="s">
        <v>10272</v>
      </c>
      <c r="L3" t="s">
        <v>10218</v>
      </c>
      <c r="M3" t="s">
        <v>10809</v>
      </c>
      <c r="N3" t="s">
        <v>509</v>
      </c>
      <c r="O3" t="s">
        <v>509</v>
      </c>
      <c r="P3" t="s">
        <v>11203</v>
      </c>
      <c r="Q3" t="s">
        <v>806</v>
      </c>
    </row>
    <row r="4" spans="1:17">
      <c r="A4" t="s">
        <v>10033</v>
      </c>
      <c r="B4" t="s">
        <v>11165</v>
      </c>
      <c r="C4" t="s">
        <v>185</v>
      </c>
      <c r="D4">
        <v>45068</v>
      </c>
      <c r="E4" t="s">
        <v>11204</v>
      </c>
      <c r="F4">
        <v>113998931</v>
      </c>
      <c r="G4" t="s">
        <v>11205</v>
      </c>
      <c r="H4" t="s">
        <v>2553</v>
      </c>
      <c r="I4" t="s">
        <v>11206</v>
      </c>
      <c r="J4" t="s">
        <v>4220</v>
      </c>
      <c r="K4" t="s">
        <v>10272</v>
      </c>
      <c r="L4" t="s">
        <v>10218</v>
      </c>
      <c r="M4" t="s">
        <v>802</v>
      </c>
      <c r="N4" t="s">
        <v>509</v>
      </c>
      <c r="O4" t="s">
        <v>509</v>
      </c>
      <c r="P4" t="s">
        <v>509</v>
      </c>
      <c r="Q4" t="s">
        <v>806</v>
      </c>
    </row>
    <row r="5" spans="1:17" hidden="1">
      <c r="A5" t="s">
        <v>10033</v>
      </c>
      <c r="B5" t="s">
        <v>4221</v>
      </c>
      <c r="C5" t="s">
        <v>185</v>
      </c>
      <c r="D5">
        <v>45069</v>
      </c>
      <c r="E5" t="s">
        <v>11207</v>
      </c>
      <c r="F5">
        <v>115606843</v>
      </c>
      <c r="G5" t="s">
        <v>11208</v>
      </c>
      <c r="H5" t="s">
        <v>11209</v>
      </c>
      <c r="I5" t="s">
        <v>11210</v>
      </c>
      <c r="J5" t="s">
        <v>4220</v>
      </c>
      <c r="K5" t="s">
        <v>10272</v>
      </c>
      <c r="L5" t="s">
        <v>10218</v>
      </c>
      <c r="M5" t="s">
        <v>1768</v>
      </c>
      <c r="N5" t="s">
        <v>509</v>
      </c>
      <c r="O5" t="s">
        <v>509</v>
      </c>
      <c r="P5" t="s">
        <v>11203</v>
      </c>
      <c r="Q5" t="s">
        <v>806</v>
      </c>
    </row>
    <row r="6" spans="1:17">
      <c r="A6" t="s">
        <v>10033</v>
      </c>
      <c r="B6" t="s">
        <v>11173</v>
      </c>
      <c r="C6" t="s">
        <v>167</v>
      </c>
      <c r="D6">
        <v>45069</v>
      </c>
      <c r="E6" t="s">
        <v>11211</v>
      </c>
      <c r="F6">
        <v>114004071</v>
      </c>
      <c r="G6">
        <v>3122105255</v>
      </c>
      <c r="H6" t="s">
        <v>11212</v>
      </c>
      <c r="I6" t="s">
        <v>11213</v>
      </c>
      <c r="J6" t="s">
        <v>4220</v>
      </c>
      <c r="K6" t="s">
        <v>10276</v>
      </c>
      <c r="L6" t="s">
        <v>10148</v>
      </c>
      <c r="M6" t="s">
        <v>3429</v>
      </c>
      <c r="N6" t="s">
        <v>509</v>
      </c>
      <c r="O6" t="s">
        <v>509</v>
      </c>
      <c r="P6" t="s">
        <v>509</v>
      </c>
      <c r="Q6" t="s">
        <v>806</v>
      </c>
    </row>
    <row r="7" spans="1:17" hidden="1">
      <c r="A7" t="s">
        <v>10033</v>
      </c>
      <c r="B7" t="s">
        <v>4233</v>
      </c>
      <c r="C7" t="s">
        <v>185</v>
      </c>
      <c r="D7">
        <v>45071</v>
      </c>
      <c r="E7" t="s">
        <v>11214</v>
      </c>
      <c r="F7">
        <v>95690633</v>
      </c>
      <c r="G7" t="s">
        <v>11215</v>
      </c>
      <c r="H7" t="s">
        <v>11216</v>
      </c>
      <c r="I7" t="s">
        <v>11217</v>
      </c>
      <c r="J7" t="s">
        <v>4220</v>
      </c>
      <c r="K7" t="s">
        <v>10272</v>
      </c>
      <c r="L7" t="s">
        <v>10218</v>
      </c>
      <c r="M7" t="s">
        <v>10599</v>
      </c>
      <c r="N7" t="s">
        <v>509</v>
      </c>
      <c r="O7" t="s">
        <v>509</v>
      </c>
      <c r="P7" t="s">
        <v>11203</v>
      </c>
      <c r="Q7" t="s">
        <v>806</v>
      </c>
    </row>
    <row r="8" spans="1:17">
      <c r="A8" t="s">
        <v>10033</v>
      </c>
      <c r="B8" t="s">
        <v>4305</v>
      </c>
      <c r="C8" t="s">
        <v>92</v>
      </c>
      <c r="D8">
        <v>45069</v>
      </c>
      <c r="E8" t="s">
        <v>11218</v>
      </c>
      <c r="F8">
        <v>114003996</v>
      </c>
      <c r="G8">
        <v>3854576905</v>
      </c>
      <c r="H8" t="s">
        <v>11212</v>
      </c>
      <c r="I8" t="s">
        <v>11219</v>
      </c>
      <c r="J8" t="s">
        <v>4220</v>
      </c>
      <c r="K8" t="s">
        <v>10276</v>
      </c>
      <c r="L8" t="s">
        <v>10148</v>
      </c>
      <c r="M8" t="s">
        <v>3429</v>
      </c>
      <c r="N8" t="s">
        <v>509</v>
      </c>
      <c r="O8" t="s">
        <v>509</v>
      </c>
      <c r="P8" t="s">
        <v>509</v>
      </c>
      <c r="Q8" t="s">
        <v>806</v>
      </c>
    </row>
    <row r="20" spans="8:8">
      <c r="H20" t="s">
        <v>486</v>
      </c>
    </row>
  </sheetData>
  <autoFilter ref="A2:Q8" xr:uid="{C987D28B-C7AB-4B3A-B370-495BBE8C1885}">
    <filterColumn colId="15">
      <filters>
        <filter val="Yes"/>
      </filters>
    </filterColumn>
  </autoFilter>
  <mergeCells count="4">
    <mergeCell ref="A1:C1"/>
    <mergeCell ref="D1:H1"/>
    <mergeCell ref="I1:L1"/>
    <mergeCell ref="N1:Q1"/>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07DB-2965-40A9-9693-DCD6DB59BB45}">
  <sheetPr filterMode="1"/>
  <dimension ref="A1:P24"/>
  <sheetViews>
    <sheetView topLeftCell="C1" workbookViewId="0">
      <selection activeCell="E9" sqref="A1:P24"/>
    </sheetView>
  </sheetViews>
  <sheetFormatPr defaultColWidth="8.85546875" defaultRowHeight="15"/>
  <cols>
    <col min="1" max="1" width="12.28515625" customWidth="1"/>
    <col min="2" max="2" width="9.140625" bestFit="1" customWidth="1"/>
    <col min="3" max="3" width="29.42578125" customWidth="1"/>
    <col min="4" max="4" width="10.7109375" bestFit="1"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2.42578125" customWidth="1"/>
    <col min="16" max="16" width="12.28515625" bestFit="1" customWidth="1"/>
  </cols>
  <sheetData>
    <row r="1" spans="1:16">
      <c r="A1" s="1186" t="s">
        <v>8788</v>
      </c>
      <c r="B1" s="1186"/>
      <c r="C1" s="1186"/>
      <c r="D1" s="1186" t="s">
        <v>9912</v>
      </c>
      <c r="E1" s="1186"/>
      <c r="F1" s="1186"/>
      <c r="G1" s="1186"/>
      <c r="H1" s="1186"/>
      <c r="I1" s="1186" t="s">
        <v>8788</v>
      </c>
      <c r="J1" s="1186"/>
      <c r="K1" s="1186"/>
      <c r="L1" s="1186"/>
      <c r="N1" s="1186" t="s">
        <v>10143</v>
      </c>
      <c r="O1" s="1186"/>
      <c r="P1" s="1186"/>
    </row>
    <row r="2" spans="1:16">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11198</v>
      </c>
    </row>
    <row r="3" spans="1:16" hidden="1">
      <c r="A3" t="s">
        <v>10614</v>
      </c>
      <c r="B3" t="s">
        <v>8399</v>
      </c>
      <c r="C3" t="s">
        <v>130</v>
      </c>
      <c r="D3">
        <v>45061</v>
      </c>
      <c r="E3" t="s">
        <v>11199</v>
      </c>
      <c r="F3">
        <v>107648934</v>
      </c>
      <c r="G3" t="s">
        <v>11200</v>
      </c>
      <c r="H3" t="s">
        <v>11201</v>
      </c>
      <c r="I3" t="s">
        <v>11202</v>
      </c>
      <c r="J3" t="s">
        <v>4218</v>
      </c>
      <c r="K3" t="s">
        <v>10272</v>
      </c>
      <c r="L3" t="s">
        <v>11063</v>
      </c>
      <c r="M3" t="s">
        <v>10809</v>
      </c>
      <c r="N3" t="s">
        <v>509</v>
      </c>
      <c r="O3" t="s">
        <v>509</v>
      </c>
      <c r="P3" t="s">
        <v>1724</v>
      </c>
    </row>
    <row r="4" spans="1:16" hidden="1">
      <c r="A4" t="s">
        <v>10614</v>
      </c>
      <c r="B4" t="s">
        <v>4506</v>
      </c>
      <c r="C4" t="s">
        <v>95</v>
      </c>
      <c r="D4">
        <v>45058</v>
      </c>
      <c r="E4" t="s">
        <v>11220</v>
      </c>
      <c r="F4">
        <v>112519573</v>
      </c>
      <c r="G4">
        <v>2677305599</v>
      </c>
      <c r="H4" t="s">
        <v>11221</v>
      </c>
      <c r="I4" t="s">
        <v>11222</v>
      </c>
      <c r="J4" t="s">
        <v>4204</v>
      </c>
      <c r="K4" t="s">
        <v>10272</v>
      </c>
      <c r="L4" t="s">
        <v>10212</v>
      </c>
      <c r="M4" t="s">
        <v>802</v>
      </c>
      <c r="N4" t="s">
        <v>509</v>
      </c>
      <c r="O4" t="s">
        <v>509</v>
      </c>
      <c r="P4" t="s">
        <v>2046</v>
      </c>
    </row>
    <row r="5" spans="1:16" hidden="1">
      <c r="A5" t="s">
        <v>10614</v>
      </c>
      <c r="B5" t="s">
        <v>4174</v>
      </c>
      <c r="C5" t="s">
        <v>89</v>
      </c>
      <c r="D5">
        <v>45062</v>
      </c>
      <c r="E5" t="s">
        <v>11166</v>
      </c>
      <c r="F5">
        <v>115277486</v>
      </c>
      <c r="G5">
        <v>8017509271</v>
      </c>
      <c r="H5" t="s">
        <v>11167</v>
      </c>
      <c r="I5" t="s">
        <v>11223</v>
      </c>
      <c r="J5" t="s">
        <v>4204</v>
      </c>
      <c r="K5" t="s">
        <v>10272</v>
      </c>
      <c r="L5" t="s">
        <v>10212</v>
      </c>
      <c r="M5" t="s">
        <v>10809</v>
      </c>
      <c r="N5" t="s">
        <v>509</v>
      </c>
      <c r="O5" t="s">
        <v>509</v>
      </c>
      <c r="P5" t="s">
        <v>1724</v>
      </c>
    </row>
    <row r="6" spans="1:16">
      <c r="A6" t="s">
        <v>10614</v>
      </c>
      <c r="B6" t="s">
        <v>4179</v>
      </c>
      <c r="C6" t="s">
        <v>80</v>
      </c>
      <c r="D6">
        <v>45061</v>
      </c>
      <c r="E6" t="s">
        <v>11224</v>
      </c>
      <c r="F6">
        <v>114698114</v>
      </c>
      <c r="G6" t="s">
        <v>11225</v>
      </c>
      <c r="H6" t="s">
        <v>11226</v>
      </c>
      <c r="I6" t="s">
        <v>11227</v>
      </c>
      <c r="J6" t="s">
        <v>4204</v>
      </c>
      <c r="K6" t="s">
        <v>10276</v>
      </c>
      <c r="L6" t="s">
        <v>10486</v>
      </c>
      <c r="M6" t="s">
        <v>10559</v>
      </c>
      <c r="N6" t="s">
        <v>509</v>
      </c>
      <c r="O6" t="s">
        <v>509</v>
      </c>
      <c r="P6" t="s">
        <v>509</v>
      </c>
    </row>
    <row r="7" spans="1:16">
      <c r="A7" t="s">
        <v>10614</v>
      </c>
      <c r="B7" t="s">
        <v>4553</v>
      </c>
      <c r="C7" t="s">
        <v>80</v>
      </c>
      <c r="D7">
        <v>45061</v>
      </c>
      <c r="E7" t="s">
        <v>11228</v>
      </c>
      <c r="F7">
        <v>115050438</v>
      </c>
      <c r="G7" t="s">
        <v>11229</v>
      </c>
      <c r="H7" t="s">
        <v>11230</v>
      </c>
      <c r="I7" t="s">
        <v>11231</v>
      </c>
      <c r="J7" t="s">
        <v>4204</v>
      </c>
      <c r="K7" t="s">
        <v>10276</v>
      </c>
      <c r="L7" t="s">
        <v>10486</v>
      </c>
      <c r="M7" t="s">
        <v>10305</v>
      </c>
      <c r="N7" t="s">
        <v>509</v>
      </c>
      <c r="O7" t="s">
        <v>509</v>
      </c>
      <c r="P7" t="s">
        <v>509</v>
      </c>
    </row>
    <row r="8" spans="1:16">
      <c r="A8" t="s">
        <v>10614</v>
      </c>
      <c r="B8" t="s">
        <v>4186</v>
      </c>
      <c r="C8" t="s">
        <v>167</v>
      </c>
      <c r="D8">
        <v>45062</v>
      </c>
      <c r="E8" t="s">
        <v>11232</v>
      </c>
      <c r="F8">
        <v>115260221</v>
      </c>
      <c r="G8" t="s">
        <v>11233</v>
      </c>
      <c r="H8" t="s">
        <v>11191</v>
      </c>
      <c r="I8" t="s">
        <v>11234</v>
      </c>
      <c r="J8" t="s">
        <v>4220</v>
      </c>
      <c r="K8" t="s">
        <v>10276</v>
      </c>
      <c r="L8" t="s">
        <v>10148</v>
      </c>
      <c r="M8" t="s">
        <v>10305</v>
      </c>
      <c r="N8" t="s">
        <v>509</v>
      </c>
      <c r="O8" t="s">
        <v>509</v>
      </c>
      <c r="P8" t="s">
        <v>509</v>
      </c>
    </row>
    <row r="9" spans="1:16">
      <c r="A9" t="s">
        <v>10614</v>
      </c>
      <c r="B9" t="s">
        <v>4399</v>
      </c>
      <c r="C9" t="s">
        <v>95</v>
      </c>
      <c r="D9">
        <v>45062</v>
      </c>
      <c r="E9" t="s">
        <v>11235</v>
      </c>
      <c r="F9">
        <v>115279721</v>
      </c>
      <c r="G9" t="s">
        <v>11236</v>
      </c>
      <c r="H9" t="s">
        <v>11237</v>
      </c>
      <c r="I9" t="s">
        <v>11238</v>
      </c>
      <c r="J9" t="s">
        <v>4204</v>
      </c>
      <c r="K9" t="s">
        <v>10272</v>
      </c>
      <c r="L9" t="s">
        <v>10212</v>
      </c>
      <c r="M9" t="s">
        <v>10152</v>
      </c>
      <c r="N9" t="s">
        <v>509</v>
      </c>
      <c r="O9" t="s">
        <v>509</v>
      </c>
      <c r="P9" t="s">
        <v>509</v>
      </c>
    </row>
    <row r="10" spans="1:16" hidden="1">
      <c r="A10" t="s">
        <v>10614</v>
      </c>
      <c r="B10" t="s">
        <v>4410</v>
      </c>
      <c r="C10" t="s">
        <v>80</v>
      </c>
      <c r="D10">
        <v>45062</v>
      </c>
      <c r="E10" t="s">
        <v>11239</v>
      </c>
      <c r="F10">
        <v>115255184</v>
      </c>
      <c r="G10">
        <v>3177646150</v>
      </c>
      <c r="H10" t="s">
        <v>11240</v>
      </c>
      <c r="I10" t="s">
        <v>11241</v>
      </c>
      <c r="J10" t="s">
        <v>4204</v>
      </c>
      <c r="K10" t="s">
        <v>10276</v>
      </c>
      <c r="L10" t="s">
        <v>10486</v>
      </c>
      <c r="M10" t="s">
        <v>10809</v>
      </c>
      <c r="N10" t="s">
        <v>509</v>
      </c>
      <c r="O10" t="s">
        <v>509</v>
      </c>
      <c r="P10" t="s">
        <v>2046</v>
      </c>
    </row>
    <row r="11" spans="1:16">
      <c r="A11" t="s">
        <v>10614</v>
      </c>
      <c r="B11" t="s">
        <v>4193</v>
      </c>
      <c r="C11" t="s">
        <v>107</v>
      </c>
      <c r="D11">
        <v>45065</v>
      </c>
      <c r="E11" t="s">
        <v>11242</v>
      </c>
      <c r="F11">
        <v>107117121</v>
      </c>
      <c r="G11" t="s">
        <v>11243</v>
      </c>
      <c r="H11" t="s">
        <v>11244</v>
      </c>
      <c r="I11" t="s">
        <v>11245</v>
      </c>
      <c r="J11" t="s">
        <v>4204</v>
      </c>
      <c r="K11" t="s">
        <v>10276</v>
      </c>
      <c r="L11" t="s">
        <v>10486</v>
      </c>
      <c r="M11" t="s">
        <v>10688</v>
      </c>
      <c r="N11" t="s">
        <v>509</v>
      </c>
      <c r="O11" t="s">
        <v>509</v>
      </c>
      <c r="P11" t="s">
        <v>509</v>
      </c>
    </row>
    <row r="24" spans="8:8">
      <c r="H24" t="s">
        <v>486</v>
      </c>
    </row>
  </sheetData>
  <autoFilter ref="A2:P11" xr:uid="{DEBB07DB-2965-40A9-9693-DCD6DB59BB45}">
    <filterColumn colId="15">
      <filters>
        <filter val="Yes"/>
      </filters>
    </filterColumn>
  </autoFilter>
  <mergeCells count="4">
    <mergeCell ref="A1:C1"/>
    <mergeCell ref="D1:H1"/>
    <mergeCell ref="I1:L1"/>
    <mergeCell ref="N1:P1"/>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8B70-A723-4B7A-99D6-7AD9BDBF8F52}">
  <dimension ref="A1:P10"/>
  <sheetViews>
    <sheetView workbookViewId="0">
      <selection activeCell="G9" sqref="G9"/>
    </sheetView>
  </sheetViews>
  <sheetFormatPr defaultColWidth="8.85546875" defaultRowHeight="15"/>
  <cols>
    <col min="1" max="1" width="12.28515625" customWidth="1"/>
    <col min="2" max="2" width="9.140625" bestFit="1" customWidth="1"/>
    <col min="3" max="3" width="29.42578125" customWidth="1"/>
    <col min="4" max="4" width="10.7109375" bestFit="1"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2.42578125" customWidth="1"/>
  </cols>
  <sheetData>
    <row r="1" spans="1:16">
      <c r="A1" s="1186" t="s">
        <v>8788</v>
      </c>
      <c r="B1" s="1186"/>
      <c r="C1" s="1186"/>
      <c r="D1" s="1186" t="s">
        <v>9912</v>
      </c>
      <c r="E1" s="1186"/>
      <c r="F1" s="1186"/>
      <c r="G1" s="1186"/>
      <c r="H1" s="1186"/>
      <c r="I1" s="1186" t="s">
        <v>8788</v>
      </c>
      <c r="J1" s="1186"/>
      <c r="K1" s="1186"/>
      <c r="L1" s="1186"/>
      <c r="N1" s="1186" t="s">
        <v>10143</v>
      </c>
      <c r="O1" s="1186"/>
      <c r="P1" s="1186"/>
    </row>
    <row r="2" spans="1:16">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11198</v>
      </c>
    </row>
    <row r="3" spans="1:16">
      <c r="A3" t="s">
        <v>10614</v>
      </c>
      <c r="B3" t="s">
        <v>11246</v>
      </c>
      <c r="C3" t="s">
        <v>107</v>
      </c>
      <c r="D3">
        <v>45055</v>
      </c>
      <c r="E3" t="s">
        <v>11247</v>
      </c>
      <c r="F3">
        <v>114606743</v>
      </c>
      <c r="G3" t="s">
        <v>11248</v>
      </c>
      <c r="H3" t="s">
        <v>11249</v>
      </c>
      <c r="I3" t="s">
        <v>11250</v>
      </c>
      <c r="J3" t="s">
        <v>4204</v>
      </c>
      <c r="K3" t="s">
        <v>10276</v>
      </c>
      <c r="L3" t="s">
        <v>10486</v>
      </c>
      <c r="M3" t="s">
        <v>10305</v>
      </c>
      <c r="N3" t="s">
        <v>509</v>
      </c>
      <c r="O3" t="s">
        <v>509</v>
      </c>
      <c r="P3" t="s">
        <v>509</v>
      </c>
    </row>
    <row r="4" spans="1:16">
      <c r="A4" t="s">
        <v>10614</v>
      </c>
      <c r="B4" t="s">
        <v>11251</v>
      </c>
      <c r="C4" t="s">
        <v>107</v>
      </c>
      <c r="D4">
        <v>45055</v>
      </c>
      <c r="E4" t="s">
        <v>11252</v>
      </c>
      <c r="F4">
        <v>114714827</v>
      </c>
      <c r="G4" t="s">
        <v>11253</v>
      </c>
      <c r="H4" t="s">
        <v>11254</v>
      </c>
      <c r="I4" t="s">
        <v>11255</v>
      </c>
      <c r="J4" t="s">
        <v>4204</v>
      </c>
      <c r="K4" t="s">
        <v>10276</v>
      </c>
      <c r="L4" t="s">
        <v>10486</v>
      </c>
      <c r="M4" t="s">
        <v>802</v>
      </c>
      <c r="N4" t="s">
        <v>509</v>
      </c>
      <c r="O4" t="s">
        <v>509</v>
      </c>
      <c r="P4" t="s">
        <v>509</v>
      </c>
    </row>
    <row r="5" spans="1:16">
      <c r="A5" t="s">
        <v>10614</v>
      </c>
      <c r="B5" t="s">
        <v>4494</v>
      </c>
      <c r="C5" t="s">
        <v>107</v>
      </c>
      <c r="D5">
        <v>45056</v>
      </c>
      <c r="E5" t="s">
        <v>11256</v>
      </c>
      <c r="F5">
        <v>114741901</v>
      </c>
      <c r="G5" t="s">
        <v>11257</v>
      </c>
      <c r="H5" t="s">
        <v>11258</v>
      </c>
      <c r="I5" t="s">
        <v>11259</v>
      </c>
      <c r="J5" t="s">
        <v>4204</v>
      </c>
      <c r="K5" t="s">
        <v>10276</v>
      </c>
      <c r="L5" t="s">
        <v>10486</v>
      </c>
      <c r="M5" t="s">
        <v>10305</v>
      </c>
      <c r="N5" t="s">
        <v>509</v>
      </c>
      <c r="O5" t="s">
        <v>509</v>
      </c>
      <c r="P5" t="s">
        <v>509</v>
      </c>
    </row>
    <row r="7" spans="1:16">
      <c r="A7" t="s">
        <v>10033</v>
      </c>
      <c r="B7" t="s">
        <v>4905</v>
      </c>
      <c r="C7" t="s">
        <v>142</v>
      </c>
      <c r="D7">
        <v>45056</v>
      </c>
      <c r="E7" t="s">
        <v>11260</v>
      </c>
      <c r="F7">
        <v>95707418</v>
      </c>
      <c r="G7" t="s">
        <v>11261</v>
      </c>
      <c r="H7" t="s">
        <v>11262</v>
      </c>
      <c r="I7" t="s">
        <v>11263</v>
      </c>
      <c r="J7" t="s">
        <v>4220</v>
      </c>
      <c r="K7" t="s">
        <v>10367</v>
      </c>
      <c r="L7" t="s">
        <v>10695</v>
      </c>
      <c r="M7" t="s">
        <v>10305</v>
      </c>
      <c r="N7" t="s">
        <v>509</v>
      </c>
      <c r="O7" t="s">
        <v>509</v>
      </c>
      <c r="P7" t="s">
        <v>509</v>
      </c>
    </row>
    <row r="8" spans="1:16">
      <c r="A8" t="s">
        <v>10033</v>
      </c>
      <c r="B8" t="s">
        <v>4498</v>
      </c>
      <c r="C8" t="s">
        <v>130</v>
      </c>
      <c r="D8">
        <v>45056</v>
      </c>
      <c r="E8" t="s">
        <v>11264</v>
      </c>
      <c r="F8">
        <v>112690340</v>
      </c>
      <c r="G8" t="s">
        <v>11265</v>
      </c>
      <c r="H8" t="s">
        <v>11266</v>
      </c>
      <c r="I8" t="s">
        <v>11267</v>
      </c>
      <c r="J8" t="s">
        <v>4218</v>
      </c>
      <c r="K8" t="s">
        <v>10272</v>
      </c>
      <c r="L8" t="s">
        <v>11063</v>
      </c>
      <c r="M8" t="s">
        <v>10599</v>
      </c>
      <c r="N8" t="s">
        <v>509</v>
      </c>
      <c r="O8" t="s">
        <v>509</v>
      </c>
      <c r="P8" t="s">
        <v>509</v>
      </c>
    </row>
    <row r="9" spans="1:16">
      <c r="A9" t="s">
        <v>10033</v>
      </c>
      <c r="B9" t="s">
        <v>4501</v>
      </c>
      <c r="C9" t="s">
        <v>149</v>
      </c>
      <c r="D9">
        <v>45056</v>
      </c>
      <c r="E9" t="s">
        <v>11268</v>
      </c>
      <c r="F9">
        <v>113572241</v>
      </c>
      <c r="G9" t="s">
        <v>11269</v>
      </c>
      <c r="H9" t="s">
        <v>11270</v>
      </c>
      <c r="I9" t="s">
        <v>11271</v>
      </c>
      <c r="J9" t="s">
        <v>4220</v>
      </c>
      <c r="K9" t="s">
        <v>10272</v>
      </c>
      <c r="L9" t="s">
        <v>10218</v>
      </c>
      <c r="M9" t="s">
        <v>10559</v>
      </c>
      <c r="N9" t="s">
        <v>509</v>
      </c>
      <c r="O9" t="s">
        <v>509</v>
      </c>
      <c r="P9" t="s">
        <v>509</v>
      </c>
    </row>
    <row r="10" spans="1:16">
      <c r="A10" t="s">
        <v>10033</v>
      </c>
      <c r="B10" t="s">
        <v>4166</v>
      </c>
      <c r="C10" t="s">
        <v>95</v>
      </c>
      <c r="D10">
        <v>45057</v>
      </c>
      <c r="E10" t="s">
        <v>11272</v>
      </c>
      <c r="F10">
        <v>114186223</v>
      </c>
      <c r="G10" t="s">
        <v>11273</v>
      </c>
      <c r="H10" t="s">
        <v>11274</v>
      </c>
      <c r="I10" t="s">
        <v>11275</v>
      </c>
      <c r="J10" t="s">
        <v>4204</v>
      </c>
      <c r="K10" t="s">
        <v>10272</v>
      </c>
      <c r="L10" t="s">
        <v>10212</v>
      </c>
      <c r="M10" t="s">
        <v>10809</v>
      </c>
      <c r="N10" t="s">
        <v>509</v>
      </c>
      <c r="O10" t="s">
        <v>509</v>
      </c>
      <c r="P10" t="s">
        <v>509</v>
      </c>
    </row>
  </sheetData>
  <mergeCells count="4">
    <mergeCell ref="A1:C1"/>
    <mergeCell ref="D1:H1"/>
    <mergeCell ref="I1:L1"/>
    <mergeCell ref="N1:P1"/>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A059-B5D5-4E7C-B775-042FA06875A0}">
  <dimension ref="A1:P24"/>
  <sheetViews>
    <sheetView topLeftCell="D1" workbookViewId="0">
      <selection activeCell="P3" sqref="A1:P24"/>
    </sheetView>
  </sheetViews>
  <sheetFormatPr defaultColWidth="8.85546875" defaultRowHeight="15"/>
  <cols>
    <col min="1" max="1" width="12.28515625" customWidth="1"/>
    <col min="2" max="2" width="9.140625" bestFit="1" customWidth="1"/>
    <col min="3" max="3" width="29.42578125" customWidth="1"/>
    <col min="4" max="4" width="10.7109375" bestFit="1"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2.42578125" customWidth="1"/>
  </cols>
  <sheetData>
    <row r="1" spans="1:16">
      <c r="A1" s="1186" t="s">
        <v>8788</v>
      </c>
      <c r="B1" s="1186"/>
      <c r="C1" s="1186"/>
      <c r="D1" s="1186" t="s">
        <v>9912</v>
      </c>
      <c r="E1" s="1186"/>
      <c r="F1" s="1186"/>
      <c r="G1" s="1186"/>
      <c r="H1" s="1186"/>
      <c r="I1" s="1186" t="s">
        <v>8788</v>
      </c>
      <c r="J1" s="1186"/>
      <c r="K1" s="1186"/>
      <c r="L1" s="1186"/>
      <c r="N1" s="1186" t="s">
        <v>10143</v>
      </c>
      <c r="O1" s="1186"/>
      <c r="P1" s="1186"/>
    </row>
    <row r="2" spans="1:16">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11198</v>
      </c>
    </row>
    <row r="3" spans="1:16">
      <c r="A3" t="s">
        <v>10614</v>
      </c>
      <c r="B3" t="s">
        <v>4666</v>
      </c>
      <c r="C3" t="s">
        <v>107</v>
      </c>
      <c r="D3">
        <v>45051</v>
      </c>
      <c r="E3" t="s">
        <v>11276</v>
      </c>
      <c r="F3">
        <v>95632149</v>
      </c>
      <c r="G3" t="s">
        <v>11277</v>
      </c>
      <c r="H3" t="s">
        <v>11278</v>
      </c>
      <c r="I3" t="s">
        <v>11279</v>
      </c>
      <c r="J3" t="s">
        <v>4204</v>
      </c>
      <c r="K3" t="s">
        <v>10276</v>
      </c>
      <c r="L3" t="s">
        <v>10486</v>
      </c>
      <c r="M3" t="s">
        <v>802</v>
      </c>
      <c r="N3" t="s">
        <v>509</v>
      </c>
      <c r="O3" t="s">
        <v>509</v>
      </c>
      <c r="P3" t="s">
        <v>509</v>
      </c>
    </row>
    <row r="4" spans="1:16">
      <c r="A4" t="s">
        <v>10614</v>
      </c>
      <c r="B4" t="s">
        <v>4686</v>
      </c>
      <c r="C4" t="s">
        <v>107</v>
      </c>
      <c r="D4">
        <v>45049</v>
      </c>
      <c r="E4" t="s">
        <v>2561</v>
      </c>
      <c r="F4">
        <v>95711750</v>
      </c>
      <c r="G4" t="s">
        <v>11280</v>
      </c>
      <c r="H4" t="s">
        <v>11281</v>
      </c>
      <c r="I4" t="s">
        <v>11282</v>
      </c>
      <c r="J4" t="s">
        <v>4204</v>
      </c>
      <c r="K4" t="s">
        <v>10276</v>
      </c>
      <c r="L4" t="s">
        <v>10486</v>
      </c>
      <c r="M4" t="s">
        <v>10809</v>
      </c>
      <c r="N4" t="s">
        <v>509</v>
      </c>
      <c r="O4" t="s">
        <v>509</v>
      </c>
      <c r="P4" t="s">
        <v>509</v>
      </c>
    </row>
    <row r="5" spans="1:16" ht="16.5" customHeight="1">
      <c r="A5" t="s">
        <v>10614</v>
      </c>
      <c r="B5" t="s">
        <v>4692</v>
      </c>
      <c r="C5" t="s">
        <v>107</v>
      </c>
      <c r="D5">
        <v>45055</v>
      </c>
      <c r="E5" t="s">
        <v>11283</v>
      </c>
      <c r="F5">
        <v>114717371</v>
      </c>
      <c r="G5" t="s">
        <v>11284</v>
      </c>
      <c r="H5" t="s">
        <v>11285</v>
      </c>
      <c r="I5" t="s">
        <v>11286</v>
      </c>
      <c r="J5" t="s">
        <v>4204</v>
      </c>
      <c r="K5" t="s">
        <v>10276</v>
      </c>
      <c r="L5" t="s">
        <v>10486</v>
      </c>
      <c r="M5" t="s">
        <v>10809</v>
      </c>
      <c r="N5" t="s">
        <v>509</v>
      </c>
      <c r="O5" t="s">
        <v>509</v>
      </c>
      <c r="P5" t="s">
        <v>509</v>
      </c>
    </row>
    <row r="6" spans="1:16">
      <c r="A6" t="s">
        <v>10614</v>
      </c>
      <c r="B6" t="s">
        <v>4734</v>
      </c>
      <c r="C6" t="s">
        <v>107</v>
      </c>
      <c r="D6">
        <v>45054</v>
      </c>
      <c r="E6" t="s">
        <v>11287</v>
      </c>
      <c r="F6">
        <v>114495184</v>
      </c>
      <c r="G6">
        <v>8018095771</v>
      </c>
      <c r="H6" t="s">
        <v>11288</v>
      </c>
      <c r="I6" t="s">
        <v>11289</v>
      </c>
      <c r="J6" t="s">
        <v>4204</v>
      </c>
      <c r="K6" t="s">
        <v>10276</v>
      </c>
      <c r="L6" t="s">
        <v>10486</v>
      </c>
      <c r="M6" t="s">
        <v>10809</v>
      </c>
      <c r="N6" t="s">
        <v>509</v>
      </c>
      <c r="O6" t="s">
        <v>509</v>
      </c>
      <c r="P6" t="s">
        <v>509</v>
      </c>
    </row>
    <row r="7" spans="1:16">
      <c r="A7" t="s">
        <v>10614</v>
      </c>
      <c r="B7" t="s">
        <v>11290</v>
      </c>
      <c r="C7" t="s">
        <v>107</v>
      </c>
      <c r="D7">
        <v>45047</v>
      </c>
      <c r="E7" t="s">
        <v>11291</v>
      </c>
      <c r="F7">
        <v>104023318</v>
      </c>
      <c r="G7" t="s">
        <v>11292</v>
      </c>
      <c r="H7" t="s">
        <v>11293</v>
      </c>
      <c r="I7" t="s">
        <v>11294</v>
      </c>
      <c r="J7" t="s">
        <v>4204</v>
      </c>
      <c r="K7" t="s">
        <v>10276</v>
      </c>
      <c r="L7" t="s">
        <v>10486</v>
      </c>
      <c r="M7" t="s">
        <v>10809</v>
      </c>
      <c r="N7" t="s">
        <v>509</v>
      </c>
      <c r="O7" t="s">
        <v>509</v>
      </c>
      <c r="P7" t="s">
        <v>509</v>
      </c>
    </row>
    <row r="8" spans="1:16">
      <c r="A8" t="s">
        <v>10614</v>
      </c>
      <c r="B8" t="s">
        <v>11295</v>
      </c>
      <c r="C8" t="s">
        <v>86</v>
      </c>
      <c r="D8">
        <v>45044</v>
      </c>
      <c r="E8" t="s">
        <v>11296</v>
      </c>
      <c r="F8">
        <v>114305424</v>
      </c>
      <c r="G8" t="s">
        <v>11297</v>
      </c>
      <c r="H8" t="s">
        <v>11298</v>
      </c>
      <c r="I8" t="s">
        <v>11299</v>
      </c>
      <c r="J8" t="s">
        <v>4218</v>
      </c>
      <c r="K8" t="s">
        <v>10276</v>
      </c>
      <c r="L8" t="s">
        <v>10486</v>
      </c>
      <c r="M8" t="s">
        <v>10305</v>
      </c>
      <c r="N8" t="s">
        <v>509</v>
      </c>
      <c r="O8" t="s">
        <v>509</v>
      </c>
      <c r="P8" t="s">
        <v>509</v>
      </c>
    </row>
    <row r="9" spans="1:16">
      <c r="A9" t="s">
        <v>10614</v>
      </c>
      <c r="B9" t="s">
        <v>11300</v>
      </c>
      <c r="C9" t="s">
        <v>86</v>
      </c>
      <c r="D9">
        <v>45051</v>
      </c>
      <c r="E9" t="s">
        <v>11301</v>
      </c>
      <c r="F9">
        <v>114602062</v>
      </c>
      <c r="G9" t="s">
        <v>11302</v>
      </c>
      <c r="H9" t="s">
        <v>11303</v>
      </c>
      <c r="I9" t="s">
        <v>11304</v>
      </c>
      <c r="J9" t="s">
        <v>4218</v>
      </c>
      <c r="K9" t="s">
        <v>10276</v>
      </c>
      <c r="L9" t="s">
        <v>10486</v>
      </c>
      <c r="M9" t="s">
        <v>10809</v>
      </c>
      <c r="N9" t="s">
        <v>509</v>
      </c>
      <c r="O9" t="s">
        <v>509</v>
      </c>
      <c r="P9" t="s">
        <v>509</v>
      </c>
    </row>
    <row r="10" spans="1:16">
      <c r="A10" t="s">
        <v>10614</v>
      </c>
      <c r="B10" t="s">
        <v>11305</v>
      </c>
      <c r="C10" t="s">
        <v>80</v>
      </c>
      <c r="D10">
        <v>45051</v>
      </c>
      <c r="E10" t="s">
        <v>11306</v>
      </c>
      <c r="F10">
        <v>95674625</v>
      </c>
      <c r="G10">
        <v>7255024330</v>
      </c>
      <c r="H10" t="s">
        <v>11307</v>
      </c>
      <c r="I10" t="s">
        <v>11308</v>
      </c>
      <c r="J10" t="s">
        <v>4204</v>
      </c>
      <c r="K10" t="s">
        <v>10276</v>
      </c>
      <c r="L10" t="s">
        <v>10486</v>
      </c>
      <c r="M10" t="s">
        <v>1768</v>
      </c>
      <c r="N10" t="s">
        <v>509</v>
      </c>
      <c r="O10" t="s">
        <v>509</v>
      </c>
      <c r="P10" t="s">
        <v>509</v>
      </c>
    </row>
    <row r="11" spans="1:16">
      <c r="A11" t="s">
        <v>10614</v>
      </c>
      <c r="B11" t="s">
        <v>11309</v>
      </c>
      <c r="C11" t="s">
        <v>80</v>
      </c>
      <c r="D11">
        <v>45051</v>
      </c>
      <c r="E11" t="s">
        <v>11310</v>
      </c>
      <c r="F11">
        <v>112125189</v>
      </c>
      <c r="G11">
        <v>3854922782</v>
      </c>
      <c r="H11" t="s">
        <v>11311</v>
      </c>
      <c r="I11" t="s">
        <v>11312</v>
      </c>
      <c r="J11" t="s">
        <v>4204</v>
      </c>
      <c r="K11" t="s">
        <v>10276</v>
      </c>
      <c r="L11" t="s">
        <v>10486</v>
      </c>
      <c r="M11" t="s">
        <v>8462</v>
      </c>
      <c r="N11" t="s">
        <v>509</v>
      </c>
      <c r="O11" t="s">
        <v>509</v>
      </c>
      <c r="P11" t="s">
        <v>509</v>
      </c>
    </row>
    <row r="12" spans="1:16">
      <c r="A12" t="s">
        <v>10614</v>
      </c>
      <c r="B12" t="s">
        <v>11313</v>
      </c>
      <c r="C12" t="s">
        <v>80</v>
      </c>
      <c r="D12">
        <v>45054</v>
      </c>
      <c r="E12" t="s">
        <v>11314</v>
      </c>
      <c r="F12">
        <v>114495160</v>
      </c>
      <c r="G12">
        <v>8019792739</v>
      </c>
      <c r="H12" t="s">
        <v>11315</v>
      </c>
      <c r="I12" t="s">
        <v>11316</v>
      </c>
      <c r="J12" t="s">
        <v>4204</v>
      </c>
      <c r="K12" t="s">
        <v>10276</v>
      </c>
      <c r="L12" t="s">
        <v>10486</v>
      </c>
      <c r="M12" t="s">
        <v>10809</v>
      </c>
      <c r="N12" t="s">
        <v>509</v>
      </c>
      <c r="O12" t="s">
        <v>509</v>
      </c>
      <c r="P12" t="s">
        <v>509</v>
      </c>
    </row>
    <row r="14" spans="1:16">
      <c r="A14" t="s">
        <v>10033</v>
      </c>
      <c r="B14" t="s">
        <v>4750</v>
      </c>
      <c r="C14" t="s">
        <v>95</v>
      </c>
      <c r="D14">
        <v>45054</v>
      </c>
      <c r="E14" t="s">
        <v>11317</v>
      </c>
      <c r="F14">
        <v>95704145</v>
      </c>
      <c r="G14" t="s">
        <v>11318</v>
      </c>
      <c r="H14" t="s">
        <v>11319</v>
      </c>
      <c r="I14" t="s">
        <v>11320</v>
      </c>
      <c r="J14" t="s">
        <v>4204</v>
      </c>
      <c r="K14" t="s">
        <v>10272</v>
      </c>
      <c r="L14" t="s">
        <v>10212</v>
      </c>
      <c r="M14" t="s">
        <v>802</v>
      </c>
      <c r="N14" t="s">
        <v>509</v>
      </c>
      <c r="O14" t="s">
        <v>509</v>
      </c>
      <c r="P14" t="s">
        <v>509</v>
      </c>
    </row>
    <row r="15" spans="1:16">
      <c r="A15" t="s">
        <v>10033</v>
      </c>
      <c r="B15" t="s">
        <v>4579</v>
      </c>
      <c r="C15" t="s">
        <v>95</v>
      </c>
      <c r="D15">
        <v>45054</v>
      </c>
      <c r="E15" t="s">
        <v>11321</v>
      </c>
      <c r="F15">
        <v>113605450</v>
      </c>
      <c r="G15" t="s">
        <v>11322</v>
      </c>
      <c r="H15" t="s">
        <v>11323</v>
      </c>
      <c r="I15" t="s">
        <v>11324</v>
      </c>
      <c r="J15" t="s">
        <v>4204</v>
      </c>
      <c r="K15" t="s">
        <v>10272</v>
      </c>
      <c r="L15" t="s">
        <v>10212</v>
      </c>
      <c r="M15" t="s">
        <v>802</v>
      </c>
      <c r="N15" t="s">
        <v>509</v>
      </c>
      <c r="O15" t="s">
        <v>509</v>
      </c>
      <c r="P15" t="s">
        <v>509</v>
      </c>
    </row>
    <row r="16" spans="1:16">
      <c r="A16" t="s">
        <v>10033</v>
      </c>
      <c r="B16" t="s">
        <v>11325</v>
      </c>
      <c r="C16" t="s">
        <v>89</v>
      </c>
      <c r="D16">
        <v>45051</v>
      </c>
      <c r="E16" t="s">
        <v>11326</v>
      </c>
      <c r="F16">
        <v>95662292</v>
      </c>
      <c r="G16" t="s">
        <v>11327</v>
      </c>
      <c r="H16" t="s">
        <v>11328</v>
      </c>
      <c r="I16" t="s">
        <v>11329</v>
      </c>
      <c r="J16" t="s">
        <v>4204</v>
      </c>
      <c r="K16" t="s">
        <v>10272</v>
      </c>
      <c r="L16" t="s">
        <v>10212</v>
      </c>
      <c r="M16" t="s">
        <v>1768</v>
      </c>
      <c r="N16" t="s">
        <v>509</v>
      </c>
      <c r="O16" t="s">
        <v>509</v>
      </c>
      <c r="P16" t="s">
        <v>509</v>
      </c>
    </row>
    <row r="24" spans="7:7">
      <c r="G24" t="s">
        <v>5286</v>
      </c>
    </row>
  </sheetData>
  <autoFilter ref="A2:P2" xr:uid="{F368A059-B5D5-4E7C-B775-042FA06875A0}"/>
  <mergeCells count="4">
    <mergeCell ref="A1:C1"/>
    <mergeCell ref="D1:H1"/>
    <mergeCell ref="I1:L1"/>
    <mergeCell ref="N1:P1"/>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4500-8EF0-4A3E-8811-212D973E0300}">
  <sheetPr filterMode="1"/>
  <dimension ref="A1:P15"/>
  <sheetViews>
    <sheetView topLeftCell="B1" workbookViewId="0">
      <selection activeCell="P3" sqref="A1:P21"/>
    </sheetView>
  </sheetViews>
  <sheetFormatPr defaultColWidth="8.85546875" defaultRowHeight="15"/>
  <cols>
    <col min="1" max="1" width="12.28515625" customWidth="1"/>
    <col min="2" max="2" width="9.140625" bestFit="1" customWidth="1"/>
    <col min="3" max="3" width="29.42578125" customWidth="1"/>
    <col min="4" max="4" width="10.7109375" bestFit="1"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2.42578125" customWidth="1"/>
  </cols>
  <sheetData>
    <row r="1" spans="1:16">
      <c r="A1" s="1186" t="s">
        <v>8788</v>
      </c>
      <c r="B1" s="1186"/>
      <c r="C1" s="1186"/>
      <c r="D1" s="1186" t="s">
        <v>9912</v>
      </c>
      <c r="E1" s="1186"/>
      <c r="F1" s="1186"/>
      <c r="G1" s="1186"/>
      <c r="H1" s="1186"/>
      <c r="I1" s="1186" t="s">
        <v>8788</v>
      </c>
      <c r="J1" s="1186"/>
      <c r="K1" s="1186"/>
      <c r="L1" s="1186"/>
      <c r="N1" s="1186" t="s">
        <v>10143</v>
      </c>
      <c r="O1" s="1186"/>
      <c r="P1" s="1186"/>
    </row>
    <row r="2" spans="1:16">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11198</v>
      </c>
    </row>
    <row r="3" spans="1:16">
      <c r="A3" t="s">
        <v>10785</v>
      </c>
      <c r="B3" t="s">
        <v>4813</v>
      </c>
      <c r="C3" t="s">
        <v>167</v>
      </c>
      <c r="D3">
        <v>45047</v>
      </c>
      <c r="E3" t="s">
        <v>11330</v>
      </c>
      <c r="F3">
        <v>114489405</v>
      </c>
      <c r="G3">
        <v>8019712498</v>
      </c>
      <c r="H3" t="s">
        <v>11331</v>
      </c>
      <c r="I3" t="s">
        <v>11332</v>
      </c>
      <c r="J3" t="s">
        <v>4220</v>
      </c>
      <c r="K3" t="s">
        <v>10276</v>
      </c>
      <c r="L3" t="s">
        <v>10148</v>
      </c>
      <c r="M3" t="s">
        <v>11017</v>
      </c>
      <c r="N3" t="s">
        <v>509</v>
      </c>
      <c r="O3" t="s">
        <v>509</v>
      </c>
      <c r="P3" t="s">
        <v>509</v>
      </c>
    </row>
    <row r="4" spans="1:16">
      <c r="A4" t="s">
        <v>10614</v>
      </c>
      <c r="B4" t="s">
        <v>4594</v>
      </c>
      <c r="C4" t="s">
        <v>86</v>
      </c>
      <c r="D4">
        <v>45048</v>
      </c>
      <c r="E4" t="s">
        <v>11333</v>
      </c>
      <c r="F4">
        <v>114518305</v>
      </c>
      <c r="G4" t="s">
        <v>11334</v>
      </c>
      <c r="H4" t="s">
        <v>11335</v>
      </c>
      <c r="I4" t="s">
        <v>11336</v>
      </c>
      <c r="J4" t="s">
        <v>4218</v>
      </c>
      <c r="K4" t="s">
        <v>10276</v>
      </c>
      <c r="L4" t="s">
        <v>10486</v>
      </c>
      <c r="M4" t="s">
        <v>10809</v>
      </c>
      <c r="N4" t="s">
        <v>509</v>
      </c>
      <c r="O4" t="s">
        <v>509</v>
      </c>
      <c r="P4" t="s">
        <v>509</v>
      </c>
    </row>
    <row r="5" spans="1:16">
      <c r="A5" t="s">
        <v>10614</v>
      </c>
      <c r="B5" t="s">
        <v>4590</v>
      </c>
      <c r="C5" t="s">
        <v>86</v>
      </c>
      <c r="D5">
        <v>45044</v>
      </c>
      <c r="E5" t="s">
        <v>11337</v>
      </c>
      <c r="F5">
        <v>114304205</v>
      </c>
      <c r="G5" t="s">
        <v>11338</v>
      </c>
      <c r="H5" t="s">
        <v>11339</v>
      </c>
      <c r="I5" t="s">
        <v>11340</v>
      </c>
      <c r="J5" t="s">
        <v>4218</v>
      </c>
      <c r="K5" t="s">
        <v>10276</v>
      </c>
      <c r="L5" t="s">
        <v>10486</v>
      </c>
      <c r="M5" t="s">
        <v>10429</v>
      </c>
      <c r="N5" t="s">
        <v>509</v>
      </c>
      <c r="O5" t="s">
        <v>509</v>
      </c>
      <c r="P5" t="s">
        <v>509</v>
      </c>
    </row>
    <row r="6" spans="1:16" hidden="1">
      <c r="A6" t="s">
        <v>10614</v>
      </c>
      <c r="B6" t="s">
        <v>4686</v>
      </c>
      <c r="C6" t="s">
        <v>107</v>
      </c>
      <c r="D6">
        <v>45049</v>
      </c>
      <c r="E6" t="s">
        <v>11341</v>
      </c>
      <c r="F6">
        <v>111984718</v>
      </c>
      <c r="G6">
        <v>3854638691</v>
      </c>
      <c r="I6" t="s">
        <v>11342</v>
      </c>
      <c r="J6" t="s">
        <v>4204</v>
      </c>
      <c r="K6" t="s">
        <v>10276</v>
      </c>
      <c r="L6" t="s">
        <v>10486</v>
      </c>
      <c r="M6" t="s">
        <v>11343</v>
      </c>
      <c r="N6" t="s">
        <v>509</v>
      </c>
      <c r="O6" t="s">
        <v>509</v>
      </c>
      <c r="P6" t="s">
        <v>806</v>
      </c>
    </row>
    <row r="7" spans="1:16">
      <c r="A7" t="s">
        <v>10614</v>
      </c>
      <c r="B7" t="s">
        <v>4721</v>
      </c>
      <c r="C7" t="s">
        <v>107</v>
      </c>
      <c r="D7">
        <v>45051</v>
      </c>
      <c r="E7" t="s">
        <v>11344</v>
      </c>
      <c r="F7">
        <v>95670767</v>
      </c>
      <c r="G7" t="s">
        <v>11345</v>
      </c>
      <c r="H7" t="s">
        <v>11346</v>
      </c>
      <c r="I7" t="s">
        <v>11347</v>
      </c>
      <c r="J7" t="s">
        <v>4204</v>
      </c>
      <c r="K7" t="s">
        <v>10276</v>
      </c>
      <c r="L7" t="s">
        <v>10486</v>
      </c>
      <c r="M7" t="s">
        <v>802</v>
      </c>
      <c r="N7" t="s">
        <v>509</v>
      </c>
      <c r="O7" t="s">
        <v>509</v>
      </c>
      <c r="P7" t="s">
        <v>509</v>
      </c>
    </row>
    <row r="8" spans="1:16">
      <c r="A8" t="s">
        <v>10614</v>
      </c>
      <c r="B8" t="s">
        <v>4641</v>
      </c>
      <c r="C8" t="s">
        <v>107</v>
      </c>
      <c r="D8">
        <v>45051</v>
      </c>
      <c r="E8" t="s">
        <v>11348</v>
      </c>
      <c r="F8">
        <v>108461087</v>
      </c>
      <c r="G8" t="s">
        <v>11349</v>
      </c>
      <c r="H8" t="s">
        <v>11350</v>
      </c>
      <c r="I8" t="s">
        <v>11351</v>
      </c>
      <c r="J8" t="s">
        <v>4204</v>
      </c>
      <c r="K8" t="s">
        <v>10276</v>
      </c>
      <c r="L8" t="s">
        <v>10486</v>
      </c>
      <c r="M8" t="s">
        <v>10809</v>
      </c>
      <c r="N8" t="s">
        <v>509</v>
      </c>
      <c r="O8" t="s">
        <v>509</v>
      </c>
      <c r="P8" t="s">
        <v>509</v>
      </c>
    </row>
    <row r="9" spans="1:16" ht="16.5" hidden="1" customHeight="1">
      <c r="A9" t="s">
        <v>10614</v>
      </c>
      <c r="B9" t="s">
        <v>4692</v>
      </c>
      <c r="C9" t="s">
        <v>107</v>
      </c>
      <c r="D9">
        <v>45044</v>
      </c>
      <c r="E9" t="s">
        <v>11352</v>
      </c>
      <c r="F9">
        <v>95637355</v>
      </c>
      <c r="G9" t="s">
        <v>11353</v>
      </c>
      <c r="H9" t="s">
        <v>11354</v>
      </c>
      <c r="I9" t="s">
        <v>11355</v>
      </c>
      <c r="J9" t="s">
        <v>4204</v>
      </c>
      <c r="K9" t="s">
        <v>10276</v>
      </c>
      <c r="L9" t="s">
        <v>10486</v>
      </c>
      <c r="M9" t="s">
        <v>10429</v>
      </c>
      <c r="N9" t="s">
        <v>509</v>
      </c>
      <c r="O9" t="s">
        <v>509</v>
      </c>
      <c r="P9" t="s">
        <v>806</v>
      </c>
    </row>
    <row r="10" spans="1:16" hidden="1">
      <c r="A10" t="s">
        <v>10614</v>
      </c>
      <c r="B10" t="s">
        <v>4734</v>
      </c>
      <c r="C10" t="s">
        <v>107</v>
      </c>
      <c r="D10">
        <v>45044</v>
      </c>
      <c r="E10" t="s">
        <v>11356</v>
      </c>
      <c r="F10">
        <v>114265752</v>
      </c>
      <c r="G10">
        <v>4354961533</v>
      </c>
      <c r="H10" t="s">
        <v>11357</v>
      </c>
      <c r="I10" t="s">
        <v>11358</v>
      </c>
      <c r="J10" t="s">
        <v>4204</v>
      </c>
      <c r="K10" t="s">
        <v>10276</v>
      </c>
      <c r="L10" t="s">
        <v>10486</v>
      </c>
      <c r="M10" t="s">
        <v>10933</v>
      </c>
      <c r="N10" t="s">
        <v>10820</v>
      </c>
      <c r="O10" t="s">
        <v>806</v>
      </c>
      <c r="P10" t="s">
        <v>806</v>
      </c>
    </row>
    <row r="11" spans="1:16">
      <c r="A11" t="s">
        <v>10614</v>
      </c>
      <c r="B11" t="s">
        <v>4708</v>
      </c>
      <c r="C11" t="s">
        <v>107</v>
      </c>
      <c r="D11">
        <v>45047</v>
      </c>
      <c r="E11" t="s">
        <v>11359</v>
      </c>
      <c r="F11">
        <v>95634522</v>
      </c>
      <c r="G11">
        <v>8017550899</v>
      </c>
      <c r="H11" t="s">
        <v>11360</v>
      </c>
      <c r="I11" t="s">
        <v>11361</v>
      </c>
      <c r="J11" t="s">
        <v>4204</v>
      </c>
      <c r="K11" t="s">
        <v>10276</v>
      </c>
      <c r="L11" t="s">
        <v>10486</v>
      </c>
      <c r="M11" t="s">
        <v>11017</v>
      </c>
      <c r="N11" t="s">
        <v>509</v>
      </c>
      <c r="O11" t="s">
        <v>509</v>
      </c>
      <c r="P11" t="s">
        <v>509</v>
      </c>
    </row>
    <row r="12" spans="1:16">
      <c r="A12" t="s">
        <v>10614</v>
      </c>
      <c r="B12" t="s">
        <v>4604</v>
      </c>
      <c r="C12" t="s">
        <v>107</v>
      </c>
      <c r="D12">
        <v>45047</v>
      </c>
      <c r="E12" t="s">
        <v>11362</v>
      </c>
      <c r="F12">
        <v>103073831</v>
      </c>
      <c r="G12">
        <v>9706882173</v>
      </c>
      <c r="H12" t="s">
        <v>11363</v>
      </c>
      <c r="I12" t="s">
        <v>11364</v>
      </c>
      <c r="J12" t="s">
        <v>4204</v>
      </c>
      <c r="K12" t="s">
        <v>10276</v>
      </c>
      <c r="L12" t="s">
        <v>10486</v>
      </c>
      <c r="M12" t="s">
        <v>10933</v>
      </c>
      <c r="N12" t="s">
        <v>509</v>
      </c>
      <c r="O12" t="s">
        <v>509</v>
      </c>
      <c r="P12" t="s">
        <v>509</v>
      </c>
    </row>
    <row r="13" spans="1:16" hidden="1">
      <c r="A13" t="s">
        <v>10614</v>
      </c>
      <c r="B13" t="s">
        <v>11246</v>
      </c>
      <c r="C13" t="s">
        <v>107</v>
      </c>
      <c r="D13">
        <v>45047</v>
      </c>
      <c r="E13" t="s">
        <v>11365</v>
      </c>
      <c r="F13">
        <v>95654701</v>
      </c>
      <c r="G13" t="s">
        <v>11366</v>
      </c>
      <c r="H13" t="s">
        <v>11367</v>
      </c>
      <c r="I13" t="s">
        <v>11368</v>
      </c>
      <c r="J13" t="s">
        <v>4204</v>
      </c>
      <c r="K13" t="s">
        <v>10276</v>
      </c>
      <c r="L13" t="s">
        <v>10486</v>
      </c>
      <c r="M13" t="s">
        <v>1768</v>
      </c>
      <c r="N13" t="s">
        <v>509</v>
      </c>
      <c r="O13" t="s">
        <v>509</v>
      </c>
      <c r="P13" t="s">
        <v>806</v>
      </c>
    </row>
    <row r="14" spans="1:16">
      <c r="A14" t="s">
        <v>10033</v>
      </c>
      <c r="B14" t="s">
        <v>11369</v>
      </c>
      <c r="C14" t="s">
        <v>95</v>
      </c>
      <c r="D14">
        <v>45049</v>
      </c>
      <c r="E14" t="s">
        <v>11370</v>
      </c>
      <c r="F14">
        <v>98737870</v>
      </c>
      <c r="G14">
        <v>3855284912</v>
      </c>
      <c r="H14" t="s">
        <v>11371</v>
      </c>
      <c r="I14" t="s">
        <v>11372</v>
      </c>
      <c r="J14" t="s">
        <v>4204</v>
      </c>
      <c r="K14" t="s">
        <v>10272</v>
      </c>
      <c r="L14" t="s">
        <v>10212</v>
      </c>
      <c r="M14" t="s">
        <v>11343</v>
      </c>
      <c r="N14" t="s">
        <v>509</v>
      </c>
      <c r="O14" t="s">
        <v>509</v>
      </c>
      <c r="P14" t="s">
        <v>509</v>
      </c>
    </row>
    <row r="15" spans="1:16">
      <c r="A15" t="s">
        <v>10033</v>
      </c>
      <c r="B15" t="s">
        <v>4378</v>
      </c>
      <c r="C15" t="s">
        <v>95</v>
      </c>
      <c r="D15">
        <v>45048</v>
      </c>
      <c r="E15" t="s">
        <v>11373</v>
      </c>
      <c r="F15">
        <v>107614737</v>
      </c>
      <c r="G15">
        <v>3852728253</v>
      </c>
      <c r="H15" t="s">
        <v>11374</v>
      </c>
      <c r="I15" t="s">
        <v>11375</v>
      </c>
      <c r="J15" t="s">
        <v>4204</v>
      </c>
      <c r="K15" t="s">
        <v>10272</v>
      </c>
      <c r="L15" t="s">
        <v>10212</v>
      </c>
      <c r="M15" t="s">
        <v>11017</v>
      </c>
      <c r="N15" t="s">
        <v>509</v>
      </c>
      <c r="O15" t="s">
        <v>509</v>
      </c>
      <c r="P15" t="s">
        <v>509</v>
      </c>
    </row>
  </sheetData>
  <autoFilter ref="A2:P15" xr:uid="{63144500-8EF0-4A3E-8811-212D973E0300}">
    <filterColumn colId="15">
      <filters>
        <filter val="Yes"/>
      </filters>
    </filterColumn>
  </autoFilter>
  <mergeCells count="4">
    <mergeCell ref="A1:C1"/>
    <mergeCell ref="I1:L1"/>
    <mergeCell ref="N1:P1"/>
    <mergeCell ref="D1:H1"/>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1527-973D-43C5-9DF7-B6E2F597D775}">
  <sheetPr filterMode="1"/>
  <dimension ref="A1:P25"/>
  <sheetViews>
    <sheetView topLeftCell="C1" workbookViewId="0">
      <selection activeCell="P3" sqref="A1:P26"/>
    </sheetView>
  </sheetViews>
  <sheetFormatPr defaultColWidth="8.85546875" defaultRowHeight="15"/>
  <cols>
    <col min="1" max="1" width="12.28515625" customWidth="1"/>
    <col min="2" max="2" width="9.140625" bestFit="1" customWidth="1"/>
    <col min="3" max="3" width="29.42578125" customWidth="1"/>
    <col min="4" max="4" width="11.42578125" customWidth="1"/>
    <col min="5" max="5" width="24.42578125" customWidth="1"/>
    <col min="6" max="6" width="13.85546875" customWidth="1"/>
    <col min="7" max="7" width="14.7109375" customWidth="1"/>
    <col min="8" max="8" width="39.28515625" customWidth="1"/>
    <col min="9" max="9" width="9.140625" bestFit="1" customWidth="1"/>
    <col min="10" max="10" width="41.7109375" customWidth="1"/>
    <col min="11" max="11" width="9.140625" bestFit="1" customWidth="1"/>
    <col min="12" max="12" width="21.42578125" customWidth="1"/>
    <col min="13" max="14" width="9.140625" bestFit="1" customWidth="1"/>
    <col min="15" max="15" width="12.42578125" customWidth="1"/>
  </cols>
  <sheetData>
    <row r="1" spans="1:16">
      <c r="A1" s="1186" t="s">
        <v>8788</v>
      </c>
      <c r="B1" s="1186"/>
      <c r="C1" s="1186"/>
      <c r="D1" s="1186" t="s">
        <v>9912</v>
      </c>
      <c r="E1" s="1186"/>
      <c r="F1" s="1186"/>
      <c r="G1" s="1186"/>
      <c r="H1" s="1186"/>
      <c r="I1" s="1186" t="s">
        <v>8788</v>
      </c>
      <c r="J1" s="1186"/>
      <c r="K1" s="1186"/>
      <c r="L1" s="1186"/>
      <c r="N1" s="1186" t="s">
        <v>10143</v>
      </c>
      <c r="O1" s="1186"/>
      <c r="P1" s="1186"/>
    </row>
    <row r="2" spans="1:16">
      <c r="A2" t="s">
        <v>6745</v>
      </c>
      <c r="B2" t="s">
        <v>4137</v>
      </c>
      <c r="C2" t="s">
        <v>4138</v>
      </c>
      <c r="D2" t="s">
        <v>9758</v>
      </c>
      <c r="E2" t="s">
        <v>189</v>
      </c>
      <c r="F2" t="s">
        <v>1705</v>
      </c>
      <c r="G2" t="s">
        <v>190</v>
      </c>
      <c r="H2" t="s">
        <v>11039</v>
      </c>
      <c r="I2" t="s">
        <v>9453</v>
      </c>
      <c r="J2" t="s">
        <v>4143</v>
      </c>
      <c r="K2" t="s">
        <v>9834</v>
      </c>
      <c r="L2" t="s">
        <v>4144</v>
      </c>
      <c r="M2" t="s">
        <v>449</v>
      </c>
      <c r="N2" t="s">
        <v>9447</v>
      </c>
      <c r="O2" t="s">
        <v>11197</v>
      </c>
      <c r="P2" t="s">
        <v>11198</v>
      </c>
    </row>
    <row r="3" spans="1:16">
      <c r="A3" t="s">
        <v>10785</v>
      </c>
      <c r="B3" t="s">
        <v>4777</v>
      </c>
      <c r="C3" t="s">
        <v>80</v>
      </c>
      <c r="D3">
        <v>45042</v>
      </c>
      <c r="E3" t="s">
        <v>11376</v>
      </c>
      <c r="F3" t="s">
        <v>11377</v>
      </c>
      <c r="G3" t="s">
        <v>11378</v>
      </c>
      <c r="H3" t="s">
        <v>11379</v>
      </c>
      <c r="I3" t="s">
        <v>11380</v>
      </c>
      <c r="J3" t="s">
        <v>4204</v>
      </c>
      <c r="K3" t="s">
        <v>10276</v>
      </c>
      <c r="L3" t="s">
        <v>10486</v>
      </c>
      <c r="M3" t="s">
        <v>802</v>
      </c>
      <c r="N3" t="s">
        <v>509</v>
      </c>
      <c r="O3" t="s">
        <v>509</v>
      </c>
      <c r="P3" t="s">
        <v>509</v>
      </c>
    </row>
    <row r="4" spans="1:16">
      <c r="A4" t="s">
        <v>10785</v>
      </c>
      <c r="B4" t="s">
        <v>4816</v>
      </c>
      <c r="C4" t="s">
        <v>80</v>
      </c>
      <c r="D4">
        <v>45047</v>
      </c>
      <c r="E4" t="s">
        <v>11381</v>
      </c>
      <c r="F4">
        <v>95634858</v>
      </c>
      <c r="G4" t="s">
        <v>11382</v>
      </c>
      <c r="H4" t="s">
        <v>11383</v>
      </c>
      <c r="I4" t="s">
        <v>11384</v>
      </c>
      <c r="J4" t="s">
        <v>4204</v>
      </c>
      <c r="K4" t="s">
        <v>10276</v>
      </c>
      <c r="L4" t="s">
        <v>10486</v>
      </c>
      <c r="M4" t="s">
        <v>10429</v>
      </c>
      <c r="N4" t="s">
        <v>509</v>
      </c>
      <c r="O4" t="s">
        <v>509</v>
      </c>
      <c r="P4" t="s">
        <v>509</v>
      </c>
    </row>
    <row r="5" spans="1:16">
      <c r="A5" t="s">
        <v>10614</v>
      </c>
      <c r="B5" t="s">
        <v>4742</v>
      </c>
      <c r="C5" t="s">
        <v>86</v>
      </c>
      <c r="D5">
        <v>45043</v>
      </c>
      <c r="E5" t="s">
        <v>11385</v>
      </c>
      <c r="F5">
        <v>114006293</v>
      </c>
      <c r="G5" t="s">
        <v>11386</v>
      </c>
      <c r="H5" t="s">
        <v>11387</v>
      </c>
      <c r="I5" t="s">
        <v>11388</v>
      </c>
      <c r="J5" t="s">
        <v>4218</v>
      </c>
      <c r="K5" t="s">
        <v>10276</v>
      </c>
      <c r="L5" t="s">
        <v>10486</v>
      </c>
      <c r="M5" t="s">
        <v>10305</v>
      </c>
      <c r="N5" t="s">
        <v>509</v>
      </c>
      <c r="O5" t="s">
        <v>509</v>
      </c>
      <c r="P5" t="s">
        <v>509</v>
      </c>
    </row>
    <row r="6" spans="1:16">
      <c r="A6" t="s">
        <v>10614</v>
      </c>
      <c r="B6" t="s">
        <v>4584</v>
      </c>
      <c r="C6" t="s">
        <v>86</v>
      </c>
      <c r="D6">
        <v>45044</v>
      </c>
      <c r="E6" t="s">
        <v>11389</v>
      </c>
      <c r="F6">
        <v>114295698</v>
      </c>
      <c r="G6" t="s">
        <v>11390</v>
      </c>
      <c r="H6" t="s">
        <v>11391</v>
      </c>
      <c r="I6" t="s">
        <v>11392</v>
      </c>
      <c r="J6" t="s">
        <v>4218</v>
      </c>
      <c r="K6" t="s">
        <v>10276</v>
      </c>
      <c r="L6" t="s">
        <v>10486</v>
      </c>
      <c r="M6" t="s">
        <v>10599</v>
      </c>
      <c r="N6" t="s">
        <v>509</v>
      </c>
      <c r="O6" t="s">
        <v>509</v>
      </c>
      <c r="P6" t="s">
        <v>509</v>
      </c>
    </row>
    <row r="7" spans="1:16" ht="16.5" customHeight="1">
      <c r="A7" t="s">
        <v>10614</v>
      </c>
      <c r="B7" t="s">
        <v>4616</v>
      </c>
      <c r="C7" t="s">
        <v>86</v>
      </c>
      <c r="D7">
        <v>45044</v>
      </c>
      <c r="E7" t="s">
        <v>11393</v>
      </c>
      <c r="F7">
        <v>113733869</v>
      </c>
      <c r="G7" t="s">
        <v>11394</v>
      </c>
      <c r="H7" t="s">
        <v>11395</v>
      </c>
      <c r="I7" t="s">
        <v>11396</v>
      </c>
      <c r="J7" t="s">
        <v>4218</v>
      </c>
      <c r="K7" t="s">
        <v>10276</v>
      </c>
      <c r="L7" t="s">
        <v>10486</v>
      </c>
      <c r="M7" t="s">
        <v>11397</v>
      </c>
      <c r="N7" t="s">
        <v>509</v>
      </c>
      <c r="O7" t="s">
        <v>509</v>
      </c>
      <c r="P7" t="s">
        <v>509</v>
      </c>
    </row>
    <row r="8" spans="1:16">
      <c r="A8" t="s">
        <v>10614</v>
      </c>
      <c r="B8" t="s">
        <v>4661</v>
      </c>
      <c r="C8" t="s">
        <v>107</v>
      </c>
      <c r="D8">
        <v>45043</v>
      </c>
      <c r="E8" t="s">
        <v>11398</v>
      </c>
      <c r="F8">
        <v>95708510</v>
      </c>
      <c r="G8" t="s">
        <v>11399</v>
      </c>
      <c r="H8" t="s">
        <v>11400</v>
      </c>
      <c r="I8" t="s">
        <v>11401</v>
      </c>
      <c r="J8" t="s">
        <v>4204</v>
      </c>
      <c r="K8" t="s">
        <v>10276</v>
      </c>
      <c r="L8" t="s">
        <v>10486</v>
      </c>
      <c r="M8" t="s">
        <v>11017</v>
      </c>
      <c r="N8" t="s">
        <v>509</v>
      </c>
      <c r="O8" t="s">
        <v>509</v>
      </c>
      <c r="P8" t="s">
        <v>509</v>
      </c>
    </row>
    <row r="9" spans="1:16" hidden="1">
      <c r="A9" t="s">
        <v>10614</v>
      </c>
      <c r="B9" t="s">
        <v>4666</v>
      </c>
      <c r="C9" t="s">
        <v>107</v>
      </c>
      <c r="D9">
        <v>45043</v>
      </c>
      <c r="E9" t="s">
        <v>11402</v>
      </c>
      <c r="F9">
        <v>114263096</v>
      </c>
      <c r="G9" t="s">
        <v>11403</v>
      </c>
      <c r="H9" t="s">
        <v>11404</v>
      </c>
      <c r="I9" t="s">
        <v>11405</v>
      </c>
      <c r="J9" t="s">
        <v>4204</v>
      </c>
      <c r="K9" t="s">
        <v>10276</v>
      </c>
      <c r="L9" t="s">
        <v>10486</v>
      </c>
      <c r="M9" t="s">
        <v>10429</v>
      </c>
      <c r="N9" t="s">
        <v>509</v>
      </c>
      <c r="O9" t="s">
        <v>509</v>
      </c>
      <c r="P9" t="s">
        <v>806</v>
      </c>
    </row>
    <row r="10" spans="1:16" hidden="1">
      <c r="A10" t="s">
        <v>10614</v>
      </c>
      <c r="B10" t="s">
        <v>4686</v>
      </c>
      <c r="C10" t="s">
        <v>107</v>
      </c>
      <c r="D10">
        <v>45043</v>
      </c>
      <c r="E10" t="s">
        <v>11406</v>
      </c>
      <c r="F10">
        <v>95711137</v>
      </c>
      <c r="G10" t="s">
        <v>11407</v>
      </c>
      <c r="H10" t="s">
        <v>11408</v>
      </c>
      <c r="I10" t="s">
        <v>11409</v>
      </c>
      <c r="J10" t="s">
        <v>4204</v>
      </c>
      <c r="K10" t="s">
        <v>10276</v>
      </c>
      <c r="L10" t="s">
        <v>10486</v>
      </c>
      <c r="M10" t="s">
        <v>10688</v>
      </c>
      <c r="N10" t="s">
        <v>509</v>
      </c>
      <c r="O10" t="s">
        <v>509</v>
      </c>
      <c r="P10" t="s">
        <v>806</v>
      </c>
    </row>
    <row r="11" spans="1:16" hidden="1">
      <c r="A11" t="s">
        <v>10614</v>
      </c>
      <c r="B11" t="s">
        <v>4721</v>
      </c>
      <c r="C11" t="s">
        <v>107</v>
      </c>
      <c r="D11">
        <v>45043</v>
      </c>
      <c r="E11" t="s">
        <v>11410</v>
      </c>
      <c r="F11">
        <v>95685925</v>
      </c>
      <c r="G11" t="s">
        <v>11411</v>
      </c>
      <c r="H11" t="s">
        <v>11412</v>
      </c>
      <c r="I11" t="s">
        <v>11413</v>
      </c>
      <c r="J11" t="s">
        <v>4204</v>
      </c>
      <c r="K11" t="s">
        <v>10276</v>
      </c>
      <c r="L11" t="s">
        <v>10486</v>
      </c>
      <c r="M11" t="s">
        <v>10429</v>
      </c>
      <c r="N11" t="s">
        <v>509</v>
      </c>
      <c r="O11" t="s">
        <v>509</v>
      </c>
      <c r="P11" t="s">
        <v>806</v>
      </c>
    </row>
    <row r="12" spans="1:16" hidden="1">
      <c r="A12" t="s">
        <v>10614</v>
      </c>
      <c r="B12" t="s">
        <v>4641</v>
      </c>
      <c r="C12" t="s">
        <v>107</v>
      </c>
      <c r="D12">
        <v>45043</v>
      </c>
      <c r="E12" t="s">
        <v>11414</v>
      </c>
      <c r="F12">
        <v>114258647</v>
      </c>
      <c r="G12" t="s">
        <v>11415</v>
      </c>
      <c r="H12" t="s">
        <v>11416</v>
      </c>
      <c r="I12" t="s">
        <v>11417</v>
      </c>
      <c r="J12" t="s">
        <v>4204</v>
      </c>
      <c r="K12" t="s">
        <v>10276</v>
      </c>
      <c r="L12" t="s">
        <v>10486</v>
      </c>
      <c r="M12" t="s">
        <v>10429</v>
      </c>
      <c r="N12" t="s">
        <v>509</v>
      </c>
      <c r="O12" t="s">
        <v>509</v>
      </c>
      <c r="P12" t="s">
        <v>806</v>
      </c>
    </row>
    <row r="13" spans="1:16">
      <c r="A13" t="s">
        <v>10033</v>
      </c>
      <c r="B13" t="s">
        <v>11418</v>
      </c>
      <c r="C13" t="s">
        <v>130</v>
      </c>
      <c r="D13">
        <v>45044</v>
      </c>
      <c r="E13" t="s">
        <v>11419</v>
      </c>
      <c r="F13">
        <v>114240013</v>
      </c>
      <c r="G13" t="s">
        <v>11420</v>
      </c>
      <c r="H13" t="s">
        <v>11421</v>
      </c>
      <c r="I13" t="s">
        <v>11422</v>
      </c>
      <c r="J13" t="s">
        <v>4218</v>
      </c>
      <c r="K13" t="s">
        <v>10272</v>
      </c>
      <c r="L13" t="s">
        <v>11063</v>
      </c>
      <c r="M13" t="s">
        <v>11017</v>
      </c>
      <c r="N13" t="s">
        <v>509</v>
      </c>
      <c r="O13" t="s">
        <v>509</v>
      </c>
      <c r="P13" t="s">
        <v>509</v>
      </c>
    </row>
    <row r="14" spans="1:16" hidden="1">
      <c r="A14" t="s">
        <v>10033</v>
      </c>
      <c r="B14" t="s">
        <v>8399</v>
      </c>
      <c r="C14" t="s">
        <v>130</v>
      </c>
      <c r="D14">
        <v>45043</v>
      </c>
      <c r="E14" t="s">
        <v>11423</v>
      </c>
      <c r="F14">
        <v>95661455</v>
      </c>
      <c r="G14" t="s">
        <v>11424</v>
      </c>
      <c r="H14" t="s">
        <v>11425</v>
      </c>
      <c r="I14" t="s">
        <v>11426</v>
      </c>
      <c r="J14" t="s">
        <v>4218</v>
      </c>
      <c r="K14" t="s">
        <v>10272</v>
      </c>
      <c r="L14" t="s">
        <v>11063</v>
      </c>
      <c r="M14" t="s">
        <v>10688</v>
      </c>
      <c r="N14" t="s">
        <v>509</v>
      </c>
      <c r="O14" t="s">
        <v>509</v>
      </c>
      <c r="P14" t="s">
        <v>806</v>
      </c>
    </row>
    <row r="15" spans="1:16">
      <c r="A15" t="s">
        <v>10033</v>
      </c>
      <c r="B15" t="s">
        <v>8377</v>
      </c>
      <c r="C15" t="s">
        <v>130</v>
      </c>
      <c r="D15">
        <v>45044</v>
      </c>
      <c r="E15" t="s">
        <v>11427</v>
      </c>
      <c r="F15">
        <v>114300401</v>
      </c>
      <c r="G15">
        <v>8014488314</v>
      </c>
      <c r="H15" t="s">
        <v>11428</v>
      </c>
      <c r="I15" t="s">
        <v>11429</v>
      </c>
      <c r="J15" t="s">
        <v>4218</v>
      </c>
      <c r="K15" t="s">
        <v>10272</v>
      </c>
      <c r="L15" t="s">
        <v>11063</v>
      </c>
      <c r="M15" t="s">
        <v>10933</v>
      </c>
      <c r="N15" t="s">
        <v>509</v>
      </c>
      <c r="O15" t="s">
        <v>509</v>
      </c>
      <c r="P15" t="s">
        <v>509</v>
      </c>
    </row>
    <row r="16" spans="1:16">
      <c r="A16" t="s">
        <v>10033</v>
      </c>
      <c r="B16" t="s">
        <v>8305</v>
      </c>
      <c r="C16" t="s">
        <v>130</v>
      </c>
      <c r="D16">
        <v>45044</v>
      </c>
      <c r="E16" t="s">
        <v>11430</v>
      </c>
      <c r="F16">
        <v>104848114</v>
      </c>
      <c r="G16" t="s">
        <v>11431</v>
      </c>
      <c r="H16" t="s">
        <v>11432</v>
      </c>
      <c r="I16" t="s">
        <v>11433</v>
      </c>
      <c r="J16" t="s">
        <v>4218</v>
      </c>
      <c r="K16" t="s">
        <v>10272</v>
      </c>
      <c r="L16" t="s">
        <v>11063</v>
      </c>
      <c r="M16" t="s">
        <v>10429</v>
      </c>
      <c r="N16" t="s">
        <v>509</v>
      </c>
      <c r="O16" t="s">
        <v>509</v>
      </c>
      <c r="P16" t="s">
        <v>509</v>
      </c>
    </row>
    <row r="17" spans="1:16">
      <c r="A17" t="s">
        <v>10033</v>
      </c>
      <c r="B17" t="s">
        <v>8407</v>
      </c>
      <c r="C17" t="s">
        <v>130</v>
      </c>
      <c r="D17">
        <v>45044</v>
      </c>
      <c r="E17" t="s">
        <v>11434</v>
      </c>
      <c r="F17">
        <v>114301377</v>
      </c>
      <c r="G17" t="s">
        <v>11435</v>
      </c>
      <c r="H17" t="s">
        <v>11436</v>
      </c>
      <c r="I17" t="s">
        <v>11437</v>
      </c>
      <c r="J17" t="s">
        <v>4218</v>
      </c>
      <c r="K17" t="s">
        <v>10272</v>
      </c>
      <c r="L17" t="s">
        <v>11063</v>
      </c>
      <c r="M17" t="s">
        <v>10809</v>
      </c>
      <c r="N17" t="s">
        <v>509</v>
      </c>
      <c r="O17" t="s">
        <v>509</v>
      </c>
      <c r="P17" t="s">
        <v>509</v>
      </c>
    </row>
    <row r="18" spans="1:16">
      <c r="A18" t="s">
        <v>10033</v>
      </c>
      <c r="B18" t="s">
        <v>11438</v>
      </c>
      <c r="C18" t="s">
        <v>95</v>
      </c>
      <c r="D18">
        <v>45044</v>
      </c>
      <c r="E18" t="s">
        <v>11439</v>
      </c>
      <c r="F18">
        <v>114296732</v>
      </c>
      <c r="G18" t="s">
        <v>11440</v>
      </c>
      <c r="H18" t="s">
        <v>11441</v>
      </c>
      <c r="I18" t="s">
        <v>11442</v>
      </c>
      <c r="J18" t="s">
        <v>4204</v>
      </c>
      <c r="K18" t="s">
        <v>10272</v>
      </c>
      <c r="L18" t="s">
        <v>10212</v>
      </c>
      <c r="M18" t="s">
        <v>11397</v>
      </c>
      <c r="N18" t="s">
        <v>509</v>
      </c>
      <c r="O18" t="s">
        <v>509</v>
      </c>
      <c r="P18" t="s">
        <v>509</v>
      </c>
    </row>
    <row r="19" spans="1:16">
      <c r="A19" t="s">
        <v>10033</v>
      </c>
      <c r="B19" t="s">
        <v>8412</v>
      </c>
      <c r="C19" t="s">
        <v>95</v>
      </c>
      <c r="D19">
        <v>45044</v>
      </c>
      <c r="E19" t="s">
        <v>11443</v>
      </c>
      <c r="F19">
        <v>114296729</v>
      </c>
      <c r="G19">
        <v>8015808258</v>
      </c>
      <c r="H19" t="s">
        <v>11444</v>
      </c>
      <c r="I19" t="s">
        <v>11445</v>
      </c>
      <c r="J19" t="s">
        <v>4204</v>
      </c>
      <c r="K19" t="s">
        <v>10272</v>
      </c>
      <c r="L19" t="s">
        <v>10212</v>
      </c>
      <c r="M19" t="s">
        <v>802</v>
      </c>
      <c r="N19" t="s">
        <v>509</v>
      </c>
      <c r="O19" t="s">
        <v>509</v>
      </c>
      <c r="P19" t="s">
        <v>509</v>
      </c>
    </row>
    <row r="20" spans="1:16">
      <c r="A20" t="s">
        <v>10033</v>
      </c>
      <c r="B20" t="s">
        <v>11446</v>
      </c>
      <c r="C20" t="s">
        <v>95</v>
      </c>
      <c r="D20">
        <v>45043</v>
      </c>
      <c r="E20" t="s">
        <v>11447</v>
      </c>
      <c r="F20">
        <v>95666344</v>
      </c>
      <c r="G20">
        <v>8019899658</v>
      </c>
      <c r="H20" t="s">
        <v>11448</v>
      </c>
      <c r="I20" t="s">
        <v>11449</v>
      </c>
      <c r="J20" t="s">
        <v>4204</v>
      </c>
      <c r="K20" t="s">
        <v>10272</v>
      </c>
      <c r="L20" t="s">
        <v>10212</v>
      </c>
      <c r="M20" t="s">
        <v>10933</v>
      </c>
      <c r="N20" t="s">
        <v>509</v>
      </c>
      <c r="O20" t="s">
        <v>509</v>
      </c>
      <c r="P20" t="s">
        <v>509</v>
      </c>
    </row>
    <row r="21" spans="1:16">
      <c r="A21" t="s">
        <v>10033</v>
      </c>
      <c r="B21" t="s">
        <v>11450</v>
      </c>
      <c r="C21" t="s">
        <v>95</v>
      </c>
      <c r="D21">
        <v>45044</v>
      </c>
      <c r="E21" t="s">
        <v>11451</v>
      </c>
      <c r="F21">
        <v>103170076</v>
      </c>
      <c r="G21" t="s">
        <v>11452</v>
      </c>
      <c r="H21" t="s">
        <v>11453</v>
      </c>
      <c r="I21" t="s">
        <v>11454</v>
      </c>
      <c r="J21" t="s">
        <v>4204</v>
      </c>
      <c r="K21" t="s">
        <v>10272</v>
      </c>
      <c r="L21" t="s">
        <v>10212</v>
      </c>
      <c r="M21" t="s">
        <v>10688</v>
      </c>
      <c r="N21" t="s">
        <v>509</v>
      </c>
      <c r="O21" t="s">
        <v>509</v>
      </c>
      <c r="P21" t="s">
        <v>509</v>
      </c>
    </row>
    <row r="22" spans="1:16">
      <c r="A22" t="s">
        <v>10033</v>
      </c>
      <c r="B22" t="s">
        <v>11455</v>
      </c>
      <c r="C22" t="s">
        <v>95</v>
      </c>
      <c r="D22">
        <v>45048</v>
      </c>
      <c r="E22" t="s">
        <v>11456</v>
      </c>
      <c r="F22">
        <v>111983313</v>
      </c>
      <c r="G22" t="s">
        <v>11457</v>
      </c>
      <c r="H22" t="s">
        <v>11458</v>
      </c>
      <c r="I22" t="s">
        <v>11459</v>
      </c>
      <c r="J22" t="s">
        <v>4204</v>
      </c>
      <c r="K22" t="s">
        <v>10272</v>
      </c>
      <c r="L22" t="s">
        <v>10212</v>
      </c>
      <c r="M22" t="s">
        <v>10429</v>
      </c>
      <c r="N22" t="s">
        <v>509</v>
      </c>
      <c r="O22" t="s">
        <v>509</v>
      </c>
      <c r="P22" t="s">
        <v>509</v>
      </c>
    </row>
    <row r="23" spans="1:16">
      <c r="A23" t="s">
        <v>10033</v>
      </c>
      <c r="B23" t="s">
        <v>11460</v>
      </c>
      <c r="C23" t="s">
        <v>95</v>
      </c>
      <c r="D23">
        <v>45048</v>
      </c>
      <c r="E23" t="s">
        <v>11461</v>
      </c>
      <c r="F23">
        <v>95657804</v>
      </c>
      <c r="G23">
        <v>8015808416</v>
      </c>
      <c r="H23" t="s">
        <v>11363</v>
      </c>
      <c r="I23" t="s">
        <v>11462</v>
      </c>
      <c r="J23" t="s">
        <v>4204</v>
      </c>
      <c r="K23" t="s">
        <v>10272</v>
      </c>
      <c r="L23" t="s">
        <v>10212</v>
      </c>
      <c r="M23" t="s">
        <v>10933</v>
      </c>
      <c r="N23" t="s">
        <v>509</v>
      </c>
      <c r="O23" t="s">
        <v>509</v>
      </c>
      <c r="P23" t="s">
        <v>509</v>
      </c>
    </row>
    <row r="25" spans="1:16">
      <c r="E25" t="s">
        <v>11463</v>
      </c>
    </row>
  </sheetData>
  <autoFilter ref="A2:P23" xr:uid="{92271527-973D-43C5-9DF7-B6E2F597D775}">
    <filterColumn colId="15">
      <filters>
        <filter val="Yes"/>
      </filters>
    </filterColumn>
  </autoFilter>
  <mergeCells count="4">
    <mergeCell ref="A1:C1"/>
    <mergeCell ref="I1:L1"/>
    <mergeCell ref="N1:P1"/>
    <mergeCell ref="D1:H1"/>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2908-4D48-4A04-8CDD-5FE25D5FD950}">
  <sheetPr filterMode="1"/>
  <dimension ref="A1:O15"/>
  <sheetViews>
    <sheetView workbookViewId="0">
      <selection activeCell="O3" sqref="A1:O17"/>
    </sheetView>
  </sheetViews>
  <sheetFormatPr defaultColWidth="8.85546875" defaultRowHeight="15"/>
  <cols>
    <col min="1" max="1" width="12.28515625" customWidth="1"/>
    <col min="2" max="2" width="9.140625" bestFit="1" customWidth="1"/>
    <col min="3" max="3" width="29.42578125" customWidth="1"/>
    <col min="4" max="4" width="24.42578125" customWidth="1"/>
    <col min="5" max="5" width="13.85546875" customWidth="1"/>
    <col min="6" max="6" width="14.7109375" customWidth="1"/>
    <col min="7" max="7" width="39.28515625"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4920</v>
      </c>
      <c r="C3" t="s">
        <v>95</v>
      </c>
      <c r="D3" t="s">
        <v>11464</v>
      </c>
      <c r="E3">
        <v>95708705</v>
      </c>
      <c r="F3" t="s">
        <v>11465</v>
      </c>
      <c r="G3" t="s">
        <v>11466</v>
      </c>
      <c r="H3" t="s">
        <v>11467</v>
      </c>
      <c r="I3" t="s">
        <v>4204</v>
      </c>
      <c r="J3" t="s">
        <v>10272</v>
      </c>
      <c r="K3" t="s">
        <v>10212</v>
      </c>
      <c r="L3" t="s">
        <v>1768</v>
      </c>
      <c r="M3" t="s">
        <v>509</v>
      </c>
      <c r="N3" t="s">
        <v>509</v>
      </c>
      <c r="O3" t="s">
        <v>509</v>
      </c>
    </row>
    <row r="4" spans="1:15" ht="16.5" hidden="1" customHeight="1">
      <c r="A4" t="s">
        <v>10785</v>
      </c>
      <c r="B4" t="s">
        <v>4777</v>
      </c>
      <c r="C4" t="s">
        <v>80</v>
      </c>
      <c r="D4" t="s">
        <v>11376</v>
      </c>
      <c r="E4" t="s">
        <v>11377</v>
      </c>
      <c r="F4" t="s">
        <v>11378</v>
      </c>
      <c r="G4" t="s">
        <v>11379</v>
      </c>
      <c r="H4" t="s">
        <v>11380</v>
      </c>
      <c r="I4" t="s">
        <v>4204</v>
      </c>
      <c r="J4" t="s">
        <v>10276</v>
      </c>
      <c r="K4" t="s">
        <v>10486</v>
      </c>
      <c r="L4" t="s">
        <v>802</v>
      </c>
      <c r="M4" t="s">
        <v>509</v>
      </c>
      <c r="N4" t="s">
        <v>509</v>
      </c>
      <c r="O4" t="s">
        <v>806</v>
      </c>
    </row>
    <row r="5" spans="1:15">
      <c r="A5" t="s">
        <v>10785</v>
      </c>
      <c r="B5" t="s">
        <v>4781</v>
      </c>
      <c r="C5" t="s">
        <v>86</v>
      </c>
      <c r="D5" t="s">
        <v>11468</v>
      </c>
      <c r="E5">
        <v>113292485</v>
      </c>
      <c r="F5" t="s">
        <v>11469</v>
      </c>
      <c r="G5" t="s">
        <v>11470</v>
      </c>
      <c r="H5" t="s">
        <v>11471</v>
      </c>
      <c r="I5" t="s">
        <v>4218</v>
      </c>
      <c r="J5" t="s">
        <v>10276</v>
      </c>
      <c r="K5" t="s">
        <v>10486</v>
      </c>
      <c r="L5" t="s">
        <v>10305</v>
      </c>
      <c r="M5" t="s">
        <v>509</v>
      </c>
      <c r="N5" t="s">
        <v>509</v>
      </c>
      <c r="O5" t="s">
        <v>509</v>
      </c>
    </row>
    <row r="6" spans="1:15">
      <c r="A6" t="s">
        <v>10785</v>
      </c>
      <c r="B6" t="s">
        <v>4925</v>
      </c>
      <c r="C6" t="s">
        <v>95</v>
      </c>
      <c r="D6" t="s">
        <v>11472</v>
      </c>
      <c r="E6">
        <v>114265733</v>
      </c>
      <c r="F6" t="s">
        <v>11473</v>
      </c>
      <c r="H6" t="s">
        <v>11474</v>
      </c>
      <c r="I6" t="s">
        <v>4204</v>
      </c>
      <c r="J6" t="s">
        <v>10272</v>
      </c>
      <c r="K6" t="s">
        <v>10212</v>
      </c>
      <c r="L6" t="s">
        <v>1768</v>
      </c>
      <c r="M6" t="s">
        <v>509</v>
      </c>
      <c r="N6" t="s">
        <v>509</v>
      </c>
      <c r="O6" t="s">
        <v>509</v>
      </c>
    </row>
    <row r="7" spans="1:15">
      <c r="A7" t="s">
        <v>10785</v>
      </c>
      <c r="B7" t="s">
        <v>11475</v>
      </c>
      <c r="C7" t="s">
        <v>130</v>
      </c>
      <c r="D7" t="s">
        <v>11476</v>
      </c>
      <c r="E7">
        <v>114069482</v>
      </c>
      <c r="F7" t="s">
        <v>11477</v>
      </c>
      <c r="G7" t="s">
        <v>11478</v>
      </c>
      <c r="H7" t="s">
        <v>11479</v>
      </c>
      <c r="I7" t="s">
        <v>4218</v>
      </c>
      <c r="J7" t="s">
        <v>10272</v>
      </c>
      <c r="K7" t="s">
        <v>11063</v>
      </c>
      <c r="L7" t="s">
        <v>10688</v>
      </c>
      <c r="M7" t="s">
        <v>509</v>
      </c>
      <c r="N7" t="s">
        <v>509</v>
      </c>
      <c r="O7" t="s">
        <v>509</v>
      </c>
    </row>
    <row r="8" spans="1:15">
      <c r="A8" t="s">
        <v>10785</v>
      </c>
      <c r="B8" t="s">
        <v>11480</v>
      </c>
      <c r="C8" t="s">
        <v>170</v>
      </c>
      <c r="D8" t="s">
        <v>11481</v>
      </c>
      <c r="E8">
        <v>95701093</v>
      </c>
      <c r="F8" t="s">
        <v>11482</v>
      </c>
      <c r="G8" t="s">
        <v>11483</v>
      </c>
      <c r="H8" t="s">
        <v>11484</v>
      </c>
      <c r="I8" t="s">
        <v>6332</v>
      </c>
      <c r="J8" t="s">
        <v>10276</v>
      </c>
      <c r="K8" t="s">
        <v>11485</v>
      </c>
      <c r="L8" t="s">
        <v>11397</v>
      </c>
      <c r="M8" t="s">
        <v>509</v>
      </c>
      <c r="N8" t="s">
        <v>509</v>
      </c>
      <c r="O8" t="s">
        <v>509</v>
      </c>
    </row>
    <row r="9" spans="1:15">
      <c r="A9" t="s">
        <v>10785</v>
      </c>
      <c r="B9" t="s">
        <v>4793</v>
      </c>
      <c r="C9" t="s">
        <v>149</v>
      </c>
      <c r="D9" t="s">
        <v>11486</v>
      </c>
      <c r="E9">
        <v>95701066</v>
      </c>
      <c r="F9" t="s">
        <v>11487</v>
      </c>
      <c r="G9" t="s">
        <v>11488</v>
      </c>
      <c r="H9" t="s">
        <v>11489</v>
      </c>
      <c r="I9" t="s">
        <v>4220</v>
      </c>
      <c r="J9" t="s">
        <v>10272</v>
      </c>
      <c r="K9" t="s">
        <v>10218</v>
      </c>
      <c r="L9" t="s">
        <v>11078</v>
      </c>
      <c r="M9" t="s">
        <v>509</v>
      </c>
      <c r="N9" t="s">
        <v>509</v>
      </c>
      <c r="O9" t="s">
        <v>509</v>
      </c>
    </row>
    <row r="10" spans="1:15">
      <c r="A10" t="s">
        <v>10785</v>
      </c>
      <c r="B10" t="s">
        <v>4797</v>
      </c>
      <c r="C10" t="s">
        <v>95</v>
      </c>
      <c r="D10" t="s">
        <v>11490</v>
      </c>
      <c r="E10">
        <v>102522139</v>
      </c>
      <c r="F10" t="s">
        <v>11491</v>
      </c>
      <c r="G10" t="s">
        <v>11492</v>
      </c>
      <c r="H10" t="s">
        <v>11493</v>
      </c>
      <c r="I10" t="s">
        <v>4204</v>
      </c>
      <c r="J10" t="s">
        <v>10272</v>
      </c>
      <c r="K10" t="s">
        <v>10212</v>
      </c>
      <c r="L10" t="s">
        <v>1768</v>
      </c>
      <c r="M10" t="s">
        <v>11181</v>
      </c>
      <c r="N10" t="s">
        <v>509</v>
      </c>
      <c r="O10" t="s">
        <v>509</v>
      </c>
    </row>
    <row r="11" spans="1:15">
      <c r="A11" t="s">
        <v>10785</v>
      </c>
      <c r="B11" t="s">
        <v>4809</v>
      </c>
      <c r="C11" t="s">
        <v>149</v>
      </c>
      <c r="D11" t="s">
        <v>11494</v>
      </c>
      <c r="E11">
        <v>114213043</v>
      </c>
      <c r="F11" t="s">
        <v>11495</v>
      </c>
      <c r="G11" t="s">
        <v>11496</v>
      </c>
      <c r="H11" t="s">
        <v>11497</v>
      </c>
      <c r="I11" t="s">
        <v>4220</v>
      </c>
      <c r="J11" t="s">
        <v>10272</v>
      </c>
      <c r="K11" t="s">
        <v>10218</v>
      </c>
      <c r="L11" t="s">
        <v>10429</v>
      </c>
      <c r="M11" t="s">
        <v>509</v>
      </c>
      <c r="N11" t="s">
        <v>509</v>
      </c>
      <c r="O11" t="s">
        <v>509</v>
      </c>
    </row>
    <row r="12" spans="1:15" hidden="1">
      <c r="A12" t="s">
        <v>10785</v>
      </c>
      <c r="B12" t="s">
        <v>4816</v>
      </c>
      <c r="C12" t="s">
        <v>80</v>
      </c>
      <c r="D12" t="s">
        <v>11419</v>
      </c>
      <c r="E12">
        <v>114240013</v>
      </c>
      <c r="F12" t="s">
        <v>11420</v>
      </c>
      <c r="G12" t="s">
        <v>11421</v>
      </c>
      <c r="H12" t="s">
        <v>11422</v>
      </c>
      <c r="I12" t="s">
        <v>4204</v>
      </c>
      <c r="J12" t="s">
        <v>10276</v>
      </c>
      <c r="K12" t="s">
        <v>10486</v>
      </c>
      <c r="L12" t="s">
        <v>11017</v>
      </c>
      <c r="M12" t="s">
        <v>509</v>
      </c>
      <c r="N12" t="s">
        <v>509</v>
      </c>
      <c r="O12" t="s">
        <v>806</v>
      </c>
    </row>
    <row r="13" spans="1:15">
      <c r="A13" t="s">
        <v>10785</v>
      </c>
      <c r="B13" t="s">
        <v>4601</v>
      </c>
      <c r="C13" t="s">
        <v>86</v>
      </c>
      <c r="D13" t="s">
        <v>11498</v>
      </c>
      <c r="E13">
        <v>114233664</v>
      </c>
      <c r="F13" t="s">
        <v>11499</v>
      </c>
      <c r="G13" t="s">
        <v>11500</v>
      </c>
      <c r="H13" t="s">
        <v>11501</v>
      </c>
      <c r="I13" t="s">
        <v>4218</v>
      </c>
      <c r="J13" t="s">
        <v>10276</v>
      </c>
      <c r="K13" t="s">
        <v>10486</v>
      </c>
      <c r="L13" t="s">
        <v>10809</v>
      </c>
      <c r="M13" t="s">
        <v>509</v>
      </c>
      <c r="N13" t="s">
        <v>509</v>
      </c>
      <c r="O13" t="s">
        <v>509</v>
      </c>
    </row>
    <row r="14" spans="1:15">
      <c r="A14" t="s">
        <v>10785</v>
      </c>
      <c r="B14" t="s">
        <v>4657</v>
      </c>
      <c r="C14" t="s">
        <v>86</v>
      </c>
      <c r="D14" t="s">
        <v>11502</v>
      </c>
      <c r="E14">
        <v>95691803</v>
      </c>
      <c r="F14" t="s">
        <v>11503</v>
      </c>
      <c r="G14" t="s">
        <v>11504</v>
      </c>
      <c r="H14" t="s">
        <v>11505</v>
      </c>
      <c r="I14" t="s">
        <v>4218</v>
      </c>
      <c r="J14" t="s">
        <v>10276</v>
      </c>
      <c r="K14" t="s">
        <v>10486</v>
      </c>
      <c r="L14" t="s">
        <v>11078</v>
      </c>
      <c r="M14" t="s">
        <v>509</v>
      </c>
      <c r="N14" t="s">
        <v>509</v>
      </c>
      <c r="O14" t="s">
        <v>509</v>
      </c>
    </row>
    <row r="15" spans="1:15">
      <c r="A15" t="s">
        <v>10785</v>
      </c>
      <c r="B15" t="s">
        <v>4717</v>
      </c>
      <c r="C15" t="s">
        <v>95</v>
      </c>
      <c r="D15" t="s">
        <v>11506</v>
      </c>
      <c r="E15">
        <v>95708695</v>
      </c>
      <c r="F15" t="s">
        <v>11507</v>
      </c>
      <c r="G15" t="s">
        <v>11466</v>
      </c>
      <c r="H15" t="s">
        <v>11508</v>
      </c>
      <c r="I15" t="s">
        <v>4204</v>
      </c>
      <c r="J15" t="s">
        <v>10272</v>
      </c>
      <c r="K15" t="s">
        <v>10212</v>
      </c>
      <c r="L15" t="s">
        <v>1768</v>
      </c>
      <c r="M15" t="s">
        <v>509</v>
      </c>
      <c r="N15" t="s">
        <v>509</v>
      </c>
      <c r="O15" t="s">
        <v>509</v>
      </c>
    </row>
  </sheetData>
  <autoFilter ref="A2:O15" xr:uid="{A9152908-4D48-4A04-8CDD-5FE25D5FD950}">
    <filterColumn colId="14">
      <filters>
        <filter val="Yes"/>
      </filters>
    </filterColumn>
  </autoFilter>
  <mergeCells count="4">
    <mergeCell ref="A1:C1"/>
    <mergeCell ref="D1:G1"/>
    <mergeCell ref="H1:K1"/>
    <mergeCell ref="M1:O1"/>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8F7A-311A-44DA-9551-518991C48D9B}">
  <sheetPr filterMode="1"/>
  <dimension ref="A1:O24"/>
  <sheetViews>
    <sheetView workbookViewId="0">
      <selection activeCell="O3" sqref="A1:O24"/>
    </sheetView>
  </sheetViews>
  <sheetFormatPr defaultColWidth="8.85546875" defaultRowHeight="15"/>
  <cols>
    <col min="1" max="1" width="12.28515625" customWidth="1"/>
    <col min="2" max="2" width="9.140625" bestFit="1" customWidth="1"/>
    <col min="3" max="3" width="29.42578125" customWidth="1"/>
    <col min="4" max="4" width="24.42578125" customWidth="1"/>
    <col min="5" max="5" width="11.85546875" customWidth="1"/>
    <col min="6" max="6" width="14.7109375" customWidth="1"/>
    <col min="7" max="7" width="39.28515625"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4857</v>
      </c>
      <c r="C3" t="s">
        <v>80</v>
      </c>
      <c r="D3" t="s">
        <v>11509</v>
      </c>
      <c r="E3">
        <v>95614415</v>
      </c>
      <c r="F3" t="s">
        <v>11510</v>
      </c>
      <c r="G3" t="s">
        <v>11511</v>
      </c>
      <c r="H3" t="s">
        <v>11512</v>
      </c>
      <c r="I3" t="s">
        <v>4204</v>
      </c>
      <c r="J3" t="s">
        <v>10276</v>
      </c>
      <c r="K3" t="s">
        <v>10486</v>
      </c>
      <c r="L3" t="s">
        <v>802</v>
      </c>
      <c r="M3" t="s">
        <v>509</v>
      </c>
      <c r="N3" t="s">
        <v>509</v>
      </c>
      <c r="O3" t="s">
        <v>509</v>
      </c>
    </row>
    <row r="4" spans="1:15" hidden="1">
      <c r="A4" t="s">
        <v>10785</v>
      </c>
      <c r="B4" t="s">
        <v>4905</v>
      </c>
      <c r="C4" t="s">
        <v>142</v>
      </c>
      <c r="D4" t="s">
        <v>11513</v>
      </c>
      <c r="E4">
        <v>113609387</v>
      </c>
      <c r="F4" t="s">
        <v>11514</v>
      </c>
      <c r="G4" t="s">
        <v>11515</v>
      </c>
      <c r="H4" t="s">
        <v>11516</v>
      </c>
      <c r="I4" t="s">
        <v>4220</v>
      </c>
      <c r="J4" t="s">
        <v>10367</v>
      </c>
      <c r="K4" t="s">
        <v>10695</v>
      </c>
      <c r="L4" t="s">
        <v>10809</v>
      </c>
      <c r="M4" t="s">
        <v>509</v>
      </c>
      <c r="N4" t="s">
        <v>509</v>
      </c>
      <c r="O4" t="s">
        <v>806</v>
      </c>
    </row>
    <row r="5" spans="1:15" ht="14.25" customHeight="1">
      <c r="A5" t="s">
        <v>10785</v>
      </c>
      <c r="B5" t="s">
        <v>4912</v>
      </c>
      <c r="C5" t="s">
        <v>95</v>
      </c>
      <c r="D5" t="s">
        <v>11517</v>
      </c>
      <c r="E5">
        <v>108737717</v>
      </c>
      <c r="F5" t="s">
        <v>11518</v>
      </c>
      <c r="G5" t="s">
        <v>11519</v>
      </c>
      <c r="H5" t="s">
        <v>11520</v>
      </c>
      <c r="I5" t="s">
        <v>4204</v>
      </c>
      <c r="J5" t="s">
        <v>10272</v>
      </c>
      <c r="K5" t="s">
        <v>10212</v>
      </c>
      <c r="L5" t="s">
        <v>10599</v>
      </c>
      <c r="M5" t="s">
        <v>509</v>
      </c>
      <c r="N5" t="s">
        <v>509</v>
      </c>
      <c r="O5" t="s">
        <v>509</v>
      </c>
    </row>
    <row r="6" spans="1:15">
      <c r="A6" t="s">
        <v>10785</v>
      </c>
      <c r="B6" t="s">
        <v>4916</v>
      </c>
      <c r="C6" t="s">
        <v>95</v>
      </c>
      <c r="D6" t="s">
        <v>11521</v>
      </c>
      <c r="E6">
        <v>113050187</v>
      </c>
      <c r="F6" t="s">
        <v>11522</v>
      </c>
      <c r="G6" t="s">
        <v>11523</v>
      </c>
      <c r="H6" t="s">
        <v>11524</v>
      </c>
      <c r="I6" t="s">
        <v>4204</v>
      </c>
      <c r="J6" t="s">
        <v>10272</v>
      </c>
      <c r="K6" t="s">
        <v>10212</v>
      </c>
      <c r="L6" t="s">
        <v>11017</v>
      </c>
      <c r="M6" t="s">
        <v>509</v>
      </c>
      <c r="N6" t="s">
        <v>509</v>
      </c>
      <c r="O6" t="s">
        <v>509</v>
      </c>
    </row>
    <row r="7" spans="1:15">
      <c r="A7" t="s">
        <v>10785</v>
      </c>
      <c r="B7" t="s">
        <v>11525</v>
      </c>
      <c r="C7" t="s">
        <v>95</v>
      </c>
      <c r="D7" t="s">
        <v>11526</v>
      </c>
      <c r="E7">
        <v>110635743</v>
      </c>
      <c r="F7" t="s">
        <v>11527</v>
      </c>
      <c r="G7" t="s">
        <v>11528</v>
      </c>
      <c r="H7" t="s">
        <v>11529</v>
      </c>
      <c r="I7" t="s">
        <v>4204</v>
      </c>
      <c r="J7" t="s">
        <v>10272</v>
      </c>
      <c r="K7" t="s">
        <v>10212</v>
      </c>
      <c r="L7" t="s">
        <v>10809</v>
      </c>
      <c r="M7" t="s">
        <v>509</v>
      </c>
      <c r="N7" t="s">
        <v>509</v>
      </c>
      <c r="O7" t="s">
        <v>509</v>
      </c>
    </row>
    <row r="8" spans="1:15">
      <c r="A8" t="s">
        <v>10785</v>
      </c>
      <c r="B8" t="s">
        <v>11530</v>
      </c>
      <c r="C8" t="s">
        <v>167</v>
      </c>
      <c r="D8" t="s">
        <v>11531</v>
      </c>
      <c r="E8">
        <v>95708593</v>
      </c>
      <c r="F8" t="s">
        <v>11532</v>
      </c>
      <c r="G8" t="s">
        <v>11533</v>
      </c>
      <c r="H8" t="s">
        <v>11534</v>
      </c>
      <c r="I8" t="s">
        <v>4220</v>
      </c>
      <c r="J8" t="s">
        <v>10276</v>
      </c>
      <c r="K8" t="s">
        <v>10148</v>
      </c>
      <c r="L8" t="s">
        <v>11397</v>
      </c>
      <c r="M8" t="s">
        <v>509</v>
      </c>
      <c r="N8" t="s">
        <v>509</v>
      </c>
      <c r="O8" t="s">
        <v>509</v>
      </c>
    </row>
    <row r="9" spans="1:15">
      <c r="A9" t="s">
        <v>10785</v>
      </c>
      <c r="B9" t="s">
        <v>11535</v>
      </c>
      <c r="C9" t="s">
        <v>185</v>
      </c>
      <c r="D9" t="s">
        <v>11536</v>
      </c>
      <c r="E9">
        <v>113589209</v>
      </c>
      <c r="F9" t="s">
        <v>11537</v>
      </c>
      <c r="G9" t="s">
        <v>11538</v>
      </c>
      <c r="H9" t="s">
        <v>11539</v>
      </c>
      <c r="I9" t="s">
        <v>4220</v>
      </c>
      <c r="J9" t="s">
        <v>10276</v>
      </c>
      <c r="K9" t="s">
        <v>10148</v>
      </c>
      <c r="L9" t="s">
        <v>10688</v>
      </c>
      <c r="M9" t="s">
        <v>509</v>
      </c>
      <c r="N9" t="s">
        <v>509</v>
      </c>
      <c r="O9" t="s">
        <v>509</v>
      </c>
    </row>
    <row r="10" spans="1:15">
      <c r="A10" t="s">
        <v>10785</v>
      </c>
      <c r="B10" t="s">
        <v>11540</v>
      </c>
      <c r="C10" t="s">
        <v>107</v>
      </c>
      <c r="D10" t="s">
        <v>11541</v>
      </c>
      <c r="E10">
        <v>113605951</v>
      </c>
      <c r="F10" t="s">
        <v>11542</v>
      </c>
      <c r="G10" t="s">
        <v>11543</v>
      </c>
      <c r="H10" t="s">
        <v>11544</v>
      </c>
      <c r="I10" t="s">
        <v>4218</v>
      </c>
      <c r="J10" t="s">
        <v>10276</v>
      </c>
      <c r="K10" t="s">
        <v>10486</v>
      </c>
      <c r="L10" t="s">
        <v>11397</v>
      </c>
      <c r="M10" t="s">
        <v>509</v>
      </c>
      <c r="N10" t="s">
        <v>509</v>
      </c>
      <c r="O10" t="s">
        <v>509</v>
      </c>
    </row>
    <row r="11" spans="1:15" hidden="1">
      <c r="A11" t="s">
        <v>10785</v>
      </c>
      <c r="B11" t="s">
        <v>4920</v>
      </c>
      <c r="C11" t="s">
        <v>95</v>
      </c>
      <c r="D11" t="s">
        <v>11545</v>
      </c>
      <c r="E11">
        <v>107241338</v>
      </c>
      <c r="F11" t="s">
        <v>11546</v>
      </c>
      <c r="G11" t="s">
        <v>11538</v>
      </c>
      <c r="H11" t="s">
        <v>11547</v>
      </c>
      <c r="I11" t="s">
        <v>4204</v>
      </c>
      <c r="J11" t="s">
        <v>10272</v>
      </c>
      <c r="K11" t="s">
        <v>10212</v>
      </c>
      <c r="L11" t="s">
        <v>10809</v>
      </c>
      <c r="M11" t="s">
        <v>509</v>
      </c>
      <c r="N11" t="s">
        <v>509</v>
      </c>
      <c r="O11" t="s">
        <v>806</v>
      </c>
    </row>
    <row r="12" spans="1:15" hidden="1">
      <c r="A12" t="s">
        <v>10785</v>
      </c>
      <c r="B12" t="s">
        <v>4777</v>
      </c>
      <c r="C12" t="s">
        <v>80</v>
      </c>
      <c r="D12" t="s">
        <v>11548</v>
      </c>
      <c r="E12">
        <v>113660446</v>
      </c>
      <c r="F12" t="s">
        <v>11549</v>
      </c>
      <c r="G12" t="s">
        <v>11550</v>
      </c>
      <c r="H12" t="s">
        <v>11551</v>
      </c>
      <c r="I12" t="s">
        <v>4204</v>
      </c>
      <c r="J12" t="s">
        <v>10276</v>
      </c>
      <c r="K12" t="s">
        <v>10486</v>
      </c>
      <c r="L12" t="s">
        <v>10688</v>
      </c>
      <c r="M12" t="s">
        <v>509</v>
      </c>
      <c r="N12" t="s">
        <v>509</v>
      </c>
      <c r="O12" t="s">
        <v>806</v>
      </c>
    </row>
    <row r="13" spans="1:15" hidden="1">
      <c r="A13" t="s">
        <v>10785</v>
      </c>
      <c r="B13" t="s">
        <v>4781</v>
      </c>
      <c r="C13" t="s">
        <v>86</v>
      </c>
      <c r="D13" t="s">
        <v>11552</v>
      </c>
      <c r="E13">
        <v>113572460</v>
      </c>
      <c r="F13" t="s">
        <v>11553</v>
      </c>
      <c r="G13" t="s">
        <v>11554</v>
      </c>
      <c r="H13" t="s">
        <v>11555</v>
      </c>
      <c r="I13" t="s">
        <v>4204</v>
      </c>
      <c r="J13" t="s">
        <v>10276</v>
      </c>
      <c r="K13" t="s">
        <v>10486</v>
      </c>
      <c r="L13" t="s">
        <v>11017</v>
      </c>
      <c r="M13" t="s">
        <v>509</v>
      </c>
      <c r="N13" t="s">
        <v>509</v>
      </c>
      <c r="O13" t="s">
        <v>806</v>
      </c>
    </row>
    <row r="14" spans="1:15" hidden="1">
      <c r="A14" t="s">
        <v>10785</v>
      </c>
      <c r="B14" t="s">
        <v>4925</v>
      </c>
      <c r="C14" t="s">
        <v>95</v>
      </c>
      <c r="D14" t="s">
        <v>11169</v>
      </c>
      <c r="E14">
        <v>107655331</v>
      </c>
      <c r="F14">
        <v>8013368854</v>
      </c>
      <c r="G14" t="s">
        <v>2553</v>
      </c>
      <c r="H14" t="s">
        <v>11556</v>
      </c>
      <c r="I14" t="s">
        <v>4204</v>
      </c>
      <c r="J14" t="s">
        <v>10272</v>
      </c>
      <c r="K14" t="s">
        <v>10212</v>
      </c>
      <c r="L14" t="s">
        <v>10933</v>
      </c>
      <c r="M14" t="s">
        <v>509</v>
      </c>
      <c r="N14" t="s">
        <v>509</v>
      </c>
      <c r="O14" t="s">
        <v>806</v>
      </c>
    </row>
    <row r="15" spans="1:15">
      <c r="A15" t="s">
        <v>10785</v>
      </c>
      <c r="B15" t="s">
        <v>4930</v>
      </c>
      <c r="C15" t="s">
        <v>107</v>
      </c>
      <c r="D15" t="s">
        <v>11557</v>
      </c>
      <c r="E15">
        <v>113980075</v>
      </c>
      <c r="F15">
        <v>3852490202</v>
      </c>
      <c r="G15" t="s">
        <v>11558</v>
      </c>
      <c r="H15" t="s">
        <v>11559</v>
      </c>
      <c r="I15" t="s">
        <v>4218</v>
      </c>
      <c r="J15" t="s">
        <v>10276</v>
      </c>
      <c r="K15" t="s">
        <v>10486</v>
      </c>
      <c r="L15" t="s">
        <v>11017</v>
      </c>
      <c r="M15" t="s">
        <v>509</v>
      </c>
      <c r="N15" t="s">
        <v>509</v>
      </c>
      <c r="O15" t="s">
        <v>509</v>
      </c>
    </row>
    <row r="16" spans="1:15" hidden="1">
      <c r="A16" t="s">
        <v>10785</v>
      </c>
      <c r="B16" t="s">
        <v>11475</v>
      </c>
      <c r="C16" t="s">
        <v>130</v>
      </c>
      <c r="D16" t="s">
        <v>11560</v>
      </c>
      <c r="E16">
        <v>95613357</v>
      </c>
      <c r="F16" t="s">
        <v>11561</v>
      </c>
      <c r="G16" t="s">
        <v>11562</v>
      </c>
      <c r="H16" t="s">
        <v>11563</v>
      </c>
      <c r="I16" t="s">
        <v>4218</v>
      </c>
      <c r="J16" t="s">
        <v>10272</v>
      </c>
      <c r="K16" t="s">
        <v>11063</v>
      </c>
      <c r="L16" t="s">
        <v>10688</v>
      </c>
      <c r="M16" t="s">
        <v>11564</v>
      </c>
      <c r="N16" t="s">
        <v>509</v>
      </c>
      <c r="O16" t="s">
        <v>806</v>
      </c>
    </row>
    <row r="24" spans="13:13">
      <c r="M24" t="s">
        <v>486</v>
      </c>
    </row>
  </sheetData>
  <autoFilter ref="A2:O16" xr:uid="{E0558F7A-311A-44DA-9551-518991C48D9B}">
    <filterColumn colId="14">
      <filters>
        <filter val="Yes"/>
      </filters>
    </filterColumn>
  </autoFilter>
  <mergeCells count="4">
    <mergeCell ref="A1:C1"/>
    <mergeCell ref="D1:G1"/>
    <mergeCell ref="H1:K1"/>
    <mergeCell ref="M1:O1"/>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D37E8-3C11-4E5A-8172-310B1F7C7AE4}">
  <dimension ref="A1:P10"/>
  <sheetViews>
    <sheetView topLeftCell="C1" workbookViewId="0">
      <selection activeCell="D11" sqref="D11"/>
    </sheetView>
  </sheetViews>
  <sheetFormatPr defaultColWidth="8.85546875" defaultRowHeight="15"/>
  <cols>
    <col min="1" max="1" width="12.28515625" customWidth="1"/>
    <col min="2" max="2" width="9.140625" bestFit="1" customWidth="1"/>
    <col min="3" max="3" width="29.42578125" customWidth="1"/>
    <col min="4" max="4" width="24.42578125" customWidth="1"/>
    <col min="5" max="5" width="11.85546875" customWidth="1"/>
    <col min="6" max="6" width="14.7109375" customWidth="1"/>
    <col min="7" max="7" width="39.28515625"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6">
      <c r="A1" s="1186" t="s">
        <v>8788</v>
      </c>
      <c r="B1" s="1186"/>
      <c r="C1" s="1186"/>
      <c r="D1" s="1186" t="s">
        <v>9912</v>
      </c>
      <c r="E1" s="1186"/>
      <c r="F1" s="1186"/>
      <c r="G1" s="1186"/>
      <c r="H1" s="1186" t="s">
        <v>8788</v>
      </c>
      <c r="I1" s="1186"/>
      <c r="J1" s="1186"/>
      <c r="K1" s="1186"/>
      <c r="M1" s="1186" t="s">
        <v>10143</v>
      </c>
      <c r="N1" s="1186"/>
      <c r="O1" s="1186"/>
    </row>
    <row r="2" spans="1:16">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6" ht="14.25" customHeight="1">
      <c r="A3" t="s">
        <v>10785</v>
      </c>
      <c r="B3" t="s">
        <v>4825</v>
      </c>
      <c r="C3" t="s">
        <v>95</v>
      </c>
      <c r="D3" t="s">
        <v>11565</v>
      </c>
      <c r="E3">
        <v>111944799</v>
      </c>
      <c r="F3" t="s">
        <v>11566</v>
      </c>
      <c r="G3" t="s">
        <v>11567</v>
      </c>
      <c r="H3" t="s">
        <v>11568</v>
      </c>
      <c r="I3" t="s">
        <v>4204</v>
      </c>
      <c r="J3" t="s">
        <v>10272</v>
      </c>
      <c r="K3" t="s">
        <v>10212</v>
      </c>
      <c r="L3" t="s">
        <v>802</v>
      </c>
      <c r="M3" t="s">
        <v>509</v>
      </c>
      <c r="N3" t="s">
        <v>509</v>
      </c>
      <c r="O3" t="s">
        <v>509</v>
      </c>
    </row>
    <row r="4" spans="1:16">
      <c r="A4" t="s">
        <v>10785</v>
      </c>
      <c r="B4" t="s">
        <v>4857</v>
      </c>
      <c r="C4" t="s">
        <v>80</v>
      </c>
      <c r="D4" t="s">
        <v>11569</v>
      </c>
      <c r="E4">
        <v>95659000</v>
      </c>
      <c r="F4" t="s">
        <v>11570</v>
      </c>
      <c r="G4" t="s">
        <v>11571</v>
      </c>
      <c r="H4" t="s">
        <v>11572</v>
      </c>
      <c r="I4" t="s">
        <v>4204</v>
      </c>
      <c r="J4" t="s">
        <v>10276</v>
      </c>
      <c r="K4" t="s">
        <v>10486</v>
      </c>
      <c r="L4" t="s">
        <v>11397</v>
      </c>
      <c r="M4" t="s">
        <v>509</v>
      </c>
      <c r="N4" t="s">
        <v>509</v>
      </c>
      <c r="O4" t="s">
        <v>806</v>
      </c>
    </row>
    <row r="5" spans="1:16">
      <c r="A5" t="s">
        <v>10785</v>
      </c>
      <c r="B5" t="s">
        <v>4905</v>
      </c>
      <c r="C5" t="s">
        <v>142</v>
      </c>
      <c r="D5" t="s">
        <v>11513</v>
      </c>
      <c r="E5">
        <v>113609387</v>
      </c>
      <c r="F5" t="s">
        <v>11514</v>
      </c>
      <c r="G5" t="s">
        <v>11515</v>
      </c>
      <c r="H5" t="s">
        <v>11516</v>
      </c>
      <c r="I5" t="s">
        <v>4220</v>
      </c>
      <c r="J5" t="s">
        <v>10367</v>
      </c>
      <c r="K5" t="s">
        <v>10695</v>
      </c>
      <c r="L5" t="s">
        <v>10809</v>
      </c>
      <c r="M5" t="s">
        <v>509</v>
      </c>
      <c r="N5" t="s">
        <v>509</v>
      </c>
      <c r="O5" t="s">
        <v>806</v>
      </c>
      <c r="P5" t="s">
        <v>11573</v>
      </c>
    </row>
    <row r="6" spans="1:16">
      <c r="A6" t="s">
        <v>10785</v>
      </c>
      <c r="B6" t="s">
        <v>4769</v>
      </c>
      <c r="C6" t="s">
        <v>107</v>
      </c>
      <c r="D6" t="s">
        <v>11574</v>
      </c>
      <c r="E6">
        <v>96566861</v>
      </c>
      <c r="F6" t="s">
        <v>11575</v>
      </c>
      <c r="G6" t="s">
        <v>11576</v>
      </c>
      <c r="H6" t="s">
        <v>11577</v>
      </c>
      <c r="I6" t="s">
        <v>4218</v>
      </c>
      <c r="J6" t="s">
        <v>10276</v>
      </c>
      <c r="K6" t="s">
        <v>10486</v>
      </c>
      <c r="L6" t="s">
        <v>10305</v>
      </c>
      <c r="M6" t="s">
        <v>509</v>
      </c>
      <c r="N6" t="s">
        <v>509</v>
      </c>
      <c r="O6" t="s">
        <v>509</v>
      </c>
    </row>
    <row r="7" spans="1:16">
      <c r="A7" t="s">
        <v>10785</v>
      </c>
      <c r="B7" t="s">
        <v>4773</v>
      </c>
      <c r="C7" t="s">
        <v>92</v>
      </c>
      <c r="D7" t="s">
        <v>11578</v>
      </c>
      <c r="E7">
        <v>112567248</v>
      </c>
      <c r="F7" t="s">
        <v>11579</v>
      </c>
      <c r="G7" t="s">
        <v>11580</v>
      </c>
      <c r="H7" t="s">
        <v>11581</v>
      </c>
      <c r="I7" t="s">
        <v>4220</v>
      </c>
      <c r="J7" t="s">
        <v>10272</v>
      </c>
      <c r="K7" t="s">
        <v>10218</v>
      </c>
      <c r="L7" t="s">
        <v>10429</v>
      </c>
      <c r="M7" t="s">
        <v>509</v>
      </c>
      <c r="N7" t="s">
        <v>509</v>
      </c>
      <c r="O7" t="s">
        <v>509</v>
      </c>
    </row>
    <row r="8" spans="1:16">
      <c r="A8" t="s">
        <v>10785</v>
      </c>
      <c r="B8" t="s">
        <v>11582</v>
      </c>
      <c r="C8" t="s">
        <v>80</v>
      </c>
      <c r="D8" t="s">
        <v>11583</v>
      </c>
      <c r="E8">
        <v>112980555</v>
      </c>
      <c r="F8" t="s">
        <v>11584</v>
      </c>
      <c r="G8" t="s">
        <v>11585</v>
      </c>
      <c r="H8" t="s">
        <v>11586</v>
      </c>
      <c r="I8" t="s">
        <v>4204</v>
      </c>
      <c r="J8" t="s">
        <v>10276</v>
      </c>
      <c r="K8" t="s">
        <v>10486</v>
      </c>
      <c r="L8" t="s">
        <v>10809</v>
      </c>
      <c r="M8" t="s">
        <v>509</v>
      </c>
      <c r="N8" t="s">
        <v>509</v>
      </c>
      <c r="O8" t="s">
        <v>509</v>
      </c>
    </row>
    <row r="9" spans="1:16">
      <c r="A9" t="s">
        <v>10785</v>
      </c>
      <c r="B9" t="s">
        <v>11587</v>
      </c>
      <c r="C9" t="s">
        <v>86</v>
      </c>
      <c r="D9" t="s">
        <v>11588</v>
      </c>
      <c r="E9">
        <v>113298217</v>
      </c>
      <c r="F9" t="s">
        <v>11589</v>
      </c>
      <c r="G9" t="s">
        <v>11590</v>
      </c>
      <c r="H9" t="s">
        <v>11591</v>
      </c>
      <c r="I9" t="s">
        <v>4204</v>
      </c>
      <c r="J9" t="s">
        <v>10276</v>
      </c>
      <c r="K9" t="s">
        <v>10486</v>
      </c>
      <c r="L9" t="s">
        <v>10559</v>
      </c>
      <c r="M9" t="s">
        <v>509</v>
      </c>
      <c r="N9" t="s">
        <v>509</v>
      </c>
      <c r="O9" t="s">
        <v>509</v>
      </c>
    </row>
    <row r="10" spans="1:16">
      <c r="A10" t="s">
        <v>10785</v>
      </c>
      <c r="B10" t="s">
        <v>11592</v>
      </c>
      <c r="C10" t="s">
        <v>149</v>
      </c>
      <c r="D10" t="s">
        <v>11593</v>
      </c>
      <c r="E10">
        <v>95670220</v>
      </c>
      <c r="F10" t="s">
        <v>11594</v>
      </c>
      <c r="G10" t="s">
        <v>11595</v>
      </c>
      <c r="H10" t="s">
        <v>11596</v>
      </c>
      <c r="I10" t="s">
        <v>4220</v>
      </c>
      <c r="J10" t="s">
        <v>10272</v>
      </c>
      <c r="K10" t="s">
        <v>10218</v>
      </c>
      <c r="L10" t="s">
        <v>802</v>
      </c>
      <c r="M10" t="s">
        <v>509</v>
      </c>
      <c r="N10" t="s">
        <v>509</v>
      </c>
      <c r="O10" t="s">
        <v>509</v>
      </c>
    </row>
  </sheetData>
  <mergeCells count="4">
    <mergeCell ref="A1:C1"/>
    <mergeCell ref="D1:G1"/>
    <mergeCell ref="H1:K1"/>
    <mergeCell ref="M1:O1"/>
  </mergeCell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0FFB-6B32-479C-97A6-F032789216A3}">
  <dimension ref="A1:O12"/>
  <sheetViews>
    <sheetView workbookViewId="0">
      <selection activeCell="L2" sqref="L2:L12"/>
    </sheetView>
  </sheetViews>
  <sheetFormatPr defaultColWidth="8.85546875" defaultRowHeight="15"/>
  <cols>
    <col min="1" max="1" width="12.28515625" customWidth="1"/>
    <col min="2" max="2" width="9.140625" bestFit="1" customWidth="1"/>
    <col min="3" max="3" width="29.42578125" customWidth="1"/>
    <col min="4" max="4" width="24.42578125" customWidth="1"/>
    <col min="5" max="5" width="11.85546875" customWidth="1"/>
    <col min="6" max="6" width="14.7109375" customWidth="1"/>
    <col min="7" max="7" width="39.28515625"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11597</v>
      </c>
      <c r="C3" t="s">
        <v>167</v>
      </c>
      <c r="D3" t="s">
        <v>11598</v>
      </c>
      <c r="E3">
        <v>112989852</v>
      </c>
      <c r="F3" t="s">
        <v>11599</v>
      </c>
      <c r="G3" t="s">
        <v>11600</v>
      </c>
      <c r="H3" t="s">
        <v>11601</v>
      </c>
      <c r="I3" t="s">
        <v>4220</v>
      </c>
      <c r="J3" t="s">
        <v>10276</v>
      </c>
      <c r="K3" t="s">
        <v>10148</v>
      </c>
      <c r="L3" t="s">
        <v>11017</v>
      </c>
      <c r="M3" t="s">
        <v>509</v>
      </c>
      <c r="N3" t="s">
        <v>509</v>
      </c>
      <c r="O3" t="s">
        <v>509</v>
      </c>
    </row>
    <row r="4" spans="1:15" ht="14.25" customHeight="1">
      <c r="A4" t="s">
        <v>10785</v>
      </c>
      <c r="B4" t="s">
        <v>4825</v>
      </c>
      <c r="C4" t="s">
        <v>95</v>
      </c>
      <c r="D4" t="s">
        <v>11565</v>
      </c>
      <c r="E4">
        <v>111944799</v>
      </c>
      <c r="F4" t="s">
        <v>11566</v>
      </c>
      <c r="G4" t="s">
        <v>11567</v>
      </c>
      <c r="H4" t="s">
        <v>11568</v>
      </c>
      <c r="I4" t="s">
        <v>4204</v>
      </c>
      <c r="J4" t="s">
        <v>10272</v>
      </c>
      <c r="K4" t="s">
        <v>10212</v>
      </c>
      <c r="L4" t="s">
        <v>802</v>
      </c>
      <c r="M4" t="s">
        <v>509</v>
      </c>
      <c r="N4" t="s">
        <v>509</v>
      </c>
      <c r="O4" t="s">
        <v>806</v>
      </c>
    </row>
    <row r="5" spans="1:15">
      <c r="A5" t="s">
        <v>10785</v>
      </c>
      <c r="B5" t="s">
        <v>4838</v>
      </c>
      <c r="C5" t="s">
        <v>80</v>
      </c>
      <c r="D5" t="s">
        <v>11602</v>
      </c>
      <c r="E5">
        <v>112540452</v>
      </c>
      <c r="F5">
        <v>8018690322</v>
      </c>
      <c r="G5">
        <v>3852606113</v>
      </c>
      <c r="H5" t="s">
        <v>11603</v>
      </c>
      <c r="I5" t="s">
        <v>4204</v>
      </c>
      <c r="J5" t="s">
        <v>10276</v>
      </c>
      <c r="K5" t="s">
        <v>10486</v>
      </c>
      <c r="L5" t="s">
        <v>11343</v>
      </c>
      <c r="M5" t="s">
        <v>509</v>
      </c>
      <c r="N5" t="s">
        <v>509</v>
      </c>
      <c r="O5" t="s">
        <v>509</v>
      </c>
    </row>
    <row r="6" spans="1:15">
      <c r="A6" t="s">
        <v>10785</v>
      </c>
      <c r="B6" t="s">
        <v>4841</v>
      </c>
      <c r="C6" t="s">
        <v>95</v>
      </c>
      <c r="D6" t="s">
        <v>11434</v>
      </c>
      <c r="E6">
        <v>113294962</v>
      </c>
      <c r="F6" t="s">
        <v>11604</v>
      </c>
      <c r="H6" t="s">
        <v>11605</v>
      </c>
      <c r="I6" t="s">
        <v>4204</v>
      </c>
      <c r="J6" t="s">
        <v>10272</v>
      </c>
      <c r="K6" t="s">
        <v>10212</v>
      </c>
      <c r="L6" t="s">
        <v>10809</v>
      </c>
      <c r="M6" t="s">
        <v>509</v>
      </c>
      <c r="N6" t="s">
        <v>509</v>
      </c>
      <c r="O6" t="s">
        <v>509</v>
      </c>
    </row>
    <row r="7" spans="1:15">
      <c r="A7" t="s">
        <v>10785</v>
      </c>
      <c r="B7" t="s">
        <v>4853</v>
      </c>
      <c r="C7" t="s">
        <v>130</v>
      </c>
      <c r="D7" t="s">
        <v>11606</v>
      </c>
      <c r="E7">
        <v>111470662</v>
      </c>
      <c r="F7" t="s">
        <v>11607</v>
      </c>
      <c r="G7" t="s">
        <v>11608</v>
      </c>
      <c r="H7" t="s">
        <v>11609</v>
      </c>
      <c r="I7" t="s">
        <v>4218</v>
      </c>
      <c r="J7" t="s">
        <v>10272</v>
      </c>
      <c r="K7" t="s">
        <v>11063</v>
      </c>
      <c r="L7" t="s">
        <v>10809</v>
      </c>
      <c r="M7" t="s">
        <v>509</v>
      </c>
      <c r="N7" t="s">
        <v>509</v>
      </c>
      <c r="O7" t="s">
        <v>509</v>
      </c>
    </row>
    <row r="8" spans="1:15">
      <c r="A8" t="s">
        <v>10785</v>
      </c>
      <c r="B8" t="s">
        <v>4857</v>
      </c>
      <c r="C8" t="s">
        <v>80</v>
      </c>
      <c r="D8" t="s">
        <v>11610</v>
      </c>
      <c r="E8">
        <v>95694655</v>
      </c>
      <c r="F8" t="s">
        <v>11611</v>
      </c>
      <c r="G8" t="s">
        <v>11612</v>
      </c>
      <c r="H8" t="s">
        <v>11613</v>
      </c>
      <c r="I8" t="s">
        <v>4204</v>
      </c>
      <c r="J8" t="s">
        <v>10276</v>
      </c>
      <c r="K8" t="s">
        <v>10486</v>
      </c>
      <c r="L8" t="s">
        <v>10688</v>
      </c>
      <c r="M8" t="s">
        <v>509</v>
      </c>
      <c r="N8" t="s">
        <v>509</v>
      </c>
      <c r="O8" t="s">
        <v>806</v>
      </c>
    </row>
    <row r="9" spans="1:15">
      <c r="A9" t="s">
        <v>10785</v>
      </c>
      <c r="B9" t="s">
        <v>4862</v>
      </c>
      <c r="C9" t="s">
        <v>95</v>
      </c>
      <c r="D9" t="s">
        <v>11614</v>
      </c>
      <c r="E9">
        <v>95644838</v>
      </c>
      <c r="F9">
        <v>8017186289</v>
      </c>
      <c r="G9" t="s">
        <v>2553</v>
      </c>
      <c r="H9" t="s">
        <v>11615</v>
      </c>
      <c r="I9" t="s">
        <v>4204</v>
      </c>
      <c r="J9" t="s">
        <v>10272</v>
      </c>
      <c r="K9" t="s">
        <v>10212</v>
      </c>
      <c r="L9" t="s">
        <v>10933</v>
      </c>
      <c r="M9" t="s">
        <v>509</v>
      </c>
      <c r="N9" t="s">
        <v>509</v>
      </c>
      <c r="O9" t="s">
        <v>509</v>
      </c>
    </row>
    <row r="10" spans="1:15">
      <c r="A10" t="s">
        <v>10785</v>
      </c>
      <c r="B10" t="s">
        <v>4869</v>
      </c>
      <c r="C10" t="s">
        <v>95</v>
      </c>
      <c r="D10" t="s">
        <v>11616</v>
      </c>
      <c r="E10">
        <v>96880832</v>
      </c>
      <c r="F10" t="s">
        <v>11617</v>
      </c>
      <c r="G10" t="s">
        <v>11618</v>
      </c>
      <c r="H10" t="s">
        <v>11619</v>
      </c>
      <c r="I10" t="s">
        <v>4204</v>
      </c>
      <c r="J10" t="s">
        <v>10272</v>
      </c>
      <c r="K10" t="s">
        <v>10212</v>
      </c>
      <c r="L10" t="s">
        <v>10809</v>
      </c>
      <c r="M10" t="s">
        <v>509</v>
      </c>
      <c r="N10" t="s">
        <v>509</v>
      </c>
      <c r="O10" t="s">
        <v>509</v>
      </c>
    </row>
    <row r="11" spans="1:15">
      <c r="A11" t="s">
        <v>10785</v>
      </c>
      <c r="B11" t="s">
        <v>4885</v>
      </c>
      <c r="C11" t="s">
        <v>149</v>
      </c>
      <c r="D11" t="s">
        <v>4131</v>
      </c>
      <c r="E11">
        <v>112494544</v>
      </c>
      <c r="F11" t="s">
        <v>11620</v>
      </c>
      <c r="G11" t="s">
        <v>11621</v>
      </c>
      <c r="H11" t="s">
        <v>11622</v>
      </c>
      <c r="I11" t="s">
        <v>4220</v>
      </c>
      <c r="J11" t="s">
        <v>10272</v>
      </c>
      <c r="K11" t="s">
        <v>10218</v>
      </c>
      <c r="L11" t="s">
        <v>11397</v>
      </c>
      <c r="M11" t="s">
        <v>509</v>
      </c>
      <c r="N11" t="s">
        <v>509</v>
      </c>
      <c r="O11" t="s">
        <v>509</v>
      </c>
    </row>
    <row r="12" spans="1:15">
      <c r="A12" t="s">
        <v>10785</v>
      </c>
      <c r="B12" t="s">
        <v>4892</v>
      </c>
      <c r="C12" t="s">
        <v>95</v>
      </c>
      <c r="D12" t="s">
        <v>11623</v>
      </c>
      <c r="E12">
        <v>112492053</v>
      </c>
      <c r="F12" t="s">
        <v>11624</v>
      </c>
      <c r="G12" t="s">
        <v>11625</v>
      </c>
      <c r="H12" t="s">
        <v>11626</v>
      </c>
      <c r="I12" t="s">
        <v>4204</v>
      </c>
      <c r="J12" t="s">
        <v>10272</v>
      </c>
      <c r="K12" t="s">
        <v>10212</v>
      </c>
      <c r="L12" t="s">
        <v>11397</v>
      </c>
      <c r="M12" t="s">
        <v>509</v>
      </c>
      <c r="N12" t="s">
        <v>509</v>
      </c>
      <c r="O12" t="s">
        <v>509</v>
      </c>
    </row>
  </sheetData>
  <mergeCells count="4">
    <mergeCell ref="A1:C1"/>
    <mergeCell ref="D1:G1"/>
    <mergeCell ref="H1:K1"/>
    <mergeCell ref="M1:O1"/>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5CD6-6413-4561-96CF-46AA6FCE8C62}">
  <dimension ref="A1:O21"/>
  <sheetViews>
    <sheetView workbookViewId="0">
      <selection activeCell="D8" sqref="D8"/>
    </sheetView>
  </sheetViews>
  <sheetFormatPr defaultColWidth="8.85546875" defaultRowHeight="15"/>
  <cols>
    <col min="1" max="1" width="12.28515625" customWidth="1"/>
    <col min="2" max="2" width="9.140625" bestFit="1" customWidth="1"/>
    <col min="3" max="3" width="29.42578125" customWidth="1"/>
    <col min="4" max="4" width="25.42578125" customWidth="1"/>
    <col min="5" max="5" width="14.140625" customWidth="1"/>
    <col min="6" max="6" width="14.7109375" customWidth="1"/>
    <col min="7" max="7" width="36.42578125" bestFit="1"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11627</v>
      </c>
      <c r="C3" t="s">
        <v>167</v>
      </c>
      <c r="D3" t="s">
        <v>11628</v>
      </c>
      <c r="E3">
        <v>95711438</v>
      </c>
      <c r="F3" t="s">
        <v>11629</v>
      </c>
      <c r="G3" t="s">
        <v>11630</v>
      </c>
      <c r="H3" t="s">
        <v>11631</v>
      </c>
      <c r="I3" t="s">
        <v>4220</v>
      </c>
      <c r="J3" t="s">
        <v>10276</v>
      </c>
      <c r="K3" t="s">
        <v>10148</v>
      </c>
      <c r="L3" t="s">
        <v>10429</v>
      </c>
      <c r="M3" t="s">
        <v>509</v>
      </c>
      <c r="N3" t="s">
        <v>509</v>
      </c>
      <c r="O3" t="s">
        <v>509</v>
      </c>
    </row>
    <row r="4" spans="1:15">
      <c r="A4" t="s">
        <v>10785</v>
      </c>
      <c r="B4" t="s">
        <v>11632</v>
      </c>
      <c r="C4" t="s">
        <v>149</v>
      </c>
      <c r="D4" t="s">
        <v>11080</v>
      </c>
      <c r="E4">
        <v>111840199</v>
      </c>
      <c r="F4" t="s">
        <v>11633</v>
      </c>
      <c r="H4" t="s">
        <v>11083</v>
      </c>
      <c r="I4" t="s">
        <v>4220</v>
      </c>
      <c r="J4" t="s">
        <v>10272</v>
      </c>
      <c r="K4" t="s">
        <v>10218</v>
      </c>
      <c r="L4" t="s">
        <v>10688</v>
      </c>
      <c r="M4" t="s">
        <v>509</v>
      </c>
      <c r="N4" t="s">
        <v>509</v>
      </c>
      <c r="O4" t="s">
        <v>509</v>
      </c>
    </row>
    <row r="5" spans="1:15">
      <c r="A5" t="s">
        <v>10785</v>
      </c>
      <c r="B5" t="s">
        <v>11634</v>
      </c>
      <c r="C5" t="s">
        <v>149</v>
      </c>
      <c r="D5" t="s">
        <v>11635</v>
      </c>
      <c r="E5">
        <v>111839294</v>
      </c>
      <c r="F5" t="s">
        <v>11636</v>
      </c>
      <c r="G5" t="s">
        <v>11637</v>
      </c>
      <c r="H5" t="s">
        <v>11638</v>
      </c>
      <c r="I5" t="s">
        <v>4220</v>
      </c>
      <c r="J5" t="s">
        <v>10272</v>
      </c>
      <c r="K5" t="s">
        <v>10218</v>
      </c>
      <c r="L5" t="s">
        <v>802</v>
      </c>
      <c r="M5" t="s">
        <v>509</v>
      </c>
      <c r="N5" t="s">
        <v>509</v>
      </c>
      <c r="O5" t="s">
        <v>509</v>
      </c>
    </row>
    <row r="6" spans="1:15">
      <c r="A6" t="s">
        <v>10785</v>
      </c>
      <c r="B6" t="s">
        <v>11639</v>
      </c>
      <c r="C6" t="s">
        <v>107</v>
      </c>
      <c r="D6" t="s">
        <v>11640</v>
      </c>
      <c r="E6">
        <v>111658212</v>
      </c>
      <c r="F6">
        <v>8014037809</v>
      </c>
      <c r="G6" t="s">
        <v>11641</v>
      </c>
      <c r="H6" t="s">
        <v>11642</v>
      </c>
      <c r="I6" t="s">
        <v>4218</v>
      </c>
      <c r="J6" t="s">
        <v>10276</v>
      </c>
      <c r="K6" t="s">
        <v>10486</v>
      </c>
      <c r="L6" t="s">
        <v>802</v>
      </c>
      <c r="M6" t="s">
        <v>509</v>
      </c>
      <c r="N6" t="s">
        <v>509</v>
      </c>
      <c r="O6" t="s">
        <v>509</v>
      </c>
    </row>
    <row r="7" spans="1:15">
      <c r="A7" t="s">
        <v>10785</v>
      </c>
      <c r="B7" t="s">
        <v>4820</v>
      </c>
      <c r="C7" t="s">
        <v>136</v>
      </c>
      <c r="D7" t="s">
        <v>11643</v>
      </c>
      <c r="E7">
        <v>98618523</v>
      </c>
      <c r="F7">
        <v>3852497068</v>
      </c>
      <c r="G7" t="s">
        <v>11644</v>
      </c>
      <c r="H7" t="s">
        <v>11645</v>
      </c>
      <c r="I7" t="s">
        <v>4204</v>
      </c>
      <c r="J7" t="s">
        <v>10272</v>
      </c>
      <c r="K7" t="s">
        <v>10212</v>
      </c>
      <c r="L7" t="s">
        <v>10809</v>
      </c>
      <c r="M7" t="s">
        <v>509</v>
      </c>
      <c r="N7" t="s">
        <v>509</v>
      </c>
      <c r="O7" t="s">
        <v>509</v>
      </c>
    </row>
    <row r="8" spans="1:15">
      <c r="A8" t="s">
        <v>10785</v>
      </c>
      <c r="B8" t="s">
        <v>4833</v>
      </c>
      <c r="C8" t="s">
        <v>80</v>
      </c>
      <c r="D8" t="s">
        <v>11646</v>
      </c>
      <c r="E8">
        <v>95690835</v>
      </c>
      <c r="F8">
        <v>8017597109</v>
      </c>
      <c r="G8" t="s">
        <v>11647</v>
      </c>
      <c r="H8" t="s">
        <v>11648</v>
      </c>
      <c r="I8" t="s">
        <v>4204</v>
      </c>
      <c r="J8" t="s">
        <v>10276</v>
      </c>
      <c r="K8" t="s">
        <v>10486</v>
      </c>
      <c r="L8" t="s">
        <v>11017</v>
      </c>
      <c r="M8" t="s">
        <v>509</v>
      </c>
      <c r="N8" t="s">
        <v>509</v>
      </c>
      <c r="O8" t="s">
        <v>509</v>
      </c>
    </row>
    <row r="9" spans="1:15">
      <c r="A9" t="s">
        <v>10785</v>
      </c>
      <c r="B9" t="s">
        <v>4838</v>
      </c>
      <c r="C9" t="s">
        <v>80</v>
      </c>
      <c r="D9" t="s">
        <v>11649</v>
      </c>
      <c r="E9">
        <v>95611190</v>
      </c>
      <c r="F9" t="s">
        <v>11650</v>
      </c>
      <c r="G9" t="s">
        <v>11651</v>
      </c>
      <c r="H9" t="s">
        <v>11652</v>
      </c>
      <c r="I9" t="s">
        <v>4204</v>
      </c>
      <c r="J9" t="s">
        <v>10276</v>
      </c>
      <c r="K9" t="s">
        <v>10486</v>
      </c>
      <c r="L9" t="s">
        <v>11017</v>
      </c>
      <c r="M9" t="s">
        <v>509</v>
      </c>
      <c r="N9" t="s">
        <v>509</v>
      </c>
      <c r="O9" t="s">
        <v>806</v>
      </c>
    </row>
    <row r="10" spans="1:15">
      <c r="A10" t="s">
        <v>10785</v>
      </c>
      <c r="B10" t="s">
        <v>4841</v>
      </c>
      <c r="C10" t="s">
        <v>95</v>
      </c>
      <c r="D10" t="s">
        <v>11653</v>
      </c>
      <c r="E10">
        <v>95674309</v>
      </c>
      <c r="F10" t="s">
        <v>11654</v>
      </c>
      <c r="G10" t="s">
        <v>11655</v>
      </c>
      <c r="H10" t="s">
        <v>11656</v>
      </c>
      <c r="I10" t="s">
        <v>4204</v>
      </c>
      <c r="J10" t="s">
        <v>10272</v>
      </c>
      <c r="K10" t="s">
        <v>10212</v>
      </c>
      <c r="L10" t="s">
        <v>10688</v>
      </c>
      <c r="M10" t="s">
        <v>509</v>
      </c>
      <c r="N10" t="s">
        <v>509</v>
      </c>
      <c r="O10" t="s">
        <v>806</v>
      </c>
    </row>
    <row r="21" spans="14:14">
      <c r="N21">
        <v>5</v>
      </c>
    </row>
  </sheetData>
  <mergeCells count="4">
    <mergeCell ref="A1:C1"/>
    <mergeCell ref="D1:G1"/>
    <mergeCell ref="H1:K1"/>
    <mergeCell ref="M1:O1"/>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910E-2FE1-491F-8282-9E80A52CA322}">
  <dimension ref="A1:O8"/>
  <sheetViews>
    <sheetView workbookViewId="0">
      <selection activeCell="C3" sqref="C3"/>
    </sheetView>
  </sheetViews>
  <sheetFormatPr defaultColWidth="8.85546875" defaultRowHeight="15"/>
  <cols>
    <col min="1" max="1" width="12.28515625" customWidth="1"/>
    <col min="2" max="2" width="9.140625" bestFit="1" customWidth="1"/>
    <col min="3" max="3" width="29.42578125" customWidth="1"/>
    <col min="4" max="4" width="25.42578125" customWidth="1"/>
    <col min="5" max="5" width="14.140625" customWidth="1"/>
    <col min="6" max="6" width="14.7109375" customWidth="1"/>
    <col min="7" max="7" width="36.42578125" bestFit="1"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8753</v>
      </c>
      <c r="C3" t="s">
        <v>142</v>
      </c>
      <c r="D3" t="s">
        <v>11657</v>
      </c>
      <c r="E3">
        <v>95676533</v>
      </c>
      <c r="F3" t="s">
        <v>11658</v>
      </c>
      <c r="G3" t="s">
        <v>2553</v>
      </c>
      <c r="H3" t="s">
        <v>11659</v>
      </c>
      <c r="I3" t="s">
        <v>4220</v>
      </c>
      <c r="J3" t="s">
        <v>10367</v>
      </c>
      <c r="K3" t="s">
        <v>10695</v>
      </c>
      <c r="L3" t="s">
        <v>802</v>
      </c>
      <c r="M3" t="s">
        <v>509</v>
      </c>
      <c r="N3" t="s">
        <v>509</v>
      </c>
      <c r="O3" t="s">
        <v>509</v>
      </c>
    </row>
    <row r="4" spans="1:15">
      <c r="A4" t="s">
        <v>10785</v>
      </c>
      <c r="B4" t="s">
        <v>8536</v>
      </c>
      <c r="C4" t="s">
        <v>86</v>
      </c>
      <c r="D4" t="s">
        <v>11660</v>
      </c>
      <c r="E4">
        <v>111565957</v>
      </c>
      <c r="F4" t="s">
        <v>11661</v>
      </c>
      <c r="G4" t="s">
        <v>11662</v>
      </c>
      <c r="H4" t="s">
        <v>11663</v>
      </c>
      <c r="I4" t="s">
        <v>4204</v>
      </c>
      <c r="J4" t="s">
        <v>10276</v>
      </c>
      <c r="K4" t="s">
        <v>10486</v>
      </c>
      <c r="L4" t="s">
        <v>10599</v>
      </c>
      <c r="M4" t="s">
        <v>509</v>
      </c>
      <c r="N4" t="s">
        <v>509</v>
      </c>
      <c r="O4" t="s">
        <v>509</v>
      </c>
    </row>
    <row r="5" spans="1:15">
      <c r="A5" t="s">
        <v>10785</v>
      </c>
      <c r="B5" t="s">
        <v>8530</v>
      </c>
      <c r="C5" t="s">
        <v>136</v>
      </c>
      <c r="D5" t="s">
        <v>11664</v>
      </c>
      <c r="E5">
        <v>110349343</v>
      </c>
      <c r="F5" t="s">
        <v>11665</v>
      </c>
      <c r="G5" t="s">
        <v>11666</v>
      </c>
      <c r="H5" t="s">
        <v>11667</v>
      </c>
      <c r="I5" t="s">
        <v>4204</v>
      </c>
      <c r="J5" t="s">
        <v>10272</v>
      </c>
      <c r="K5" t="s">
        <v>10212</v>
      </c>
      <c r="L5" t="s">
        <v>10809</v>
      </c>
      <c r="M5" t="s">
        <v>509</v>
      </c>
      <c r="N5" t="s">
        <v>509</v>
      </c>
      <c r="O5" t="s">
        <v>509</v>
      </c>
    </row>
    <row r="6" spans="1:15">
      <c r="A6" t="s">
        <v>10785</v>
      </c>
      <c r="B6" t="s">
        <v>11668</v>
      </c>
      <c r="C6" t="s">
        <v>136</v>
      </c>
      <c r="D6" t="s">
        <v>11669</v>
      </c>
      <c r="E6">
        <v>111594177</v>
      </c>
      <c r="F6" t="s">
        <v>11670</v>
      </c>
      <c r="G6" t="s">
        <v>11671</v>
      </c>
      <c r="H6" t="s">
        <v>11672</v>
      </c>
      <c r="I6" t="s">
        <v>4204</v>
      </c>
      <c r="J6" t="s">
        <v>10272</v>
      </c>
      <c r="K6" t="s">
        <v>10212</v>
      </c>
      <c r="L6" t="s">
        <v>802</v>
      </c>
      <c r="M6" t="s">
        <v>509</v>
      </c>
      <c r="N6" t="s">
        <v>509</v>
      </c>
      <c r="O6" t="s">
        <v>509</v>
      </c>
    </row>
    <row r="7" spans="1:15">
      <c r="A7" t="s">
        <v>10785</v>
      </c>
      <c r="B7" t="s">
        <v>11673</v>
      </c>
      <c r="C7" t="s">
        <v>95</v>
      </c>
      <c r="D7" t="s">
        <v>11674</v>
      </c>
      <c r="E7">
        <v>95696439</v>
      </c>
      <c r="F7" t="s">
        <v>11675</v>
      </c>
      <c r="G7" t="s">
        <v>2553</v>
      </c>
      <c r="H7" t="s">
        <v>11676</v>
      </c>
      <c r="I7" t="s">
        <v>4204</v>
      </c>
      <c r="J7" t="s">
        <v>10272</v>
      </c>
      <c r="K7" t="s">
        <v>10212</v>
      </c>
      <c r="L7" t="s">
        <v>802</v>
      </c>
      <c r="M7" t="s">
        <v>509</v>
      </c>
      <c r="N7" t="s">
        <v>509</v>
      </c>
      <c r="O7" t="s">
        <v>509</v>
      </c>
    </row>
    <row r="8" spans="1:15" ht="15.75" customHeight="1">
      <c r="A8" t="s">
        <v>10785</v>
      </c>
      <c r="B8" t="s">
        <v>11677</v>
      </c>
      <c r="C8" t="s">
        <v>136</v>
      </c>
      <c r="D8" t="s">
        <v>11678</v>
      </c>
      <c r="E8">
        <v>110974495</v>
      </c>
      <c r="F8" t="s">
        <v>11679</v>
      </c>
      <c r="G8" t="s">
        <v>11680</v>
      </c>
      <c r="H8" t="s">
        <v>11681</v>
      </c>
      <c r="I8" t="s">
        <v>4204</v>
      </c>
      <c r="J8" t="s">
        <v>10272</v>
      </c>
      <c r="K8" t="s">
        <v>10212</v>
      </c>
      <c r="L8" t="s">
        <v>10599</v>
      </c>
      <c r="M8" t="s">
        <v>509</v>
      </c>
      <c r="N8" t="s">
        <v>509</v>
      </c>
      <c r="O8" t="s">
        <v>509</v>
      </c>
    </row>
  </sheetData>
  <mergeCells count="4">
    <mergeCell ref="A1:C1"/>
    <mergeCell ref="D1:G1"/>
    <mergeCell ref="H1:K1"/>
    <mergeCell ref="M1:O1"/>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778C-A1DA-43F3-A51F-02BF8CAF9E79}">
  <dimension ref="A1:O14"/>
  <sheetViews>
    <sheetView workbookViewId="0">
      <selection activeCell="C7" sqref="C7"/>
    </sheetView>
  </sheetViews>
  <sheetFormatPr defaultColWidth="8.85546875" defaultRowHeight="15"/>
  <cols>
    <col min="1" max="1" width="12.28515625" customWidth="1"/>
    <col min="2" max="2" width="9.140625" bestFit="1" customWidth="1"/>
    <col min="3" max="3" width="29.42578125" customWidth="1"/>
    <col min="4" max="4" width="25.42578125" customWidth="1"/>
    <col min="5" max="5" width="14.140625" customWidth="1"/>
    <col min="6" max="6" width="14.7109375" customWidth="1"/>
    <col min="7" max="7" width="36.42578125" bestFit="1"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11682</v>
      </c>
      <c r="C3" t="s">
        <v>136</v>
      </c>
      <c r="D3" t="s">
        <v>11683</v>
      </c>
      <c r="E3">
        <v>95689051</v>
      </c>
      <c r="F3" t="s">
        <v>11684</v>
      </c>
      <c r="G3" t="s">
        <v>11685</v>
      </c>
      <c r="H3" t="s">
        <v>11686</v>
      </c>
      <c r="I3" t="s">
        <v>4204</v>
      </c>
      <c r="J3" t="s">
        <v>10272</v>
      </c>
      <c r="K3" t="s">
        <v>10212</v>
      </c>
      <c r="L3" t="s">
        <v>802</v>
      </c>
      <c r="M3" t="s">
        <v>509</v>
      </c>
      <c r="N3" t="s">
        <v>509</v>
      </c>
      <c r="O3" t="s">
        <v>509</v>
      </c>
    </row>
    <row r="4" spans="1:15">
      <c r="A4" t="s">
        <v>10785</v>
      </c>
      <c r="B4" t="s">
        <v>10052</v>
      </c>
      <c r="C4" t="s">
        <v>86</v>
      </c>
      <c r="D4" t="s">
        <v>11687</v>
      </c>
      <c r="E4">
        <v>95687152</v>
      </c>
      <c r="F4" t="s">
        <v>11688</v>
      </c>
      <c r="G4" t="s">
        <v>11689</v>
      </c>
      <c r="H4" t="s">
        <v>11690</v>
      </c>
      <c r="I4" t="s">
        <v>4204</v>
      </c>
      <c r="J4" t="s">
        <v>10276</v>
      </c>
      <c r="K4" t="s">
        <v>10486</v>
      </c>
      <c r="L4" t="s">
        <v>10688</v>
      </c>
      <c r="M4" t="s">
        <v>509</v>
      </c>
      <c r="N4" t="s">
        <v>509</v>
      </c>
      <c r="O4" t="s">
        <v>509</v>
      </c>
    </row>
    <row r="5" spans="1:15">
      <c r="A5" t="s">
        <v>10785</v>
      </c>
      <c r="B5" t="s">
        <v>11691</v>
      </c>
      <c r="C5" t="s">
        <v>185</v>
      </c>
      <c r="D5" t="s">
        <v>11692</v>
      </c>
      <c r="E5">
        <v>108737706</v>
      </c>
      <c r="F5" t="s">
        <v>11693</v>
      </c>
      <c r="G5" t="s">
        <v>11694</v>
      </c>
      <c r="H5" t="s">
        <v>11695</v>
      </c>
      <c r="I5" t="s">
        <v>4220</v>
      </c>
      <c r="J5" t="s">
        <v>10272</v>
      </c>
      <c r="K5" t="s">
        <v>10218</v>
      </c>
      <c r="L5" t="s">
        <v>10809</v>
      </c>
      <c r="M5" t="s">
        <v>509</v>
      </c>
      <c r="N5" t="s">
        <v>509</v>
      </c>
      <c r="O5" t="s">
        <v>509</v>
      </c>
    </row>
    <row r="6" spans="1:15">
      <c r="A6" t="s">
        <v>10785</v>
      </c>
      <c r="B6" t="s">
        <v>11696</v>
      </c>
      <c r="C6" t="s">
        <v>95</v>
      </c>
      <c r="D6" t="s">
        <v>11697</v>
      </c>
      <c r="E6">
        <v>95622677</v>
      </c>
      <c r="F6" t="s">
        <v>11698</v>
      </c>
      <c r="G6" t="s">
        <v>11699</v>
      </c>
      <c r="H6" t="s">
        <v>11700</v>
      </c>
      <c r="I6" t="s">
        <v>4204</v>
      </c>
      <c r="J6" t="s">
        <v>10272</v>
      </c>
      <c r="K6" t="s">
        <v>10212</v>
      </c>
      <c r="L6" t="s">
        <v>10809</v>
      </c>
      <c r="M6" t="s">
        <v>509</v>
      </c>
      <c r="N6" t="s">
        <v>509</v>
      </c>
      <c r="O6" t="s">
        <v>509</v>
      </c>
    </row>
    <row r="7" spans="1:15">
      <c r="A7" t="s">
        <v>10785</v>
      </c>
      <c r="B7" t="s">
        <v>11701</v>
      </c>
      <c r="C7" t="s">
        <v>142</v>
      </c>
      <c r="D7" t="s">
        <v>11702</v>
      </c>
      <c r="E7">
        <v>95705440</v>
      </c>
      <c r="F7" t="s">
        <v>11703</v>
      </c>
      <c r="G7" t="s">
        <v>11704</v>
      </c>
      <c r="H7" t="s">
        <v>11705</v>
      </c>
      <c r="I7" t="s">
        <v>4220</v>
      </c>
      <c r="J7" t="s">
        <v>10367</v>
      </c>
      <c r="K7" t="s">
        <v>10695</v>
      </c>
      <c r="L7" t="s">
        <v>10827</v>
      </c>
      <c r="M7" t="s">
        <v>509</v>
      </c>
      <c r="N7" t="s">
        <v>509</v>
      </c>
      <c r="O7" t="s">
        <v>509</v>
      </c>
    </row>
    <row r="8" spans="1:15">
      <c r="A8" t="s">
        <v>10785</v>
      </c>
      <c r="B8" t="s">
        <v>8772</v>
      </c>
      <c r="C8" t="s">
        <v>130</v>
      </c>
      <c r="D8" t="s">
        <v>11706</v>
      </c>
      <c r="E8">
        <v>102512415</v>
      </c>
      <c r="F8" t="s">
        <v>11707</v>
      </c>
      <c r="H8" t="s">
        <v>11708</v>
      </c>
      <c r="I8" t="s">
        <v>4218</v>
      </c>
      <c r="J8" t="s">
        <v>10272</v>
      </c>
      <c r="K8" t="s">
        <v>11063</v>
      </c>
      <c r="L8" t="s">
        <v>802</v>
      </c>
      <c r="M8" t="s">
        <v>509</v>
      </c>
      <c r="N8" t="s">
        <v>509</v>
      </c>
      <c r="O8" t="s">
        <v>509</v>
      </c>
    </row>
    <row r="9" spans="1:15">
      <c r="A9" t="s">
        <v>10785</v>
      </c>
      <c r="B9" t="s">
        <v>8748</v>
      </c>
      <c r="C9" t="s">
        <v>185</v>
      </c>
      <c r="D9" t="s">
        <v>2297</v>
      </c>
      <c r="E9">
        <v>111251101</v>
      </c>
      <c r="F9" t="s">
        <v>11709</v>
      </c>
      <c r="G9" t="s">
        <v>11710</v>
      </c>
      <c r="H9" t="s">
        <v>11711</v>
      </c>
      <c r="I9" t="s">
        <v>4220</v>
      </c>
      <c r="J9" t="s">
        <v>10272</v>
      </c>
      <c r="K9" t="s">
        <v>10218</v>
      </c>
      <c r="L9" t="s">
        <v>10809</v>
      </c>
      <c r="M9" t="s">
        <v>509</v>
      </c>
      <c r="N9" t="s">
        <v>509</v>
      </c>
      <c r="O9" t="s">
        <v>509</v>
      </c>
    </row>
    <row r="10" spans="1:15">
      <c r="A10" t="s">
        <v>10785</v>
      </c>
      <c r="B10" t="s">
        <v>8723</v>
      </c>
      <c r="C10" t="s">
        <v>95</v>
      </c>
      <c r="D10" t="s">
        <v>11712</v>
      </c>
      <c r="E10">
        <v>95656458</v>
      </c>
      <c r="F10" t="s">
        <v>11713</v>
      </c>
      <c r="G10" t="s">
        <v>11714</v>
      </c>
      <c r="H10" t="s">
        <v>11715</v>
      </c>
      <c r="I10" t="s">
        <v>4204</v>
      </c>
      <c r="J10" t="s">
        <v>10272</v>
      </c>
      <c r="K10" t="s">
        <v>10212</v>
      </c>
      <c r="L10" t="s">
        <v>10809</v>
      </c>
      <c r="M10" t="s">
        <v>509</v>
      </c>
      <c r="N10" t="s">
        <v>509</v>
      </c>
      <c r="O10" t="s">
        <v>509</v>
      </c>
    </row>
    <row r="11" spans="1:15">
      <c r="A11" t="s">
        <v>10785</v>
      </c>
      <c r="B11" t="s">
        <v>8769</v>
      </c>
      <c r="C11" t="s">
        <v>149</v>
      </c>
      <c r="D11" t="s">
        <v>11716</v>
      </c>
      <c r="E11">
        <v>95707106</v>
      </c>
      <c r="F11" t="s">
        <v>11717</v>
      </c>
      <c r="G11" t="s">
        <v>11718</v>
      </c>
      <c r="H11" t="s">
        <v>11719</v>
      </c>
      <c r="I11" t="s">
        <v>4220</v>
      </c>
      <c r="J11" t="s">
        <v>10272</v>
      </c>
      <c r="K11" t="s">
        <v>10218</v>
      </c>
      <c r="L11" t="s">
        <v>10599</v>
      </c>
      <c r="M11" t="s">
        <v>509</v>
      </c>
      <c r="N11" t="s">
        <v>509</v>
      </c>
      <c r="O11" t="s">
        <v>509</v>
      </c>
    </row>
    <row r="12" spans="1:15">
      <c r="A12" t="s">
        <v>10785</v>
      </c>
      <c r="B12" t="s">
        <v>8542</v>
      </c>
      <c r="C12" t="s">
        <v>149</v>
      </c>
      <c r="D12" t="s">
        <v>11720</v>
      </c>
      <c r="E12">
        <v>109028534</v>
      </c>
      <c r="F12">
        <v>8016744634</v>
      </c>
      <c r="G12" t="s">
        <v>11721</v>
      </c>
      <c r="H12" t="s">
        <v>11722</v>
      </c>
      <c r="I12" t="s">
        <v>4220</v>
      </c>
      <c r="J12" t="s">
        <v>10272</v>
      </c>
      <c r="K12" t="s">
        <v>10218</v>
      </c>
      <c r="L12" t="s">
        <v>11017</v>
      </c>
      <c r="M12" t="s">
        <v>509</v>
      </c>
      <c r="N12" t="s">
        <v>509</v>
      </c>
      <c r="O12" t="s">
        <v>509</v>
      </c>
    </row>
    <row r="13" spans="1:15">
      <c r="A13" t="s">
        <v>10785</v>
      </c>
      <c r="B13" t="s">
        <v>8520</v>
      </c>
      <c r="C13" t="s">
        <v>149</v>
      </c>
      <c r="D13" t="s">
        <v>11723</v>
      </c>
      <c r="E13">
        <v>111304614</v>
      </c>
      <c r="F13" t="s">
        <v>11724</v>
      </c>
      <c r="G13" t="s">
        <v>11725</v>
      </c>
      <c r="H13" t="s">
        <v>11726</v>
      </c>
      <c r="I13" t="s">
        <v>4220</v>
      </c>
      <c r="J13" t="s">
        <v>10272</v>
      </c>
      <c r="K13" t="s">
        <v>10218</v>
      </c>
      <c r="L13" t="s">
        <v>802</v>
      </c>
      <c r="M13" t="s">
        <v>509</v>
      </c>
      <c r="N13" t="s">
        <v>509</v>
      </c>
      <c r="O13" t="s">
        <v>509</v>
      </c>
    </row>
    <row r="14" spans="1:15">
      <c r="A14" t="s">
        <v>10785</v>
      </c>
      <c r="B14" t="s">
        <v>8499</v>
      </c>
      <c r="C14" t="s">
        <v>80</v>
      </c>
      <c r="D14" t="s">
        <v>11727</v>
      </c>
      <c r="E14">
        <v>110700839</v>
      </c>
      <c r="F14" t="s">
        <v>11728</v>
      </c>
      <c r="G14" t="s">
        <v>11729</v>
      </c>
      <c r="H14" t="s">
        <v>11730</v>
      </c>
      <c r="I14" t="s">
        <v>4204</v>
      </c>
      <c r="J14" t="s">
        <v>10276</v>
      </c>
      <c r="K14" t="s">
        <v>10486</v>
      </c>
      <c r="L14" t="s">
        <v>10827</v>
      </c>
      <c r="M14" t="s">
        <v>509</v>
      </c>
      <c r="N14" t="s">
        <v>509</v>
      </c>
      <c r="O14" t="s">
        <v>509</v>
      </c>
    </row>
  </sheetData>
  <mergeCells count="4">
    <mergeCell ref="A1:C1"/>
    <mergeCell ref="D1:G1"/>
    <mergeCell ref="H1:K1"/>
    <mergeCell ref="M1:O1"/>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1B40-5056-4F84-8ED6-3C2A00B022A8}">
  <dimension ref="A1:P12"/>
  <sheetViews>
    <sheetView workbookViewId="0">
      <selection activeCell="D8" sqref="D8"/>
    </sheetView>
  </sheetViews>
  <sheetFormatPr defaultColWidth="8.85546875" defaultRowHeight="15"/>
  <cols>
    <col min="1" max="1" width="12.28515625" customWidth="1"/>
    <col min="2" max="2" width="9.140625" bestFit="1" customWidth="1"/>
    <col min="3" max="3" width="24.42578125" customWidth="1"/>
    <col min="4" max="4" width="25.42578125" customWidth="1"/>
    <col min="5" max="5" width="14.140625" customWidth="1"/>
    <col min="6" max="6" width="14.7109375" customWidth="1"/>
    <col min="7" max="7" width="36.42578125" bestFit="1"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s>
  <sheetData>
    <row r="1" spans="1:16">
      <c r="A1" s="1186" t="s">
        <v>8788</v>
      </c>
      <c r="B1" s="1186"/>
      <c r="C1" s="1186"/>
      <c r="D1" s="1186" t="s">
        <v>9912</v>
      </c>
      <c r="E1" s="1186"/>
      <c r="F1" s="1186"/>
      <c r="G1" s="1186"/>
      <c r="H1" s="1186" t="s">
        <v>8788</v>
      </c>
      <c r="I1" s="1186"/>
      <c r="J1" s="1186"/>
      <c r="K1" s="1186"/>
      <c r="M1" s="1186" t="s">
        <v>10143</v>
      </c>
      <c r="N1" s="1186"/>
      <c r="O1" s="1186"/>
    </row>
    <row r="2" spans="1:16">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6">
      <c r="A3" t="s">
        <v>10785</v>
      </c>
      <c r="B3" t="s">
        <v>11682</v>
      </c>
      <c r="C3" t="s">
        <v>136</v>
      </c>
      <c r="D3" t="s">
        <v>11683</v>
      </c>
      <c r="E3">
        <v>95689051</v>
      </c>
      <c r="F3" t="s">
        <v>11684</v>
      </c>
      <c r="H3" t="s">
        <v>11686</v>
      </c>
      <c r="I3" t="s">
        <v>4204</v>
      </c>
      <c r="J3" t="s">
        <v>10272</v>
      </c>
      <c r="K3" t="s">
        <v>10212</v>
      </c>
      <c r="L3" t="s">
        <v>802</v>
      </c>
      <c r="M3" t="s">
        <v>509</v>
      </c>
      <c r="O3" t="s">
        <v>806</v>
      </c>
      <c r="P3" t="s">
        <v>11731</v>
      </c>
    </row>
    <row r="4" spans="1:16">
      <c r="A4" t="s">
        <v>10785</v>
      </c>
      <c r="B4" t="s">
        <v>10047</v>
      </c>
      <c r="C4" t="s">
        <v>130</v>
      </c>
      <c r="D4" t="s">
        <v>11732</v>
      </c>
      <c r="E4">
        <v>95698760</v>
      </c>
      <c r="F4" t="s">
        <v>11733</v>
      </c>
      <c r="G4" t="s">
        <v>11734</v>
      </c>
      <c r="H4" t="s">
        <v>11735</v>
      </c>
      <c r="I4" t="s">
        <v>4218</v>
      </c>
      <c r="J4" t="s">
        <v>10272</v>
      </c>
      <c r="K4" t="s">
        <v>11063</v>
      </c>
      <c r="L4" t="s">
        <v>10688</v>
      </c>
      <c r="M4" t="s">
        <v>509</v>
      </c>
      <c r="O4" t="s">
        <v>509</v>
      </c>
    </row>
    <row r="5" spans="1:16">
      <c r="A5" t="s">
        <v>10785</v>
      </c>
      <c r="B5" t="s">
        <v>10062</v>
      </c>
      <c r="C5" t="s">
        <v>136</v>
      </c>
      <c r="D5" t="s">
        <v>11736</v>
      </c>
      <c r="E5">
        <v>95699007</v>
      </c>
      <c r="F5" t="s">
        <v>11737</v>
      </c>
      <c r="G5" t="s">
        <v>11738</v>
      </c>
      <c r="H5" t="s">
        <v>11739</v>
      </c>
      <c r="I5" t="s">
        <v>4204</v>
      </c>
      <c r="J5" t="s">
        <v>10272</v>
      </c>
      <c r="K5" t="s">
        <v>10212</v>
      </c>
      <c r="L5" t="s">
        <v>10688</v>
      </c>
      <c r="M5" t="s">
        <v>509</v>
      </c>
      <c r="O5" t="s">
        <v>509</v>
      </c>
    </row>
    <row r="6" spans="1:16">
      <c r="A6" t="s">
        <v>10785</v>
      </c>
      <c r="B6" t="s">
        <v>8635</v>
      </c>
      <c r="C6" t="s">
        <v>11740</v>
      </c>
      <c r="D6" t="s">
        <v>11741</v>
      </c>
      <c r="E6">
        <v>110914897</v>
      </c>
      <c r="F6" t="s">
        <v>11742</v>
      </c>
      <c r="G6" t="s">
        <v>11743</v>
      </c>
      <c r="H6" t="s">
        <v>11744</v>
      </c>
      <c r="I6" t="s">
        <v>4220</v>
      </c>
      <c r="J6" t="s">
        <v>10276</v>
      </c>
      <c r="K6" t="s">
        <v>10148</v>
      </c>
      <c r="L6" t="s">
        <v>10809</v>
      </c>
      <c r="M6" t="s">
        <v>509</v>
      </c>
      <c r="O6" t="s">
        <v>509</v>
      </c>
    </row>
    <row r="7" spans="1:16">
      <c r="A7" t="s">
        <v>10785</v>
      </c>
      <c r="B7" t="s">
        <v>10052</v>
      </c>
      <c r="C7" t="s">
        <v>86</v>
      </c>
      <c r="D7" t="s">
        <v>11745</v>
      </c>
      <c r="E7">
        <v>110700839</v>
      </c>
      <c r="F7">
        <v>8016349953</v>
      </c>
      <c r="G7" t="s">
        <v>11746</v>
      </c>
      <c r="H7" t="s">
        <v>11730</v>
      </c>
      <c r="I7" t="s">
        <v>4204</v>
      </c>
      <c r="J7" t="s">
        <v>10276</v>
      </c>
      <c r="K7" t="s">
        <v>10486</v>
      </c>
      <c r="L7" t="s">
        <v>10809</v>
      </c>
      <c r="M7" t="s">
        <v>509</v>
      </c>
    </row>
    <row r="8" spans="1:16">
      <c r="A8" t="s">
        <v>10785</v>
      </c>
      <c r="B8" t="s">
        <v>10067</v>
      </c>
      <c r="C8" t="s">
        <v>95</v>
      </c>
      <c r="D8" t="s">
        <v>11747</v>
      </c>
      <c r="E8">
        <v>104002399</v>
      </c>
      <c r="F8" t="s">
        <v>11748</v>
      </c>
      <c r="G8" t="s">
        <v>11749</v>
      </c>
      <c r="H8" t="s">
        <v>11750</v>
      </c>
      <c r="I8" t="s">
        <v>4204</v>
      </c>
      <c r="J8" t="s">
        <v>10272</v>
      </c>
      <c r="K8" t="s">
        <v>10212</v>
      </c>
      <c r="L8" t="s">
        <v>802</v>
      </c>
      <c r="M8" t="s">
        <v>509</v>
      </c>
      <c r="O8" t="s">
        <v>509</v>
      </c>
    </row>
    <row r="9" spans="1:16">
      <c r="A9" t="s">
        <v>10785</v>
      </c>
      <c r="B9" t="s">
        <v>11751</v>
      </c>
      <c r="C9" t="s">
        <v>107</v>
      </c>
      <c r="D9" t="s">
        <v>11752</v>
      </c>
      <c r="E9">
        <v>105995663</v>
      </c>
      <c r="F9" t="s">
        <v>11753</v>
      </c>
      <c r="G9" t="s">
        <v>11754</v>
      </c>
      <c r="H9" t="s">
        <v>11755</v>
      </c>
      <c r="I9" t="s">
        <v>4218</v>
      </c>
      <c r="J9" t="s">
        <v>10276</v>
      </c>
      <c r="K9" t="s">
        <v>10486</v>
      </c>
      <c r="L9" t="s">
        <v>10559</v>
      </c>
      <c r="M9" t="s">
        <v>509</v>
      </c>
      <c r="O9" t="s">
        <v>509</v>
      </c>
    </row>
    <row r="10" spans="1:16">
      <c r="A10" t="s">
        <v>10785</v>
      </c>
      <c r="B10" t="s">
        <v>11691</v>
      </c>
      <c r="C10" t="s">
        <v>185</v>
      </c>
      <c r="D10" t="s">
        <v>11692</v>
      </c>
      <c r="E10">
        <v>108737706</v>
      </c>
      <c r="F10" t="s">
        <v>11693</v>
      </c>
      <c r="G10" t="s">
        <v>11694</v>
      </c>
      <c r="H10" t="s">
        <v>11695</v>
      </c>
      <c r="I10" t="s">
        <v>4220</v>
      </c>
      <c r="J10" t="s">
        <v>10272</v>
      </c>
      <c r="K10" t="s">
        <v>10218</v>
      </c>
      <c r="L10" t="s">
        <v>10809</v>
      </c>
      <c r="M10" t="s">
        <v>509</v>
      </c>
      <c r="O10" t="s">
        <v>806</v>
      </c>
    </row>
    <row r="11" spans="1:16">
      <c r="A11" t="s">
        <v>10785</v>
      </c>
      <c r="B11" t="s">
        <v>11756</v>
      </c>
      <c r="C11" t="s">
        <v>136</v>
      </c>
      <c r="D11" t="s">
        <v>11757</v>
      </c>
      <c r="E11">
        <v>95682694</v>
      </c>
      <c r="F11" t="s">
        <v>11758</v>
      </c>
      <c r="H11" t="s">
        <v>11759</v>
      </c>
      <c r="I11" t="s">
        <v>4204</v>
      </c>
      <c r="J11" t="s">
        <v>10272</v>
      </c>
      <c r="K11" t="s">
        <v>10212</v>
      </c>
      <c r="L11" t="s">
        <v>10688</v>
      </c>
      <c r="O11" t="s">
        <v>509</v>
      </c>
    </row>
    <row r="12" spans="1:16">
      <c r="A12" t="s">
        <v>10785</v>
      </c>
      <c r="B12" t="s">
        <v>11760</v>
      </c>
      <c r="C12" t="s">
        <v>86</v>
      </c>
      <c r="D12" t="s">
        <v>11761</v>
      </c>
      <c r="E12">
        <v>95699295</v>
      </c>
      <c r="F12" t="s">
        <v>11762</v>
      </c>
      <c r="H12" t="s">
        <v>11763</v>
      </c>
      <c r="I12" t="s">
        <v>4204</v>
      </c>
      <c r="J12" t="s">
        <v>10276</v>
      </c>
      <c r="K12" t="s">
        <v>10486</v>
      </c>
      <c r="L12" t="s">
        <v>802</v>
      </c>
      <c r="O12" t="s">
        <v>509</v>
      </c>
    </row>
  </sheetData>
  <mergeCells count="4">
    <mergeCell ref="A1:C1"/>
    <mergeCell ref="D1:G1"/>
    <mergeCell ref="H1:K1"/>
    <mergeCell ref="M1:O1"/>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82E4-59E3-4F99-9CC6-99E1E3D4870E}">
  <dimension ref="A1:P14"/>
  <sheetViews>
    <sheetView workbookViewId="0">
      <selection activeCell="C5" sqref="C5"/>
    </sheetView>
  </sheetViews>
  <sheetFormatPr defaultColWidth="8.85546875" defaultRowHeight="15"/>
  <cols>
    <col min="1" max="1" width="12.28515625" customWidth="1"/>
    <col min="2" max="2" width="9.140625" bestFit="1" customWidth="1"/>
    <col min="3" max="3" width="24.42578125" customWidth="1"/>
    <col min="4" max="4" width="21.42578125" customWidth="1"/>
    <col min="5" max="5" width="14.140625" customWidth="1"/>
    <col min="6" max="6" width="14.7109375" customWidth="1"/>
    <col min="7" max="7" width="36.42578125" bestFit="1" customWidth="1"/>
    <col min="8" max="8" width="9.140625" bestFit="1" customWidth="1"/>
    <col min="9" max="9" width="41.7109375" customWidth="1"/>
    <col min="10" max="10" width="9.140625" bestFit="1" customWidth="1"/>
    <col min="11" max="11" width="21.42578125" customWidth="1"/>
    <col min="12" max="13" width="9.140625" bestFit="1" customWidth="1"/>
    <col min="14" max="14" width="12.42578125" customWidth="1"/>
    <col min="16" max="16" width="18.42578125" customWidth="1"/>
  </cols>
  <sheetData>
    <row r="1" spans="1:16">
      <c r="A1" s="1186" t="s">
        <v>8788</v>
      </c>
      <c r="B1" s="1186"/>
      <c r="C1" s="1186"/>
      <c r="D1" s="1186" t="s">
        <v>9912</v>
      </c>
      <c r="E1" s="1186"/>
      <c r="F1" s="1186"/>
      <c r="G1" s="1186"/>
      <c r="H1" s="1186" t="s">
        <v>8788</v>
      </c>
      <c r="I1" s="1186"/>
      <c r="J1" s="1186"/>
      <c r="K1" s="1186"/>
      <c r="M1" s="1186" t="s">
        <v>10143</v>
      </c>
      <c r="N1" s="1186"/>
      <c r="O1" s="1186"/>
      <c r="P1" s="1186"/>
    </row>
    <row r="2" spans="1:16">
      <c r="A2" t="s">
        <v>6745</v>
      </c>
      <c r="B2" t="s">
        <v>4137</v>
      </c>
      <c r="C2" t="s">
        <v>4138</v>
      </c>
      <c r="D2" t="s">
        <v>189</v>
      </c>
      <c r="E2" t="s">
        <v>1705</v>
      </c>
      <c r="F2" t="s">
        <v>190</v>
      </c>
      <c r="G2" t="s">
        <v>11039</v>
      </c>
      <c r="H2" t="s">
        <v>9453</v>
      </c>
      <c r="I2" t="s">
        <v>4143</v>
      </c>
      <c r="J2" t="s">
        <v>9834</v>
      </c>
      <c r="K2" t="s">
        <v>4144</v>
      </c>
      <c r="L2" t="s">
        <v>449</v>
      </c>
      <c r="M2" t="s">
        <v>9447</v>
      </c>
      <c r="N2" t="s">
        <v>11197</v>
      </c>
      <c r="O2" t="s">
        <v>11198</v>
      </c>
      <c r="P2" t="s">
        <v>455</v>
      </c>
    </row>
    <row r="3" spans="1:16">
      <c r="A3" t="s">
        <v>10785</v>
      </c>
      <c r="B3" t="s">
        <v>10114</v>
      </c>
      <c r="C3" t="s">
        <v>11740</v>
      </c>
      <c r="D3" t="s">
        <v>11764</v>
      </c>
      <c r="E3">
        <v>95688563</v>
      </c>
      <c r="F3">
        <v>8012055074</v>
      </c>
      <c r="G3" t="s">
        <v>11765</v>
      </c>
      <c r="H3" t="s">
        <v>11766</v>
      </c>
      <c r="I3" t="s">
        <v>4220</v>
      </c>
      <c r="J3" t="s">
        <v>10276</v>
      </c>
      <c r="K3" t="s">
        <v>10148</v>
      </c>
      <c r="L3" t="s">
        <v>552</v>
      </c>
      <c r="M3" t="s">
        <v>509</v>
      </c>
      <c r="N3" t="s">
        <v>509</v>
      </c>
      <c r="O3" t="s">
        <v>509</v>
      </c>
    </row>
    <row r="4" spans="1:16">
      <c r="A4" t="s">
        <v>10785</v>
      </c>
      <c r="B4" t="s">
        <v>4950</v>
      </c>
      <c r="C4" t="s">
        <v>86</v>
      </c>
      <c r="D4" t="s">
        <v>11767</v>
      </c>
      <c r="E4">
        <v>103027454</v>
      </c>
      <c r="F4" t="s">
        <v>11768</v>
      </c>
      <c r="G4" t="s">
        <v>11769</v>
      </c>
      <c r="H4" t="s">
        <v>11770</v>
      </c>
      <c r="I4" t="s">
        <v>4218</v>
      </c>
      <c r="J4" t="s">
        <v>10276</v>
      </c>
      <c r="K4" t="s">
        <v>10486</v>
      </c>
      <c r="L4" t="s">
        <v>11771</v>
      </c>
      <c r="M4" t="s">
        <v>509</v>
      </c>
      <c r="N4" t="s">
        <v>509</v>
      </c>
      <c r="O4" t="s">
        <v>509</v>
      </c>
    </row>
    <row r="5" spans="1:16">
      <c r="A5" t="s">
        <v>10785</v>
      </c>
      <c r="B5" t="s">
        <v>11772</v>
      </c>
      <c r="C5" t="s">
        <v>167</v>
      </c>
      <c r="D5" t="s">
        <v>11773</v>
      </c>
      <c r="E5">
        <v>109760556</v>
      </c>
      <c r="F5" t="s">
        <v>11774</v>
      </c>
      <c r="H5" t="s">
        <v>11775</v>
      </c>
      <c r="I5" t="s">
        <v>4220</v>
      </c>
      <c r="J5" t="s">
        <v>10276</v>
      </c>
      <c r="K5" t="s">
        <v>10148</v>
      </c>
      <c r="L5" t="s">
        <v>802</v>
      </c>
      <c r="M5" t="s">
        <v>509</v>
      </c>
      <c r="N5" t="s">
        <v>509</v>
      </c>
      <c r="O5" t="s">
        <v>509</v>
      </c>
    </row>
    <row r="6" spans="1:16">
      <c r="A6" t="s">
        <v>10785</v>
      </c>
      <c r="B6" t="s">
        <v>8635</v>
      </c>
      <c r="C6" t="s">
        <v>11740</v>
      </c>
      <c r="D6" t="s">
        <v>11776</v>
      </c>
      <c r="E6">
        <v>95685840</v>
      </c>
      <c r="F6" t="s">
        <v>11777</v>
      </c>
      <c r="H6" t="s">
        <v>11778</v>
      </c>
      <c r="I6" t="s">
        <v>4220</v>
      </c>
      <c r="J6" t="s">
        <v>10276</v>
      </c>
      <c r="K6" t="s">
        <v>10148</v>
      </c>
      <c r="L6" t="s">
        <v>802</v>
      </c>
      <c r="M6" t="s">
        <v>509</v>
      </c>
      <c r="N6" t="s">
        <v>509</v>
      </c>
      <c r="O6" t="s">
        <v>806</v>
      </c>
      <c r="P6" t="s">
        <v>11779</v>
      </c>
    </row>
    <row r="7" spans="1:16">
      <c r="A7" t="s">
        <v>10785</v>
      </c>
      <c r="B7" t="s">
        <v>11780</v>
      </c>
      <c r="C7" t="s">
        <v>80</v>
      </c>
      <c r="D7" t="s">
        <v>11781</v>
      </c>
      <c r="E7">
        <v>110643217</v>
      </c>
      <c r="F7">
        <v>3854154103</v>
      </c>
      <c r="G7" t="s">
        <v>2553</v>
      </c>
      <c r="H7" t="s">
        <v>11782</v>
      </c>
      <c r="I7" t="s">
        <v>4204</v>
      </c>
      <c r="J7" t="s">
        <v>10276</v>
      </c>
      <c r="K7" t="s">
        <v>10486</v>
      </c>
      <c r="L7" t="s">
        <v>10933</v>
      </c>
      <c r="M7" t="s">
        <v>509</v>
      </c>
      <c r="N7" t="s">
        <v>509</v>
      </c>
      <c r="O7" t="s">
        <v>509</v>
      </c>
    </row>
    <row r="8" spans="1:16">
      <c r="A8" t="s">
        <v>10785</v>
      </c>
      <c r="B8" t="s">
        <v>10042</v>
      </c>
      <c r="C8" t="s">
        <v>80</v>
      </c>
      <c r="D8" t="s">
        <v>11783</v>
      </c>
      <c r="E8">
        <v>110593483</v>
      </c>
      <c r="F8">
        <v>3852228510</v>
      </c>
      <c r="G8" t="s">
        <v>2553</v>
      </c>
      <c r="H8" t="s">
        <v>11784</v>
      </c>
      <c r="I8" t="s">
        <v>4204</v>
      </c>
      <c r="J8" t="s">
        <v>10276</v>
      </c>
      <c r="K8" t="s">
        <v>10486</v>
      </c>
      <c r="L8" t="s">
        <v>10933</v>
      </c>
      <c r="M8" t="s">
        <v>509</v>
      </c>
      <c r="N8" t="s">
        <v>509</v>
      </c>
      <c r="O8" t="s">
        <v>509</v>
      </c>
    </row>
    <row r="9" spans="1:16">
      <c r="A9" t="s">
        <v>10785</v>
      </c>
      <c r="B9" t="s">
        <v>10052</v>
      </c>
      <c r="C9" t="s">
        <v>86</v>
      </c>
      <c r="D9" t="s">
        <v>11785</v>
      </c>
      <c r="E9">
        <v>95694996</v>
      </c>
      <c r="F9" t="s">
        <v>11786</v>
      </c>
      <c r="H9" t="s">
        <v>11787</v>
      </c>
      <c r="I9" t="s">
        <v>4204</v>
      </c>
      <c r="J9" t="s">
        <v>10276</v>
      </c>
      <c r="K9" t="s">
        <v>10486</v>
      </c>
      <c r="L9" t="s">
        <v>802</v>
      </c>
      <c r="M9" t="s">
        <v>509</v>
      </c>
      <c r="N9" t="s">
        <v>509</v>
      </c>
      <c r="O9" t="s">
        <v>806</v>
      </c>
      <c r="P9" t="s">
        <v>11788</v>
      </c>
    </row>
    <row r="11" spans="1:16">
      <c r="A11" t="s">
        <v>10033</v>
      </c>
      <c r="B11" t="s">
        <v>11789</v>
      </c>
      <c r="C11" t="s">
        <v>95</v>
      </c>
      <c r="D11" t="s">
        <v>11790</v>
      </c>
      <c r="E11">
        <v>95622628</v>
      </c>
      <c r="F11">
        <v>3854545885</v>
      </c>
      <c r="H11" t="s">
        <v>11791</v>
      </c>
      <c r="I11" t="s">
        <v>4204</v>
      </c>
      <c r="J11" t="s">
        <v>10272</v>
      </c>
      <c r="K11" t="s">
        <v>10212</v>
      </c>
      <c r="L11" t="s">
        <v>10933</v>
      </c>
      <c r="M11" t="s">
        <v>509</v>
      </c>
      <c r="N11" t="s">
        <v>509</v>
      </c>
      <c r="O11" t="s">
        <v>509</v>
      </c>
    </row>
    <row r="12" spans="1:16">
      <c r="A12" t="s">
        <v>10033</v>
      </c>
      <c r="B12" t="s">
        <v>5080</v>
      </c>
      <c r="C12" t="s">
        <v>136</v>
      </c>
      <c r="D12" t="s">
        <v>11792</v>
      </c>
      <c r="E12">
        <v>95631172</v>
      </c>
      <c r="F12">
        <v>9287073025</v>
      </c>
      <c r="G12" t="s">
        <v>11793</v>
      </c>
      <c r="H12" t="s">
        <v>11794</v>
      </c>
      <c r="I12" t="s">
        <v>4204</v>
      </c>
      <c r="J12" t="s">
        <v>10272</v>
      </c>
      <c r="K12" t="s">
        <v>10212</v>
      </c>
      <c r="L12" t="s">
        <v>552</v>
      </c>
      <c r="M12" t="s">
        <v>509</v>
      </c>
      <c r="N12" t="s">
        <v>509</v>
      </c>
      <c r="O12" t="s">
        <v>509</v>
      </c>
    </row>
    <row r="13" spans="1:16">
      <c r="A13" t="s">
        <v>10033</v>
      </c>
      <c r="B13" t="s">
        <v>11795</v>
      </c>
      <c r="C13" t="s">
        <v>130</v>
      </c>
      <c r="D13" t="s">
        <v>11796</v>
      </c>
      <c r="E13">
        <v>110564668</v>
      </c>
      <c r="F13" t="s">
        <v>11797</v>
      </c>
      <c r="G13" t="s">
        <v>11798</v>
      </c>
      <c r="H13" t="s">
        <v>11799</v>
      </c>
      <c r="I13" t="s">
        <v>4218</v>
      </c>
      <c r="J13" t="s">
        <v>10272</v>
      </c>
      <c r="K13" t="s">
        <v>11063</v>
      </c>
      <c r="L13" t="s">
        <v>11017</v>
      </c>
      <c r="M13" t="s">
        <v>509</v>
      </c>
      <c r="N13" t="s">
        <v>509</v>
      </c>
      <c r="O13" t="s">
        <v>509</v>
      </c>
    </row>
    <row r="14" spans="1:16">
      <c r="A14" t="s">
        <v>10033</v>
      </c>
      <c r="B14" t="s">
        <v>11800</v>
      </c>
      <c r="C14" t="s">
        <v>95</v>
      </c>
      <c r="D14" t="s">
        <v>11801</v>
      </c>
      <c r="E14">
        <v>110578893</v>
      </c>
      <c r="F14" t="s">
        <v>11802</v>
      </c>
      <c r="G14" t="s">
        <v>11803</v>
      </c>
      <c r="H14" t="s">
        <v>11804</v>
      </c>
      <c r="I14" t="s">
        <v>4204</v>
      </c>
      <c r="J14" t="s">
        <v>10272</v>
      </c>
      <c r="K14" t="s">
        <v>11063</v>
      </c>
      <c r="L14" t="s">
        <v>10809</v>
      </c>
      <c r="M14" t="s">
        <v>509</v>
      </c>
      <c r="N14" t="s">
        <v>509</v>
      </c>
      <c r="O14" t="s">
        <v>509</v>
      </c>
    </row>
  </sheetData>
  <mergeCells count="4">
    <mergeCell ref="A1:C1"/>
    <mergeCell ref="D1:G1"/>
    <mergeCell ref="H1:K1"/>
    <mergeCell ref="M1:P1"/>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workbookViewId="0">
      <selection activeCell="D27" sqref="D27"/>
    </sheetView>
  </sheetViews>
  <sheetFormatPr defaultColWidth="8.85546875" defaultRowHeight="15"/>
  <cols>
    <col min="1" max="1" width="12.28515625" customWidth="1"/>
    <col min="3" max="3" width="24.42578125" customWidth="1"/>
    <col min="4" max="4" width="18.140625" customWidth="1"/>
    <col min="5" max="5" width="14.140625" customWidth="1"/>
    <col min="6" max="6" width="14.7109375" customWidth="1"/>
    <col min="7" max="7" width="25.85546875" customWidth="1"/>
    <col min="9" max="9" width="41.7109375" customWidth="1"/>
    <col min="11" max="11" width="21.42578125" customWidth="1"/>
    <col min="14" max="14" width="12.42578125" customWidth="1"/>
  </cols>
  <sheetData>
    <row r="1" spans="1:15">
      <c r="A1" s="1186" t="s">
        <v>8788</v>
      </c>
      <c r="B1" s="1186"/>
      <c r="C1" s="1186"/>
      <c r="D1" s="1186" t="s">
        <v>9912</v>
      </c>
      <c r="E1" s="1186"/>
      <c r="F1" s="1186"/>
      <c r="G1" s="1186"/>
      <c r="H1" s="1186" t="s">
        <v>8788</v>
      </c>
      <c r="I1" s="1186"/>
      <c r="J1" s="1186"/>
      <c r="K1" s="1186"/>
      <c r="M1" s="1186" t="s">
        <v>10143</v>
      </c>
      <c r="N1" s="1186"/>
      <c r="O1" s="1186"/>
    </row>
    <row r="2" spans="1:15">
      <c r="A2" t="s">
        <v>6745</v>
      </c>
      <c r="B2" t="s">
        <v>4137</v>
      </c>
      <c r="C2" t="s">
        <v>4138</v>
      </c>
      <c r="D2" t="s">
        <v>189</v>
      </c>
      <c r="E2" t="s">
        <v>1705</v>
      </c>
      <c r="F2" t="s">
        <v>190</v>
      </c>
      <c r="G2" t="s">
        <v>11039</v>
      </c>
      <c r="H2" t="s">
        <v>9453</v>
      </c>
      <c r="I2" t="s">
        <v>4143</v>
      </c>
      <c r="J2" t="s">
        <v>9834</v>
      </c>
      <c r="K2" t="s">
        <v>4144</v>
      </c>
      <c r="L2" t="s">
        <v>449</v>
      </c>
      <c r="M2" t="s">
        <v>9447</v>
      </c>
      <c r="N2" t="s">
        <v>11197</v>
      </c>
      <c r="O2" t="s">
        <v>11198</v>
      </c>
    </row>
    <row r="3" spans="1:15">
      <c r="A3" t="s">
        <v>10785</v>
      </c>
      <c r="B3" t="s">
        <v>8709</v>
      </c>
      <c r="C3" t="s">
        <v>167</v>
      </c>
      <c r="D3" t="s">
        <v>11805</v>
      </c>
      <c r="E3">
        <v>107698630</v>
      </c>
      <c r="F3">
        <v>8013303320</v>
      </c>
      <c r="G3" t="s">
        <v>2553</v>
      </c>
      <c r="H3" t="s">
        <v>11806</v>
      </c>
      <c r="I3" t="s">
        <v>4220</v>
      </c>
      <c r="J3" t="s">
        <v>10276</v>
      </c>
      <c r="K3" t="s">
        <v>10148</v>
      </c>
      <c r="L3" t="s">
        <v>10933</v>
      </c>
      <c r="N3" t="s">
        <v>509</v>
      </c>
      <c r="O3" t="s">
        <v>509</v>
      </c>
    </row>
    <row r="4" spans="1:15">
      <c r="A4" t="s">
        <v>10785</v>
      </c>
      <c r="B4" t="s">
        <v>4950</v>
      </c>
      <c r="C4" t="s">
        <v>110</v>
      </c>
      <c r="D4" t="s">
        <v>11807</v>
      </c>
      <c r="E4">
        <v>95644087</v>
      </c>
      <c r="F4" t="s">
        <v>11808</v>
      </c>
      <c r="G4" t="s">
        <v>2526</v>
      </c>
      <c r="H4" t="s">
        <v>11809</v>
      </c>
      <c r="I4" t="s">
        <v>4218</v>
      </c>
      <c r="J4" t="s">
        <v>10276</v>
      </c>
      <c r="K4" t="s">
        <v>10148</v>
      </c>
      <c r="L4" t="s">
        <v>11017</v>
      </c>
      <c r="N4" t="s">
        <v>509</v>
      </c>
      <c r="O4" t="s">
        <v>1724</v>
      </c>
    </row>
    <row r="5" spans="1:15">
      <c r="A5" t="s">
        <v>10785</v>
      </c>
      <c r="B5" t="s">
        <v>11810</v>
      </c>
      <c r="C5" t="s">
        <v>86</v>
      </c>
      <c r="D5" t="s">
        <v>11811</v>
      </c>
      <c r="E5">
        <v>109852008</v>
      </c>
      <c r="F5" t="s">
        <v>11812</v>
      </c>
      <c r="G5" t="s">
        <v>11813</v>
      </c>
      <c r="H5" t="s">
        <v>11814</v>
      </c>
      <c r="I5" t="s">
        <v>4204</v>
      </c>
      <c r="J5" t="s">
        <v>10276</v>
      </c>
      <c r="K5" t="s">
        <v>10486</v>
      </c>
      <c r="L5" t="s">
        <v>10809</v>
      </c>
      <c r="N5" t="s">
        <v>509</v>
      </c>
      <c r="O5" t="s">
        <v>509</v>
      </c>
    </row>
    <row r="6" spans="1:15">
      <c r="A6" t="s">
        <v>10785</v>
      </c>
      <c r="B6" t="s">
        <v>11815</v>
      </c>
      <c r="C6" t="s">
        <v>86</v>
      </c>
      <c r="D6" t="s">
        <v>11816</v>
      </c>
      <c r="E6">
        <v>95667962</v>
      </c>
      <c r="F6" t="s">
        <v>11817</v>
      </c>
      <c r="G6" t="s">
        <v>11818</v>
      </c>
      <c r="H6" t="s">
        <v>11819</v>
      </c>
      <c r="I6" t="s">
        <v>4204</v>
      </c>
      <c r="J6" t="s">
        <v>10276</v>
      </c>
      <c r="K6" t="s">
        <v>10486</v>
      </c>
      <c r="L6" t="s">
        <v>802</v>
      </c>
      <c r="N6" t="s">
        <v>509</v>
      </c>
      <c r="O6" t="s">
        <v>509</v>
      </c>
    </row>
    <row r="7" spans="1:15" ht="14.25" customHeight="1">
      <c r="A7" t="s">
        <v>10785</v>
      </c>
      <c r="B7" t="s">
        <v>11820</v>
      </c>
      <c r="C7" t="s">
        <v>107</v>
      </c>
      <c r="D7" t="s">
        <v>11821</v>
      </c>
      <c r="E7">
        <v>110082238</v>
      </c>
      <c r="F7">
        <v>9517725729</v>
      </c>
      <c r="G7" t="s">
        <v>11822</v>
      </c>
      <c r="H7" t="s">
        <v>11823</v>
      </c>
      <c r="I7" t="s">
        <v>4218</v>
      </c>
      <c r="J7" t="s">
        <v>10276</v>
      </c>
      <c r="K7" t="s">
        <v>10486</v>
      </c>
      <c r="L7" t="s">
        <v>10933</v>
      </c>
      <c r="N7" t="s">
        <v>509</v>
      </c>
      <c r="O7" t="s">
        <v>509</v>
      </c>
    </row>
    <row r="8" spans="1:15">
      <c r="A8" t="s">
        <v>10785</v>
      </c>
      <c r="B8" t="s">
        <v>5099</v>
      </c>
      <c r="C8" t="s">
        <v>80</v>
      </c>
      <c r="D8" t="s">
        <v>11824</v>
      </c>
      <c r="E8">
        <v>109843575</v>
      </c>
      <c r="F8" t="s">
        <v>11825</v>
      </c>
      <c r="H8" t="s">
        <v>11826</v>
      </c>
      <c r="I8" t="s">
        <v>4204</v>
      </c>
      <c r="J8" t="s">
        <v>10276</v>
      </c>
      <c r="K8" t="s">
        <v>10486</v>
      </c>
      <c r="L8" t="s">
        <v>802</v>
      </c>
      <c r="N8" t="s">
        <v>509</v>
      </c>
      <c r="O8" t="s">
        <v>509</v>
      </c>
    </row>
    <row r="9" spans="1:15">
      <c r="A9" t="s">
        <v>10785</v>
      </c>
      <c r="B9" t="s">
        <v>11827</v>
      </c>
      <c r="C9" t="s">
        <v>80</v>
      </c>
      <c r="D9" t="s">
        <v>11828</v>
      </c>
      <c r="F9">
        <v>8018333489</v>
      </c>
      <c r="H9" t="s">
        <v>11829</v>
      </c>
      <c r="I9" t="s">
        <v>4204</v>
      </c>
      <c r="J9" t="s">
        <v>10276</v>
      </c>
      <c r="K9" t="s">
        <v>10486</v>
      </c>
      <c r="L9" t="s">
        <v>3587</v>
      </c>
      <c r="N9" t="s">
        <v>509</v>
      </c>
      <c r="O9" t="s">
        <v>509</v>
      </c>
    </row>
    <row r="10" spans="1:15">
      <c r="A10" t="s">
        <v>10785</v>
      </c>
      <c r="B10" t="s">
        <v>11772</v>
      </c>
      <c r="C10" t="s">
        <v>167</v>
      </c>
      <c r="D10" t="s">
        <v>11830</v>
      </c>
      <c r="E10">
        <v>95680044</v>
      </c>
      <c r="F10" t="s">
        <v>11831</v>
      </c>
      <c r="G10" t="s">
        <v>11832</v>
      </c>
      <c r="H10" t="s">
        <v>11833</v>
      </c>
      <c r="I10" t="s">
        <v>4220</v>
      </c>
      <c r="J10" t="s">
        <v>10276</v>
      </c>
      <c r="K10" t="s">
        <v>10148</v>
      </c>
      <c r="L10" t="s">
        <v>10688</v>
      </c>
      <c r="N10" t="s">
        <v>509</v>
      </c>
      <c r="O10" t="s">
        <v>806</v>
      </c>
    </row>
    <row r="11" spans="1:15">
      <c r="A11" t="s">
        <v>10785</v>
      </c>
      <c r="B11" t="s">
        <v>8635</v>
      </c>
      <c r="C11" t="s">
        <v>11740</v>
      </c>
      <c r="D11" t="s">
        <v>11834</v>
      </c>
      <c r="E11">
        <v>110217592</v>
      </c>
      <c r="F11" t="s">
        <v>11835</v>
      </c>
      <c r="G11" t="s">
        <v>11836</v>
      </c>
      <c r="H11" t="s">
        <v>11837</v>
      </c>
      <c r="I11" t="s">
        <v>4220</v>
      </c>
      <c r="J11" t="s">
        <v>10276</v>
      </c>
      <c r="K11" t="s">
        <v>10148</v>
      </c>
      <c r="L11" t="s">
        <v>11017</v>
      </c>
      <c r="N11" t="s">
        <v>509</v>
      </c>
      <c r="O11" t="s">
        <v>806</v>
      </c>
    </row>
    <row r="12" spans="1:15">
      <c r="A12" t="s">
        <v>10785</v>
      </c>
      <c r="B12" t="s">
        <v>11780</v>
      </c>
      <c r="C12" t="s">
        <v>80</v>
      </c>
      <c r="D12" t="s">
        <v>7239</v>
      </c>
      <c r="E12">
        <v>95698997</v>
      </c>
      <c r="F12">
        <v>8019151206</v>
      </c>
      <c r="G12" t="s">
        <v>11838</v>
      </c>
      <c r="H12" t="s">
        <v>11839</v>
      </c>
      <c r="I12" t="s">
        <v>4204</v>
      </c>
      <c r="J12" t="s">
        <v>10276</v>
      </c>
      <c r="K12" t="s">
        <v>10486</v>
      </c>
      <c r="L12" t="s">
        <v>552</v>
      </c>
      <c r="N12" t="s">
        <v>509</v>
      </c>
      <c r="O12" t="s">
        <v>806</v>
      </c>
    </row>
    <row r="14" spans="1:15">
      <c r="A14" t="s">
        <v>10033</v>
      </c>
      <c r="B14" t="s">
        <v>8664</v>
      </c>
      <c r="C14" t="s">
        <v>89</v>
      </c>
      <c r="D14" t="s">
        <v>11840</v>
      </c>
      <c r="F14">
        <v>3857872835</v>
      </c>
      <c r="H14" t="s">
        <v>11841</v>
      </c>
      <c r="I14" t="s">
        <v>8617</v>
      </c>
      <c r="J14" t="s">
        <v>10272</v>
      </c>
      <c r="K14" t="s">
        <v>10218</v>
      </c>
      <c r="L14" t="s">
        <v>3587</v>
      </c>
      <c r="N14" t="s">
        <v>509</v>
      </c>
      <c r="O14" t="s">
        <v>509</v>
      </c>
    </row>
    <row r="15" spans="1:15">
      <c r="A15" t="s">
        <v>10033</v>
      </c>
      <c r="B15" t="s">
        <v>11842</v>
      </c>
      <c r="C15" t="s">
        <v>130</v>
      </c>
      <c r="D15" t="s">
        <v>11843</v>
      </c>
      <c r="E15">
        <v>108537521</v>
      </c>
      <c r="F15" t="s">
        <v>11844</v>
      </c>
      <c r="H15" t="s">
        <v>11845</v>
      </c>
      <c r="I15" t="s">
        <v>4218</v>
      </c>
      <c r="J15" t="s">
        <v>10272</v>
      </c>
      <c r="K15" t="s">
        <v>11063</v>
      </c>
      <c r="L15" t="s">
        <v>10688</v>
      </c>
      <c r="N15" t="s">
        <v>509</v>
      </c>
      <c r="O15" t="s">
        <v>509</v>
      </c>
    </row>
    <row r="16" spans="1:15">
      <c r="A16" t="s">
        <v>10033</v>
      </c>
      <c r="B16" t="s">
        <v>11846</v>
      </c>
      <c r="C16" t="s">
        <v>130</v>
      </c>
      <c r="D16" t="s">
        <v>11847</v>
      </c>
      <c r="E16">
        <v>109164343</v>
      </c>
      <c r="F16">
        <v>8017081421</v>
      </c>
      <c r="H16" t="s">
        <v>11848</v>
      </c>
      <c r="I16" t="s">
        <v>4218</v>
      </c>
      <c r="J16" t="s">
        <v>10272</v>
      </c>
      <c r="K16" t="s">
        <v>11063</v>
      </c>
      <c r="L16" t="s">
        <v>3587</v>
      </c>
      <c r="N16" t="s">
        <v>509</v>
      </c>
      <c r="O16" t="s">
        <v>509</v>
      </c>
    </row>
    <row r="17" spans="1:15">
      <c r="A17" t="s">
        <v>10033</v>
      </c>
      <c r="B17" t="s">
        <v>11795</v>
      </c>
      <c r="C17" t="s">
        <v>130</v>
      </c>
      <c r="D17" t="s">
        <v>11849</v>
      </c>
      <c r="E17">
        <v>109133466</v>
      </c>
      <c r="F17" t="s">
        <v>11850</v>
      </c>
      <c r="H17" t="s">
        <v>11851</v>
      </c>
      <c r="I17" t="s">
        <v>4218</v>
      </c>
      <c r="J17" t="s">
        <v>10272</v>
      </c>
      <c r="K17" t="s">
        <v>11063</v>
      </c>
      <c r="L17" t="s">
        <v>10599</v>
      </c>
      <c r="N17" t="s">
        <v>509</v>
      </c>
      <c r="O17" t="s">
        <v>806</v>
      </c>
    </row>
    <row r="18" spans="1:15">
      <c r="A18" t="s">
        <v>10033</v>
      </c>
      <c r="B18" t="s">
        <v>5080</v>
      </c>
      <c r="C18" t="s">
        <v>136</v>
      </c>
      <c r="D18" t="s">
        <v>11792</v>
      </c>
      <c r="E18">
        <v>95631172</v>
      </c>
      <c r="F18">
        <v>9287073025</v>
      </c>
      <c r="G18" t="s">
        <v>11793</v>
      </c>
      <c r="H18" t="s">
        <v>11794</v>
      </c>
      <c r="I18" t="s">
        <v>4204</v>
      </c>
      <c r="J18" t="s">
        <v>10272</v>
      </c>
      <c r="K18" t="s">
        <v>10212</v>
      </c>
      <c r="L18" t="s">
        <v>552</v>
      </c>
      <c r="N18" t="s">
        <v>509</v>
      </c>
      <c r="O18" t="s">
        <v>1724</v>
      </c>
    </row>
    <row r="19" spans="1:15">
      <c r="A19" t="s">
        <v>10033</v>
      </c>
      <c r="B19" t="s">
        <v>11682</v>
      </c>
      <c r="C19" t="s">
        <v>98</v>
      </c>
      <c r="H19" t="s">
        <v>11852</v>
      </c>
      <c r="I19" t="s">
        <v>4218</v>
      </c>
      <c r="J19" t="s">
        <v>10272</v>
      </c>
      <c r="K19" t="s">
        <v>10212</v>
      </c>
      <c r="N19" t="s">
        <v>509</v>
      </c>
      <c r="O19" t="s">
        <v>1724</v>
      </c>
    </row>
    <row r="20" spans="1:15">
      <c r="A20" t="s">
        <v>10033</v>
      </c>
      <c r="B20" t="s">
        <v>11853</v>
      </c>
      <c r="C20" t="s">
        <v>185</v>
      </c>
      <c r="D20" t="s">
        <v>11854</v>
      </c>
      <c r="E20">
        <v>110216437</v>
      </c>
      <c r="F20">
        <v>6619360060</v>
      </c>
      <c r="G20" t="s">
        <v>11855</v>
      </c>
      <c r="H20" t="s">
        <v>11856</v>
      </c>
      <c r="I20" t="s">
        <v>4220</v>
      </c>
      <c r="J20" t="s">
        <v>10272</v>
      </c>
      <c r="K20" t="s">
        <v>10218</v>
      </c>
      <c r="L20" t="s">
        <v>10933</v>
      </c>
      <c r="N20" t="s">
        <v>509</v>
      </c>
      <c r="O20" t="s">
        <v>509</v>
      </c>
    </row>
    <row r="21" spans="1:15">
      <c r="A21" t="s">
        <v>10033</v>
      </c>
      <c r="B21" t="s">
        <v>11800</v>
      </c>
      <c r="C21" t="s">
        <v>89</v>
      </c>
      <c r="D21" t="s">
        <v>11857</v>
      </c>
      <c r="E21">
        <v>110350017</v>
      </c>
      <c r="F21" t="s">
        <v>11858</v>
      </c>
      <c r="H21" t="s">
        <v>11859</v>
      </c>
      <c r="I21" t="s">
        <v>8617</v>
      </c>
      <c r="J21" t="s">
        <v>10272</v>
      </c>
      <c r="K21" t="s">
        <v>10218</v>
      </c>
      <c r="L21" t="s">
        <v>10933</v>
      </c>
      <c r="N21" t="s">
        <v>509</v>
      </c>
      <c r="O21" t="s">
        <v>806</v>
      </c>
    </row>
  </sheetData>
  <mergeCells count="4">
    <mergeCell ref="A1:C1"/>
    <mergeCell ref="H1:K1"/>
    <mergeCell ref="M1:O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371624046D4541B84571BD82C2D679" ma:contentTypeVersion="26" ma:contentTypeDescription="Create a new document." ma:contentTypeScope="" ma:versionID="6d4fb134d1de42b1cb678f69916cf952">
  <xsd:schema xmlns:xsd="http://www.w3.org/2001/XMLSchema" xmlns:xs="http://www.w3.org/2001/XMLSchema" xmlns:p="http://schemas.microsoft.com/office/2006/metadata/properties" xmlns:ns1="http://schemas.microsoft.com/sharepoint/v3" xmlns:ns2="29c25acc-bad1-4fc5-95fa-1eaeacf01d62" xmlns:ns3="572b0974-8504-4daf-bb6e-370c0d647b0b" targetNamespace="http://schemas.microsoft.com/office/2006/metadata/properties" ma:root="true" ma:fieldsID="3bb72f3369750d71c3aad3c2c4311fd2" ns1:_="" ns2:_="" ns3:_="">
    <xsd:import namespace="http://schemas.microsoft.com/sharepoint/v3"/>
    <xsd:import namespace="29c25acc-bad1-4fc5-95fa-1eaeacf01d62"/>
    <xsd:import namespace="572b0974-8504-4daf-bb6e-370c0d647b0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Ic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ma:readOnly="false">
      <xsd:simpleType>
        <xsd:restriction base="dms:Note"/>
      </xsd:simpleType>
    </xsd:element>
    <xsd:element name="_ip_UnifiedCompliancePolicyUIAction" ma:index="20"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c25acc-bad1-4fc5-95fa-1eaeacf01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hidden="true" ma:internalName="MediaServiceOCR"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hidden="true" ma:internalName="MediaServiceLocation" ma:readOnly="true">
      <xsd:simpleType>
        <xsd:restriction base="dms:Text"/>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c85c2b-f5aa-4080-a0c9-e9b38589de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Notes" ma:index="26" nillable="true" ma:displayName="Notes" ma:description="Welcome Docs, key links, orientations for Internal New Hires, and New IT Staff" ma:format="Dropdown" ma:internalName="Notes">
      <xsd:simpleType>
        <xsd:restriction base="dms:Note">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con" ma:index="28" nillable="true" ma:displayName="Icon" ma:format="Thumbnail" ma:internalName="Icon">
      <xsd:simpleType>
        <xsd:restriction base="dms:Unknow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2b0974-8504-4daf-bb6e-370c0d647b0b"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0f17f86c-ab31-4519-bf0c-0750fc60847e}" ma:internalName="TaxCatchAll" ma:readOnly="false" ma:showField="CatchAllData" ma:web="572b0974-8504-4daf-bb6e-370c0d647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572b0974-8504-4daf-bb6e-370c0d647b0b">
      <UserInfo>
        <DisplayName>Alejandra Ledesma</DisplayName>
        <AccountId>50</AccountId>
        <AccountType/>
      </UserInfo>
      <UserInfo>
        <DisplayName>Brenda Isarraraz</DisplayName>
        <AccountId>3221</AccountId>
        <AccountType/>
      </UserInfo>
      <UserInfo>
        <DisplayName>Bryan Leon</DisplayName>
        <AccountId>4639</AccountId>
        <AccountType/>
      </UserInfo>
    </SharedWithUsers>
    <lcf76f155ced4ddcb4097134ff3c332f xmlns="29c25acc-bad1-4fc5-95fa-1eaeacf01d62">
      <Terms xmlns="http://schemas.microsoft.com/office/infopath/2007/PartnerControls"/>
    </lcf76f155ced4ddcb4097134ff3c332f>
    <TaxCatchAll xmlns="572b0974-8504-4daf-bb6e-370c0d647b0b" xsi:nil="true"/>
    <Notes xmlns="29c25acc-bad1-4fc5-95fa-1eaeacf01d62" xsi:nil="true"/>
    <Icon xmlns="29c25acc-bad1-4fc5-95fa-1eaeacf01d62" xsi:nil="true"/>
  </documentManagement>
</p:properties>
</file>

<file path=customXml/itemProps1.xml><?xml version="1.0" encoding="utf-8"?>
<ds:datastoreItem xmlns:ds="http://schemas.openxmlformats.org/officeDocument/2006/customXml" ds:itemID="{E1935C30-4256-49EF-BBD8-1471DF662B7F}"/>
</file>

<file path=customXml/itemProps2.xml><?xml version="1.0" encoding="utf-8"?>
<ds:datastoreItem xmlns:ds="http://schemas.openxmlformats.org/officeDocument/2006/customXml" ds:itemID="{8DE1FDB1-7246-40BF-98D7-5C51F34C0069}"/>
</file>

<file path=customXml/itemProps3.xml><?xml version="1.0" encoding="utf-8"?>
<ds:datastoreItem xmlns:ds="http://schemas.openxmlformats.org/officeDocument/2006/customXml" ds:itemID="{248ECA79-EC54-41EB-805F-148542A0CE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Kaelob Miller</dc:creator>
  <cp:keywords/>
  <dc:description/>
  <cp:lastModifiedBy/>
  <cp:revision/>
  <dcterms:created xsi:type="dcterms:W3CDTF">2023-02-06T23:10:10Z</dcterms:created>
  <dcterms:modified xsi:type="dcterms:W3CDTF">2026-09-10T15:11:02Z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0x010100E0371624046D4541B84571BD82C2D679</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{"FileActivityType":"9","FileActivityTimeStamp":"2023-02-07T16:49:14.123Z","FileActivityUsersOnPage":[{"DisplayName":"Alicia Velasquez","Id":"alicia@youremploymentsolutions.com"}],"FileActivityNavigationId":null}</vt:lpwstr>
  </property>
  <property fmtid="{D5CDD505-2E9C-101B-9397-08002B2CF9AE}" pid="7" name="TriggerFlowInfo">
    <vt:lpwstr/>
  </property>
</Properties>
</file>