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"/>
    </mc:Choice>
  </mc:AlternateContent>
  <bookViews>
    <workbookView xWindow="4440" yWindow="3040" windowWidth="38400" windowHeight="25860" tabRatio="500" activeTab="1"/>
  </bookViews>
  <sheets>
    <sheet name="Sheet1" sheetId="1" r:id="rId1"/>
    <sheet name="Sheet2" sheetId="2" r:id="rId2"/>
    <sheet name="One Node H4" sheetId="3" r:id="rId3"/>
  </sheets>
  <definedNames>
    <definedName name="_128chunk" localSheetId="0">Sheet1!$AG$3:$AH$52</definedName>
    <definedName name="_16res" localSheetId="1">Sheet2!$R$2:$S$51</definedName>
    <definedName name="_504core" localSheetId="1">Sheet2!$E$2:$F$51</definedName>
    <definedName name="prefetch" localSheetId="0">Sheet1!$AC$3:$AD$52</definedName>
    <definedName name="tara_oceans_uniprot_trembl_samples_8nodes_35cores" localSheetId="0">Sheet1!$A$3:$B$53</definedName>
    <definedName name="test16" localSheetId="0">Sheet1!$X$3:$Y$51</definedName>
    <definedName name="test4_2" localSheetId="0">Sheet1!$G$3:$H$52</definedName>
    <definedName name="test4_3" localSheetId="0">Sheet1!$K$3:$L$52</definedName>
    <definedName name="test4_4" localSheetId="0">Sheet1!$N$3:$O$52</definedName>
    <definedName name="test4_5" localSheetId="0">Sheet1!$Q$3:$R$52</definedName>
    <definedName name="test4_6" localSheetId="0">Sheet1!$T$3:$U$52</definedName>
    <definedName name="test8" localSheetId="0">Sheet1!$D$3:$E$52</definedName>
    <definedName name="uniprot_trembl_uniprot_trembl_samples_14nodes_35cores" localSheetId="1">Sheet2!$N$2:$O$51</definedName>
    <definedName name="uniprot_trembl_uniprot_trembl_samples_1nodes_1cores" localSheetId="2">'One Node H4'!$D$3:$E$53</definedName>
    <definedName name="uniprot_trembl_uniprot_trembl_samples_8nodes_35cores" localSheetId="0">Sheet1!$Z$8:$AA$60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1" i="2" l="1"/>
  <c r="U53" i="2"/>
  <c r="T53" i="2"/>
  <c r="S54" i="2"/>
  <c r="S53" i="2"/>
  <c r="Q54" i="2"/>
  <c r="O53" i="2"/>
  <c r="F53" i="2"/>
  <c r="Q53" i="2"/>
  <c r="O54" i="2"/>
  <c r="AH55" i="1"/>
  <c r="AH54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3" i="1"/>
  <c r="L52" i="2"/>
  <c r="L51" i="2"/>
  <c r="I55" i="2"/>
  <c r="E54" i="3"/>
  <c r="F57" i="2"/>
  <c r="B54" i="3"/>
  <c r="B55" i="3"/>
  <c r="F56" i="2"/>
  <c r="AD54" i="1"/>
  <c r="F55" i="2"/>
  <c r="F54" i="2"/>
  <c r="AD55" i="1"/>
  <c r="B55" i="1"/>
  <c r="AE55" i="1"/>
  <c r="B54" i="1"/>
  <c r="AE5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3" i="1"/>
  <c r="U54" i="1"/>
  <c r="U5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L54" i="1"/>
  <c r="V54" i="1"/>
  <c r="V3" i="1"/>
  <c r="S54" i="1"/>
  <c r="T54" i="1"/>
  <c r="P54" i="1"/>
  <c r="Q54" i="1"/>
  <c r="R54" i="1"/>
  <c r="O55" i="1"/>
  <c r="O54" i="1"/>
  <c r="M54" i="1"/>
  <c r="H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Y55" i="1"/>
  <c r="Y54" i="1"/>
  <c r="E54" i="1"/>
  <c r="W54" i="1"/>
  <c r="C55" i="1"/>
  <c r="D55" i="1"/>
  <c r="E55" i="1"/>
  <c r="C54" i="1"/>
  <c r="D54" i="1"/>
</calcChain>
</file>

<file path=xl/connections.xml><?xml version="1.0" encoding="utf-8"?>
<connections xmlns="http://schemas.openxmlformats.org/spreadsheetml/2006/main">
  <connection id="1" name="128chunk" type="6" refreshedVersion="0" background="1" saveData="1">
    <textPr fileType="mac" sourceFile="/Volumes/eddyfs01/home/npcarter/hmmer/hmmer-daemon/128chunk.csv" comma="1">
      <textFields count="2">
        <textField/>
        <textField/>
      </textFields>
    </textPr>
  </connection>
  <connection id="2" name="16res" type="6" refreshedVersion="0" background="1" saveData="1">
    <textPr fileType="mac" codePage="10000" sourceFile="/Volumes/eddyfs01/home/npcarter/16res.csv" comma="1">
      <textFields count="2">
        <textField/>
        <textField/>
      </textFields>
    </textPr>
  </connection>
  <connection id="3" name="504core" type="6" refreshedVersion="0" background="1" saveData="1">
    <textPr fileType="mac" sourceFile="/Volumes/eddyfs01/home/npcarter/hmmer/hmmer-daemon/504core.csv" comma="1">
      <textFields count="2">
        <textField/>
        <textField/>
      </textFields>
    </textPr>
  </connection>
  <connection id="4" name="prefetch" type="6" refreshedVersion="0" background="1" saveData="1">
    <textPr fileType="mac" sourceFile="/Volumes/eddyfs01/home/npcarter/hmmer/hmmer-daemon/prefetch.csv" comma="1">
      <textFields count="2">
        <textField/>
        <textField/>
      </textFields>
    </textPr>
  </connection>
  <connection id="5" name="tara_oceans_uniprot_trembl_samples_8nodes_35cores" type="6" refreshedVersion="0" background="1" saveData="1">
    <textPr fileType="mac" sourceFile="/Volumes/eddyfs01/home/npcarter/hmmer/hmmer-daemon/h4_sweeps/tara_oceans_uniprot_trembl_samples_8nodes_35cores.csv" comma="1">
      <textFields count="2">
        <textField/>
        <textField/>
      </textFields>
    </textPr>
  </connection>
  <connection id="6" name="test16" type="6" refreshedVersion="0" background="1" saveData="1">
    <textPr fileType="mac" sourceFile="/Volumes/eddyfs01/home/npcarter/hmmer/hmmer-daemon/test16.csv" comma="1">
      <textFields count="2">
        <textField/>
        <textField/>
      </textFields>
    </textPr>
  </connection>
  <connection id="7" name="test4_2" type="6" refreshedVersion="0" background="1" saveData="1">
    <textPr fileType="mac" sourceFile="/Volumes/eddyfs01/home/npcarter/hmmer/hmmer-daemon/test4_2.csv" comma="1">
      <textFields count="2">
        <textField/>
        <textField/>
      </textFields>
    </textPr>
  </connection>
  <connection id="8" name="test4_3" type="6" refreshedVersion="0" background="1" saveData="1">
    <textPr fileType="mac" sourceFile="/Volumes/eddyfs01/home/npcarter/hmmer/hmmer-daemon/test4_3.csv" comma="1">
      <textFields count="2">
        <textField/>
        <textField/>
      </textFields>
    </textPr>
  </connection>
  <connection id="9" name="test4_4" type="6" refreshedVersion="0" background="1" saveData="1">
    <textPr fileType="mac" sourceFile="/Volumes/eddyfs01/home/npcarter/hmmer/hmmer-daemon/test4_4.csv" comma="1">
      <textFields count="2">
        <textField/>
        <textField/>
      </textFields>
    </textPr>
  </connection>
  <connection id="10" name="test4_5" type="6" refreshedVersion="0" background="1" saveData="1">
    <textPr fileType="mac" sourceFile="/Volumes/eddyfs01/home/npcarter/hmmer/hmmer-daemon/test4_5.csv" comma="1">
      <textFields count="2">
        <textField/>
        <textField/>
      </textFields>
    </textPr>
  </connection>
  <connection id="11" name="test4_6" type="6" refreshedVersion="0" background="1" saveData="1">
    <textPr fileType="mac" sourceFile="/Volumes/eddyfs01/home/npcarter/hmmer/hmmer-daemon/test4_6.csv" comma="1">
      <textFields count="2">
        <textField/>
        <textField/>
      </textFields>
    </textPr>
  </connection>
  <connection id="12" name="test8" type="6" refreshedVersion="0" background="1" saveData="1">
    <textPr fileType="mac" sourceFile="/Volumes/eddyfs01/home/npcarter/hmmer/hmmer-daemon/test8.csv" comma="1">
      <textFields count="2">
        <textField/>
        <textField/>
      </textFields>
    </textPr>
  </connection>
  <connection id="13" name="uniprot_trembl_uniprot_trembl_samples_14nodes_35cores" type="6" refreshedVersion="0" background="1" saveData="1">
    <textPr fileType="mac" sourceFile="/Volumes/eddyfs01/home/npcarter/hmmer/hmmer-daemon/h4_sweeps/uniprot_trembl_uniprot_trembl_samples_14nodes_35cores.csv" comma="1">
      <textFields count="2">
        <textField/>
        <textField/>
      </textFields>
    </textPr>
  </connection>
  <connection id="14" name="uniprot_trembl_uniprot_trembl_samples_1nodes_1cores" type="6" refreshedVersion="0" background="1" saveData="1">
    <textPr fileType="mac" sourceFile="/Volumes/eddyfs01/home/npcarter/hmmer/hmmer-daemon/h4_sweeps/uniprot_trembl_uniprot_trembl_samples_1nodes_1cores.csv" comma="1">
      <textFields count="2">
        <textField/>
        <textField/>
      </textFields>
    </textPr>
  </connection>
  <connection id="15" name="uniprot_trembl_uniprot_trembl_samples_8nodes_35cores" type="6" refreshedVersion="0" background="1" saveData="1">
    <textPr fileType="mac" sourceFile="/Volumes/eddyfs01/home/npcarter/hmmer/hmmer-daemon/h4_sweeps/uniprot_trembl_uniprot_trembl_samples_8nodes_35cor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<sst xmlns="http://schemas.openxmlformats.org/spreadsheetml/2006/main" count="835" uniqueCount="82">
  <si>
    <t xml:space="preserve">Using 8 worker nodes </t>
  </si>
  <si>
    <t>Hit thread created</t>
  </si>
  <si>
    <t>A0A072F3A4_VIBPH</t>
  </si>
  <si>
    <t>A0A074JBV9_9RHOB</t>
  </si>
  <si>
    <t>A0A087G8L9_ARAAL</t>
  </si>
  <si>
    <t>A0A087LKF0_9RHIZ</t>
  </si>
  <si>
    <t>A0A0A9RCC7_ARUDO</t>
  </si>
  <si>
    <t>A0A0C2AH67_9ACTN</t>
  </si>
  <si>
    <t>A0A0C6BB88_YEASX</t>
  </si>
  <si>
    <t>A0A0D2DW88_9EURO</t>
  </si>
  <si>
    <t>A0A0D2RK23_GOSRA</t>
  </si>
  <si>
    <t>A0A0D4ULB3_YEASX</t>
  </si>
  <si>
    <t>A0A0D9WWX1_9ORYZ</t>
  </si>
  <si>
    <t>A0A0H0ZS83_9MICC</t>
  </si>
  <si>
    <t>A0A0K2SV87_LEPSM</t>
  </si>
  <si>
    <t>A0A0M2J3I6_9ACTN</t>
  </si>
  <si>
    <t>A0A0N4T2C5_BRUPA</t>
  </si>
  <si>
    <t>A0A0P1MDT8_9BACT</t>
  </si>
  <si>
    <t>A0A0P6X0X6_9CHLR</t>
  </si>
  <si>
    <t>A0A0P6XKB2_9CHLR</t>
  </si>
  <si>
    <t>A0A0P7JN00_9MYCO</t>
  </si>
  <si>
    <t>A0A0P9NSP5_PSESX</t>
  </si>
  <si>
    <t>A0A0Q7B7A2_9BURK</t>
  </si>
  <si>
    <t>A0A0Q9W122_PECCA</t>
  </si>
  <si>
    <t>A0A0R0V838_ACIBA</t>
  </si>
  <si>
    <t>A0A0R1J2L2_9LACO</t>
  </si>
  <si>
    <t>A0A0S4HVB8_9PSED</t>
  </si>
  <si>
    <t>A0A0T6KU39_PSEAI</t>
  </si>
  <si>
    <t>A0A0V4REG3_PSEAI</t>
  </si>
  <si>
    <t>A0A0V9K2F0_KLEPN</t>
  </si>
  <si>
    <t>A0DD59_PARTE</t>
  </si>
  <si>
    <t>A2TKD0_9PARA</t>
  </si>
  <si>
    <t>B0DAB4_LACBS</t>
  </si>
  <si>
    <t>C8TC02_KLEPR</t>
  </si>
  <si>
    <t>C8X312_DESRD</t>
  </si>
  <si>
    <t>D6P1K5_9HIV1</t>
  </si>
  <si>
    <t>D7CCS3_STRBB</t>
  </si>
  <si>
    <t>F3AQB2_9FIRM</t>
  </si>
  <si>
    <t>F8S5V2_HPV67</t>
  </si>
  <si>
    <t>G5RZ68_SALET</t>
  </si>
  <si>
    <t>G9YPX2_9FIRM</t>
  </si>
  <si>
    <t>H4EZV6_9RHIZ</t>
  </si>
  <si>
    <t>I4HYU4_MICAE</t>
  </si>
  <si>
    <t>J3IBV8_9PSED</t>
  </si>
  <si>
    <t>K7XKF0_9HEPC</t>
  </si>
  <si>
    <t>M1BUJ2_SOLTU</t>
  </si>
  <si>
    <t>M1FFL1_9TELE</t>
  </si>
  <si>
    <t>Q115E3_TRIEI</t>
  </si>
  <si>
    <t>Q7Z8Z3_9SACH</t>
  </si>
  <si>
    <t>R7Y995_9ACTN</t>
  </si>
  <si>
    <t>T1XEF6_VARPD</t>
  </si>
  <si>
    <t>V6GL22_9LEPT</t>
  </si>
  <si>
    <t>Exiting hit processing thread</t>
  </si>
  <si>
    <t>Original</t>
  </si>
  <si>
    <t>4 chunks</t>
  </si>
  <si>
    <t>mean</t>
  </si>
  <si>
    <t>median</t>
  </si>
  <si>
    <t>16 chunks</t>
  </si>
  <si>
    <t>RA0A0S4HVB8_9PSED</t>
  </si>
  <si>
    <t>RA2TKD0_9PARA</t>
  </si>
  <si>
    <t>6P1K5_9HIV1</t>
  </si>
  <si>
    <t>RF8S5V2_HPV67</t>
  </si>
  <si>
    <t>RG9YPX2_9FIRM</t>
  </si>
  <si>
    <t>RH4EZV6_9RHIZ</t>
  </si>
  <si>
    <t>RQ115E3_TRIEI</t>
  </si>
  <si>
    <t>diff</t>
  </si>
  <si>
    <t>no hit sorting or writeout</t>
  </si>
  <si>
    <t>Hit sort, no writeout</t>
  </si>
  <si>
    <t>writeout to /tmp</t>
  </si>
  <si>
    <t>prefetch</t>
  </si>
  <si>
    <t>change</t>
  </si>
  <si>
    <t>balanced</t>
  </si>
  <si>
    <t>speedup vs. 8 node</t>
  </si>
  <si>
    <t>speedup vs. 1 node</t>
  </si>
  <si>
    <t>35 core</t>
  </si>
  <si>
    <t>1 core</t>
  </si>
  <si>
    <t>speedup vs. 1 core</t>
  </si>
  <si>
    <t>speedup vs 1 core</t>
  </si>
  <si>
    <t>128 chunks</t>
  </si>
  <si>
    <t>change from 16</t>
  </si>
  <si>
    <t>14 nodes</t>
  </si>
  <si>
    <t>15 compute nodes (16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</si>
</sst>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 compute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9419853768279"/>
          <c:y val="0.0462339055793991"/>
          <c:w val="0.951000179878031"/>
          <c:h val="0.760233179007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Sheet2!$N$2:$N$51</c:f>
              <c:strCache>
                <c:ptCount val="50"/>
                <c:pt idx="0">
                  <c:v>A0DD59_PARTE</c:v>
                </c:pt>
                <c:pt idx="1">
                  <c:v>G9YPX2_9FIRM</c:v>
                </c:pt>
                <c:pt idx="2">
                  <c:v>J3IBV8_9PSED</c:v>
                </c:pt>
                <c:pt idx="3">
                  <c:v>I4HYU4_MICAE</c:v>
                </c:pt>
                <c:pt idx="4">
                  <c:v>A0A0K2SV87_LEPSM</c:v>
                </c:pt>
                <c:pt idx="5">
                  <c:v>A0A0A9RCC7_ARUDO</c:v>
                </c:pt>
                <c:pt idx="6">
                  <c:v>A0A0P7JN00_9MYCO</c:v>
                </c:pt>
                <c:pt idx="7">
                  <c:v>A0A0R0V838_ACIBA</c:v>
                </c:pt>
                <c:pt idx="8">
                  <c:v>C8X312_DESRD</c:v>
                </c:pt>
                <c:pt idx="9">
                  <c:v>R7Y995_9ACTN</c:v>
                </c:pt>
                <c:pt idx="10">
                  <c:v>A0A0D2DW88_9EURO</c:v>
                </c:pt>
                <c:pt idx="11">
                  <c:v>A0A0P6XKB2_9CHLR</c:v>
                </c:pt>
                <c:pt idx="12">
                  <c:v>A0A087LKF0_9RHIZ</c:v>
                </c:pt>
                <c:pt idx="13">
                  <c:v>G5RZ68_SALET</c:v>
                </c:pt>
                <c:pt idx="14">
                  <c:v>A0A087G8L9_ARAAL</c:v>
                </c:pt>
                <c:pt idx="15">
                  <c:v>D7CCS3_STRBB</c:v>
                </c:pt>
                <c:pt idx="16">
                  <c:v>D6P1K5_9HIV1</c:v>
                </c:pt>
                <c:pt idx="17">
                  <c:v>A0A0S4HVB8_9PSED</c:v>
                </c:pt>
                <c:pt idx="18">
                  <c:v>A0A0M2J3I6_9ACTN</c:v>
                </c:pt>
                <c:pt idx="19">
                  <c:v>A0A0D9WWX1_9ORYZ</c:v>
                </c:pt>
                <c:pt idx="20">
                  <c:v>A0A0N4T2C5_BRUPA</c:v>
                </c:pt>
                <c:pt idx="21">
                  <c:v>V6GL22_9LEPT</c:v>
                </c:pt>
                <c:pt idx="22">
                  <c:v>Q115E3_TRIEI</c:v>
                </c:pt>
                <c:pt idx="23">
                  <c:v>A0A074JBV9_9RHOB</c:v>
                </c:pt>
                <c:pt idx="24">
                  <c:v>F8S5V2_HPV67</c:v>
                </c:pt>
                <c:pt idx="25">
                  <c:v>H4EZV6_9RHIZ</c:v>
                </c:pt>
                <c:pt idx="26">
                  <c:v>A0A0D2RK23_GOSRA</c:v>
                </c:pt>
                <c:pt idx="27">
                  <c:v>A0A0P6X0X6_9CHLR</c:v>
                </c:pt>
                <c:pt idx="28">
                  <c:v>M1BUJ2_SOLTU</c:v>
                </c:pt>
                <c:pt idx="29">
                  <c:v>A0A0C6BB88_YEASX</c:v>
                </c:pt>
                <c:pt idx="30">
                  <c:v>A0A0Q7B7A2_9BURK</c:v>
                </c:pt>
                <c:pt idx="31">
                  <c:v>A0A0R1J2L2_9LACO</c:v>
                </c:pt>
                <c:pt idx="32">
                  <c:v>A0A0D4ULB3_YEASX</c:v>
                </c:pt>
                <c:pt idx="33">
                  <c:v>C8TC02_KLEPR</c:v>
                </c:pt>
                <c:pt idx="34">
                  <c:v>A0A0C2AH67_9ACTN</c:v>
                </c:pt>
                <c:pt idx="35">
                  <c:v>A0A0P9NSP5_PSESX</c:v>
                </c:pt>
                <c:pt idx="36">
                  <c:v>A2TKD0_9PARA</c:v>
                </c:pt>
                <c:pt idx="37">
                  <c:v>A0A072F3A4_VIBPH</c:v>
                </c:pt>
                <c:pt idx="38">
                  <c:v>A0A0Q9W122_PECCA</c:v>
                </c:pt>
                <c:pt idx="39">
                  <c:v>A0A0H0ZS83_9MICC</c:v>
                </c:pt>
                <c:pt idx="40">
                  <c:v>Q7Z8Z3_9SACH</c:v>
                </c:pt>
                <c:pt idx="41">
                  <c:v>A0A0V4REG3_PSEAI</c:v>
                </c:pt>
                <c:pt idx="42">
                  <c:v>A0A0P1MDT8_9BACT</c:v>
                </c:pt>
                <c:pt idx="43">
                  <c:v>M1FFL1_9TELE</c:v>
                </c:pt>
                <c:pt idx="44">
                  <c:v>K7XKF0_9HEPC</c:v>
                </c:pt>
                <c:pt idx="45">
                  <c:v>F3AQB2_9FIRM</c:v>
                </c:pt>
                <c:pt idx="46">
                  <c:v>B0DAB4_LACBS</c:v>
                </c:pt>
                <c:pt idx="47">
                  <c:v>A0A0T6KU39_PSEAI</c:v>
                </c:pt>
                <c:pt idx="48">
                  <c:v>T1XEF6_VARPD</c:v>
                </c:pt>
                <c:pt idx="49">
                  <c:v>A0A0V9K2F0_KLEPN</c:v>
                </c:pt>
              </c:strCache>
            </c:strRef>
          </c:cat>
          <c:val>
            <c:numRef>
              <c:f>Sheet2!$O$2:$O$51</c:f>
              <c:numCache>
                <c:formatCode>General</c:formatCode>
                <c:ptCount val="50"/>
                <c:pt idx="0">
                  <c:v>0.192602</c:v>
                </c:pt>
                <c:pt idx="1">
                  <c:v>0.204723</c:v>
                </c:pt>
                <c:pt idx="2">
                  <c:v>0.222602</c:v>
                </c:pt>
                <c:pt idx="3">
                  <c:v>0.2368</c:v>
                </c:pt>
                <c:pt idx="4">
                  <c:v>0.290107</c:v>
                </c:pt>
                <c:pt idx="5">
                  <c:v>0.309783</c:v>
                </c:pt>
                <c:pt idx="6">
                  <c:v>0.311961</c:v>
                </c:pt>
                <c:pt idx="7">
                  <c:v>0.313114</c:v>
                </c:pt>
                <c:pt idx="8">
                  <c:v>0.314042</c:v>
                </c:pt>
                <c:pt idx="9">
                  <c:v>0.330069</c:v>
                </c:pt>
                <c:pt idx="10">
                  <c:v>0.331435</c:v>
                </c:pt>
                <c:pt idx="11">
                  <c:v>0.332739</c:v>
                </c:pt>
                <c:pt idx="12">
                  <c:v>0.33458</c:v>
                </c:pt>
                <c:pt idx="13">
                  <c:v>0.33814</c:v>
                </c:pt>
                <c:pt idx="14">
                  <c:v>0.386088</c:v>
                </c:pt>
                <c:pt idx="15">
                  <c:v>0.416627</c:v>
                </c:pt>
                <c:pt idx="16">
                  <c:v>0.422846</c:v>
                </c:pt>
                <c:pt idx="17">
                  <c:v>0.477767</c:v>
                </c:pt>
                <c:pt idx="18">
                  <c:v>0.538084</c:v>
                </c:pt>
                <c:pt idx="19">
                  <c:v>0.550207</c:v>
                </c:pt>
                <c:pt idx="20">
                  <c:v>0.584288</c:v>
                </c:pt>
                <c:pt idx="21">
                  <c:v>0.650061</c:v>
                </c:pt>
                <c:pt idx="22">
                  <c:v>0.662325</c:v>
                </c:pt>
                <c:pt idx="23">
                  <c:v>0.664795</c:v>
                </c:pt>
                <c:pt idx="24">
                  <c:v>0.695314</c:v>
                </c:pt>
                <c:pt idx="25">
                  <c:v>0.72737</c:v>
                </c:pt>
                <c:pt idx="26">
                  <c:v>0.750351</c:v>
                </c:pt>
                <c:pt idx="27">
                  <c:v>0.751883</c:v>
                </c:pt>
                <c:pt idx="28">
                  <c:v>0.766871</c:v>
                </c:pt>
                <c:pt idx="29">
                  <c:v>0.785145</c:v>
                </c:pt>
                <c:pt idx="30">
                  <c:v>0.800784</c:v>
                </c:pt>
                <c:pt idx="31">
                  <c:v>0.806944</c:v>
                </c:pt>
                <c:pt idx="32">
                  <c:v>0.809073</c:v>
                </c:pt>
                <c:pt idx="33">
                  <c:v>0.81414</c:v>
                </c:pt>
                <c:pt idx="34">
                  <c:v>0.900384</c:v>
                </c:pt>
                <c:pt idx="35">
                  <c:v>0.911979</c:v>
                </c:pt>
                <c:pt idx="36">
                  <c:v>0.990769</c:v>
                </c:pt>
                <c:pt idx="37">
                  <c:v>1.082592</c:v>
                </c:pt>
                <c:pt idx="38">
                  <c:v>1.102981</c:v>
                </c:pt>
                <c:pt idx="39">
                  <c:v>1.189541</c:v>
                </c:pt>
                <c:pt idx="40">
                  <c:v>1.254136</c:v>
                </c:pt>
                <c:pt idx="41">
                  <c:v>1.260246</c:v>
                </c:pt>
                <c:pt idx="42">
                  <c:v>1.3702</c:v>
                </c:pt>
                <c:pt idx="43">
                  <c:v>1.424796</c:v>
                </c:pt>
                <c:pt idx="44">
                  <c:v>2.138443</c:v>
                </c:pt>
                <c:pt idx="45">
                  <c:v>2.522365</c:v>
                </c:pt>
                <c:pt idx="46">
                  <c:v>3.157967</c:v>
                </c:pt>
                <c:pt idx="47">
                  <c:v>5.102962</c:v>
                </c:pt>
                <c:pt idx="48">
                  <c:v>5.3422</c:v>
                </c:pt>
                <c:pt idx="49">
                  <c:v>5.727751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13344"/>
        <c:axId val="72315664"/>
      </c:barChart>
      <c:catAx>
        <c:axId val="723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5664"/>
        <c:crosses val="autoZero"/>
        <c:auto val="1"/>
        <c:lblAlgn val="ctr"/>
        <c:lblOffset val="100"/>
        <c:noMultiLvlLbl val="0"/>
      </c:catAx>
      <c:valAx>
        <c:axId val="723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540 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62483462547087"/>
          <c:y val="0.0582691007437458"/>
          <c:w val="0.952635792266027"/>
          <c:h val="0.8370315120346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Sheet2!$R$2:$R$51</c:f>
              <c:strCache>
                <c:ptCount val="50"/>
                <c:pt idx="0">
                  <c:v>A0DD59_PARTE</c:v>
                </c:pt>
                <c:pt idx="1">
                  <c:v>G9YPX2_9FIRM</c:v>
                </c:pt>
                <c:pt idx="2">
                  <c:v>J3IBV8_9PSED</c:v>
                </c:pt>
                <c:pt idx="3">
                  <c:v>I4HYU4_MICAE</c:v>
                </c:pt>
                <c:pt idx="4">
                  <c:v>A0A0A9RCC7_ARUDO</c:v>
                </c:pt>
                <c:pt idx="5">
                  <c:v>A0A0K2SV87_LEPSM</c:v>
                </c:pt>
                <c:pt idx="6">
                  <c:v>A0A0R0V838_ACIBA</c:v>
                </c:pt>
                <c:pt idx="7">
                  <c:v>A0A0P7JN00_9MYCO</c:v>
                </c:pt>
                <c:pt idx="8">
                  <c:v>A0A0D2DW88_9EURO</c:v>
                </c:pt>
                <c:pt idx="9">
                  <c:v>A0A087LKF0_9RHIZ</c:v>
                </c:pt>
                <c:pt idx="10">
                  <c:v>C8X312_DESRD</c:v>
                </c:pt>
                <c:pt idx="11">
                  <c:v>A0A0P6XKB2_9CHLR</c:v>
                </c:pt>
                <c:pt idx="12">
                  <c:v>R7Y995_9ACTN</c:v>
                </c:pt>
                <c:pt idx="13">
                  <c:v>G5RZ68_SALET</c:v>
                </c:pt>
                <c:pt idx="14">
                  <c:v>A0A087G8L9_ARAAL</c:v>
                </c:pt>
                <c:pt idx="15">
                  <c:v>D7CCS3_STRBB</c:v>
                </c:pt>
                <c:pt idx="16">
                  <c:v>A0A0S4HVB8_9PSED</c:v>
                </c:pt>
                <c:pt idx="17">
                  <c:v>D6P1K5_9HIV1</c:v>
                </c:pt>
                <c:pt idx="18">
                  <c:v>A0A0M2J3I6_9ACTN</c:v>
                </c:pt>
                <c:pt idx="19">
                  <c:v>A0A0D9WWX1_9ORYZ</c:v>
                </c:pt>
                <c:pt idx="20">
                  <c:v>A0A0N4T2C5_BRUPA</c:v>
                </c:pt>
                <c:pt idx="21">
                  <c:v>Q115E3_TRIEI</c:v>
                </c:pt>
                <c:pt idx="22">
                  <c:v>A0A074JBV9_9RHOB</c:v>
                </c:pt>
                <c:pt idx="23">
                  <c:v>V6GL22_9LEPT</c:v>
                </c:pt>
                <c:pt idx="24">
                  <c:v>F8S5V2_HPV67</c:v>
                </c:pt>
                <c:pt idx="25">
                  <c:v>A0A0D2RK23_GOSRA</c:v>
                </c:pt>
                <c:pt idx="26">
                  <c:v>A0A0P6X0X6_9CHLR</c:v>
                </c:pt>
                <c:pt idx="27">
                  <c:v>H4EZV6_9RHIZ</c:v>
                </c:pt>
                <c:pt idx="28">
                  <c:v>M1BUJ2_SOLTU</c:v>
                </c:pt>
                <c:pt idx="29">
                  <c:v>A0A0C6BB88_YEASX</c:v>
                </c:pt>
                <c:pt idx="30">
                  <c:v>A0A0Q7B7A2_9BURK</c:v>
                </c:pt>
                <c:pt idx="31">
                  <c:v>A0A0R1J2L2_9LACO</c:v>
                </c:pt>
                <c:pt idx="32">
                  <c:v>A0A0D4ULB3_YEASX</c:v>
                </c:pt>
                <c:pt idx="33">
                  <c:v>C8TC02_KLEPR</c:v>
                </c:pt>
                <c:pt idx="34">
                  <c:v>A0A0P9NSP5_PSESX</c:v>
                </c:pt>
                <c:pt idx="35">
                  <c:v>A0A0C2AH67_9ACTN</c:v>
                </c:pt>
                <c:pt idx="36">
                  <c:v>A2TKD0_9PARA</c:v>
                </c:pt>
                <c:pt idx="37">
                  <c:v>A0A072F3A4_VIBPH</c:v>
                </c:pt>
                <c:pt idx="38">
                  <c:v>A0A0Q9W122_PECCA</c:v>
                </c:pt>
                <c:pt idx="39">
                  <c:v>A0A0H0ZS83_9MICC</c:v>
                </c:pt>
                <c:pt idx="40">
                  <c:v>A0A0V4REG3_PSEAI</c:v>
                </c:pt>
                <c:pt idx="41">
                  <c:v>Q7Z8Z3_9SACH</c:v>
                </c:pt>
                <c:pt idx="42">
                  <c:v>M1FFL1_9TELE</c:v>
                </c:pt>
                <c:pt idx="43">
                  <c:v>A0A0P1MDT8_9BACT</c:v>
                </c:pt>
                <c:pt idx="44">
                  <c:v>K7XKF0_9HEPC</c:v>
                </c:pt>
                <c:pt idx="45">
                  <c:v>F3AQB2_9FIRM</c:v>
                </c:pt>
                <c:pt idx="46">
                  <c:v>B0DAB4_LACBS</c:v>
                </c:pt>
                <c:pt idx="47">
                  <c:v>A0A0T6KU39_PSEAI</c:v>
                </c:pt>
                <c:pt idx="48">
                  <c:v>T1XEF6_VARPD</c:v>
                </c:pt>
                <c:pt idx="49">
                  <c:v>A0A0V9K2F0_KLEPN</c:v>
                </c:pt>
              </c:strCache>
            </c:strRef>
          </c:cat>
          <c:val>
            <c:numRef>
              <c:f>Sheet2!$S$2:$S$51</c:f>
              <c:numCache>
                <c:formatCode>General</c:formatCode>
                <c:ptCount val="50"/>
                <c:pt idx="0">
                  <c:v>0.177701</c:v>
                </c:pt>
                <c:pt idx="1">
                  <c:v>0.19279</c:v>
                </c:pt>
                <c:pt idx="2">
                  <c:v>0.21407</c:v>
                </c:pt>
                <c:pt idx="3">
                  <c:v>0.223374</c:v>
                </c:pt>
                <c:pt idx="4">
                  <c:v>0.262878</c:v>
                </c:pt>
                <c:pt idx="5">
                  <c:v>0.269751</c:v>
                </c:pt>
                <c:pt idx="6">
                  <c:v>0.288807</c:v>
                </c:pt>
                <c:pt idx="7">
                  <c:v>0.294168</c:v>
                </c:pt>
                <c:pt idx="8">
                  <c:v>0.308405</c:v>
                </c:pt>
                <c:pt idx="9">
                  <c:v>0.309756</c:v>
                </c:pt>
                <c:pt idx="10">
                  <c:v>0.320228</c:v>
                </c:pt>
                <c:pt idx="11">
                  <c:v>0.32209</c:v>
                </c:pt>
                <c:pt idx="12">
                  <c:v>0.3228</c:v>
                </c:pt>
                <c:pt idx="13">
                  <c:v>0.334709</c:v>
                </c:pt>
                <c:pt idx="14">
                  <c:v>0.363511</c:v>
                </c:pt>
                <c:pt idx="15">
                  <c:v>0.397594</c:v>
                </c:pt>
                <c:pt idx="16">
                  <c:v>0.454067</c:v>
                </c:pt>
                <c:pt idx="17">
                  <c:v>0.476128</c:v>
                </c:pt>
                <c:pt idx="18">
                  <c:v>0.515544</c:v>
                </c:pt>
                <c:pt idx="19">
                  <c:v>0.520259</c:v>
                </c:pt>
                <c:pt idx="20">
                  <c:v>0.548664</c:v>
                </c:pt>
                <c:pt idx="21">
                  <c:v>0.613829</c:v>
                </c:pt>
                <c:pt idx="22">
                  <c:v>0.62556</c:v>
                </c:pt>
                <c:pt idx="23">
                  <c:v>0.651782</c:v>
                </c:pt>
                <c:pt idx="24">
                  <c:v>0.655164</c:v>
                </c:pt>
                <c:pt idx="25">
                  <c:v>0.698504</c:v>
                </c:pt>
                <c:pt idx="26">
                  <c:v>0.720386</c:v>
                </c:pt>
                <c:pt idx="27">
                  <c:v>0.733785</c:v>
                </c:pt>
                <c:pt idx="28">
                  <c:v>0.737112</c:v>
                </c:pt>
                <c:pt idx="29">
                  <c:v>0.738923</c:v>
                </c:pt>
                <c:pt idx="30">
                  <c:v>0.744523</c:v>
                </c:pt>
                <c:pt idx="31">
                  <c:v>0.761324</c:v>
                </c:pt>
                <c:pt idx="32">
                  <c:v>0.764258</c:v>
                </c:pt>
                <c:pt idx="33">
                  <c:v>0.803449</c:v>
                </c:pt>
                <c:pt idx="34">
                  <c:v>0.852375</c:v>
                </c:pt>
                <c:pt idx="35">
                  <c:v>0.860001</c:v>
                </c:pt>
                <c:pt idx="36">
                  <c:v>0.907214</c:v>
                </c:pt>
                <c:pt idx="37">
                  <c:v>0.925075</c:v>
                </c:pt>
                <c:pt idx="38">
                  <c:v>1.06849</c:v>
                </c:pt>
                <c:pt idx="39">
                  <c:v>1.120579</c:v>
                </c:pt>
                <c:pt idx="40">
                  <c:v>1.176575</c:v>
                </c:pt>
                <c:pt idx="41">
                  <c:v>1.194273</c:v>
                </c:pt>
                <c:pt idx="42">
                  <c:v>1.339181</c:v>
                </c:pt>
                <c:pt idx="43">
                  <c:v>1.427787</c:v>
                </c:pt>
                <c:pt idx="44">
                  <c:v>1.787914</c:v>
                </c:pt>
                <c:pt idx="45">
                  <c:v>2.350875</c:v>
                </c:pt>
                <c:pt idx="46">
                  <c:v>2.955525</c:v>
                </c:pt>
                <c:pt idx="47">
                  <c:v>4.88957</c:v>
                </c:pt>
                <c:pt idx="48">
                  <c:v>5.170228</c:v>
                </c:pt>
                <c:pt idx="49">
                  <c:v>5.489748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39680"/>
        <c:axId val="187641456"/>
      </c:barChart>
      <c:catAx>
        <c:axId val="1876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1456"/>
        <c:crosses val="autoZero"/>
        <c:auto val="1"/>
        <c:lblAlgn val="ctr"/>
        <c:lblOffset val="100"/>
        <c:noMultiLvlLbl val="0"/>
      </c:catAx>
      <c:valAx>
        <c:axId val="1876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58</xdr:row>
      <xdr:rowOff>165100</xdr:rowOff>
    </xdr:from>
    <xdr:to>
      <xdr:col>19</xdr:col>
      <xdr:colOff>609600</xdr:colOff>
      <xdr:row>117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857250</xdr:colOff>
      <xdr:row>5</xdr:row>
      <xdr:rowOff>196850</xdr:rowOff>
    </xdr:from>
    <xdr:to>
      <xdr:col>21</xdr:col>
      <xdr:colOff>38100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28chunk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st4_6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refetch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16res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uniprot_trembl_uniprot_trembl_samples_14nodes_35cores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504core" connectionId="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uniprot_trembl_uniprot_trembl_samples_1nodes_1cores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ra_oceans_uniprot_trembl_samples_8nodes_35cores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8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prot_trembl_uniprot_trembl_samples_8nodes_35cores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16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4_2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4_3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4_4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st4_5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4" Type="http://schemas.openxmlformats.org/officeDocument/2006/relationships/queryTable" Target="../queryTables/queryTable1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82"/>
  <sheetViews>
    <sheetView topLeftCell="Y7" workbookViewId="0">
      <selection activeCell="AH18" sqref="AH18"/>
    </sheetView>
  </sheetViews>
  <sheetFormatPr baseColWidth="10" defaultRowHeight="16" x14ac:dyDescent="0.2"/>
  <cols>
    <col min="1" max="1" width="24.1640625" bestFit="1" customWidth="1"/>
    <col min="2" max="2" width="10.1640625" bestFit="1" customWidth="1"/>
    <col min="4" max="4" width="19.6640625" bestFit="1" customWidth="1"/>
    <col min="5" max="6" width="10.1640625" customWidth="1"/>
    <col min="7" max="7" width="19.6640625" customWidth="1"/>
    <col min="8" max="10" width="10.1640625" customWidth="1"/>
    <col min="11" max="11" width="19.6640625" customWidth="1"/>
    <col min="12" max="12" width="9.1640625" customWidth="1"/>
    <col min="13" max="13" width="10.1640625" customWidth="1"/>
    <col min="14" max="14" width="19.6640625" customWidth="1"/>
    <col min="15" max="15" width="8.1640625" customWidth="1"/>
    <col min="16" max="16" width="10.1640625" customWidth="1"/>
    <col min="17" max="17" width="19.6640625" customWidth="1"/>
    <col min="18" max="18" width="8.1640625" customWidth="1"/>
    <col min="19" max="19" width="10.1640625" customWidth="1"/>
    <col min="20" max="20" width="19.6640625" customWidth="1"/>
    <col min="21" max="21" width="8.1640625" customWidth="1"/>
    <col min="22" max="22" width="10.1640625" customWidth="1"/>
    <col min="24" max="24" width="19.6640625" bestFit="1" customWidth="1"/>
    <col min="25" max="25" width="9.1640625" customWidth="1"/>
    <col min="26" max="26" width="24.1640625" bestFit="1" customWidth="1"/>
    <col min="27" max="27" width="10.1640625" customWidth="1"/>
    <col min="29" max="29" width="19.6640625" bestFit="1" customWidth="1"/>
    <col min="30" max="30" width="9.1640625" customWidth="1"/>
    <col min="33" max="33" width="19.6640625" bestFit="1" customWidth="1"/>
    <col min="34" max="34" width="9.1640625" customWidth="1"/>
  </cols>
  <sheetData>
    <row r="2" spans="1:35" x14ac:dyDescent="0.2">
      <c r="A2" t="s">
        <v>53</v>
      </c>
      <c r="D2" t="s">
        <v>54</v>
      </c>
      <c r="I2" t="s">
        <v>65</v>
      </c>
      <c r="N2" t="s">
        <v>66</v>
      </c>
      <c r="O2" s="2"/>
      <c r="Q2" t="s">
        <v>67</v>
      </c>
      <c r="T2" t="s">
        <v>68</v>
      </c>
      <c r="V2" t="s">
        <v>65</v>
      </c>
      <c r="X2" t="s">
        <v>57</v>
      </c>
      <c r="AC2" t="s">
        <v>69</v>
      </c>
      <c r="AE2" t="s">
        <v>70</v>
      </c>
      <c r="AG2" t="s">
        <v>78</v>
      </c>
      <c r="AI2" t="s">
        <v>79</v>
      </c>
    </row>
    <row r="3" spans="1:35" x14ac:dyDescent="0.2">
      <c r="A3" t="s">
        <v>2</v>
      </c>
      <c r="B3">
        <v>2.017306</v>
      </c>
      <c r="D3" t="s">
        <v>2</v>
      </c>
      <c r="E3">
        <v>1.7503249999999999</v>
      </c>
      <c r="G3" t="s">
        <v>2</v>
      </c>
      <c r="H3">
        <v>1.7760739999999999</v>
      </c>
      <c r="I3" s="1">
        <f>((H3-E3)/E3)</f>
        <v>1.4710982246154299E-2</v>
      </c>
      <c r="J3" s="1"/>
      <c r="K3" s="1" t="s">
        <v>2</v>
      </c>
      <c r="L3" s="2">
        <v>1.7642469999999999</v>
      </c>
      <c r="M3" s="1"/>
      <c r="N3" s="1" t="s">
        <v>2</v>
      </c>
      <c r="O3" s="2">
        <v>1.715973</v>
      </c>
      <c r="P3" s="1"/>
      <c r="Q3" s="1" t="s">
        <v>2</v>
      </c>
      <c r="R3" s="2">
        <v>1.7103349999999999</v>
      </c>
      <c r="S3" s="1"/>
      <c r="T3" s="1" t="s">
        <v>2</v>
      </c>
      <c r="U3" s="2">
        <v>1.7657849999999999</v>
      </c>
      <c r="V3" s="1">
        <f>(U3-L3)/L3</f>
        <v>8.7176001999722226E-4</v>
      </c>
      <c r="X3" t="s">
        <v>2</v>
      </c>
      <c r="Y3">
        <v>1.870541</v>
      </c>
      <c r="AC3" t="s">
        <v>2</v>
      </c>
      <c r="AD3">
        <v>1.6097939999999999</v>
      </c>
      <c r="AE3" s="1">
        <f>(AD3-B3)/B3</f>
        <v>-0.20200802456345249</v>
      </c>
      <c r="AG3" t="s">
        <v>2</v>
      </c>
      <c r="AH3">
        <v>1.577996</v>
      </c>
      <c r="AI3" s="1">
        <f>(AH3-AD3)/AD3</f>
        <v>-1.975283794075515E-2</v>
      </c>
    </row>
    <row r="4" spans="1:35" x14ac:dyDescent="0.2">
      <c r="A4" t="s">
        <v>3</v>
      </c>
      <c r="B4">
        <v>1.3183419999999999</v>
      </c>
      <c r="D4" t="s">
        <v>3</v>
      </c>
      <c r="E4">
        <v>1.295466</v>
      </c>
      <c r="G4" t="s">
        <v>3</v>
      </c>
      <c r="H4">
        <v>1.23122</v>
      </c>
      <c r="I4" s="1">
        <f t="shared" ref="I4:I52" si="0">((H4-E4)/E4)</f>
        <v>-4.9592965002555084E-2</v>
      </c>
      <c r="J4" s="1"/>
      <c r="K4" s="1" t="s">
        <v>3</v>
      </c>
      <c r="L4" s="2">
        <v>1.232054</v>
      </c>
      <c r="M4" s="1"/>
      <c r="N4" s="1" t="s">
        <v>3</v>
      </c>
      <c r="O4" s="2">
        <v>1.2520119999999999</v>
      </c>
      <c r="P4" s="1"/>
      <c r="Q4" s="1" t="s">
        <v>3</v>
      </c>
      <c r="R4" s="2">
        <v>1.210048</v>
      </c>
      <c r="S4" s="1"/>
      <c r="T4" s="1" t="s">
        <v>3</v>
      </c>
      <c r="U4" s="2">
        <v>1.1893560000000001</v>
      </c>
      <c r="V4" s="1">
        <f t="shared" ref="V4:V54" si="1">(U4-L4)/L4</f>
        <v>-3.4655948521736792E-2</v>
      </c>
      <c r="X4" t="s">
        <v>3</v>
      </c>
      <c r="Y4">
        <v>1.387378</v>
      </c>
      <c r="AC4" t="s">
        <v>3</v>
      </c>
      <c r="AD4">
        <v>1.130636</v>
      </c>
      <c r="AE4" s="1">
        <f t="shared" ref="AE4:AE52" si="2">(AD4-B4)/B4</f>
        <v>-0.14238035350462924</v>
      </c>
      <c r="AG4" t="s">
        <v>3</v>
      </c>
      <c r="AH4">
        <v>1.108055</v>
      </c>
      <c r="AI4" s="1">
        <f t="shared" ref="AI4:AI52" si="3">(AH4-AD4)/AD4</f>
        <v>-1.9971944993791072E-2</v>
      </c>
    </row>
    <row r="5" spans="1:35" x14ac:dyDescent="0.2">
      <c r="A5" t="s">
        <v>4</v>
      </c>
      <c r="B5">
        <v>0.75657099999999999</v>
      </c>
      <c r="D5" t="s">
        <v>4</v>
      </c>
      <c r="E5">
        <v>0.80572600000000005</v>
      </c>
      <c r="G5" t="s">
        <v>4</v>
      </c>
      <c r="H5">
        <v>0.79432899999999995</v>
      </c>
      <c r="I5" s="1">
        <f t="shared" si="0"/>
        <v>-1.4145007111598856E-2</v>
      </c>
      <c r="J5" s="1"/>
      <c r="K5" s="1" t="s">
        <v>4</v>
      </c>
      <c r="L5" s="2">
        <v>0.78522999999999998</v>
      </c>
      <c r="M5" s="1"/>
      <c r="N5" s="1" t="s">
        <v>4</v>
      </c>
      <c r="O5" s="2">
        <v>0.78981000000000001</v>
      </c>
      <c r="P5" s="1"/>
      <c r="Q5" s="1" t="s">
        <v>4</v>
      </c>
      <c r="R5" s="2">
        <v>0.76970300000000003</v>
      </c>
      <c r="S5" s="1"/>
      <c r="T5" s="1" t="s">
        <v>4</v>
      </c>
      <c r="U5" s="2">
        <v>0.75599499999999997</v>
      </c>
      <c r="V5" s="1">
        <f t="shared" si="1"/>
        <v>-3.7231129732689799E-2</v>
      </c>
      <c r="X5" t="s">
        <v>4</v>
      </c>
      <c r="Y5">
        <v>0.85725300000000004</v>
      </c>
      <c r="AC5" t="s">
        <v>4</v>
      </c>
      <c r="AD5">
        <v>0.62112500000000004</v>
      </c>
      <c r="AE5" s="1">
        <f t="shared" si="2"/>
        <v>-0.17902615881391165</v>
      </c>
      <c r="AG5" t="s">
        <v>4</v>
      </c>
      <c r="AH5">
        <v>0.60782999999999998</v>
      </c>
      <c r="AI5" s="1">
        <f t="shared" si="3"/>
        <v>-2.1404709197021622E-2</v>
      </c>
    </row>
    <row r="6" spans="1:35" x14ac:dyDescent="0.2">
      <c r="A6" t="s">
        <v>5</v>
      </c>
      <c r="B6">
        <v>0.69909399999999999</v>
      </c>
      <c r="D6" t="s">
        <v>5</v>
      </c>
      <c r="E6">
        <v>0.74748000000000003</v>
      </c>
      <c r="G6" t="s">
        <v>5</v>
      </c>
      <c r="H6">
        <v>0.70869800000000005</v>
      </c>
      <c r="I6" s="1">
        <f t="shared" si="0"/>
        <v>-5.1883662439128779E-2</v>
      </c>
      <c r="J6" s="1"/>
      <c r="K6" s="1" t="s">
        <v>5</v>
      </c>
      <c r="L6" s="2">
        <v>0.70710499999999998</v>
      </c>
      <c r="M6" s="1"/>
      <c r="N6" s="1" t="s">
        <v>5</v>
      </c>
      <c r="O6" s="2">
        <v>0.70410799999999996</v>
      </c>
      <c r="P6" s="1"/>
      <c r="Q6" s="1" t="s">
        <v>5</v>
      </c>
      <c r="R6" s="2">
        <v>0.68277399999999999</v>
      </c>
      <c r="S6" s="1"/>
      <c r="T6" s="1" t="s">
        <v>5</v>
      </c>
      <c r="U6" s="2">
        <v>0.67258899999999999</v>
      </c>
      <c r="V6" s="1">
        <f t="shared" si="1"/>
        <v>-4.8813118278049218E-2</v>
      </c>
      <c r="X6" t="s">
        <v>5</v>
      </c>
      <c r="Y6">
        <v>0.77766800000000003</v>
      </c>
      <c r="AC6" t="s">
        <v>5</v>
      </c>
      <c r="AD6">
        <v>0.57140800000000003</v>
      </c>
      <c r="AE6" s="1">
        <f t="shared" si="2"/>
        <v>-0.18264496619910908</v>
      </c>
      <c r="AG6" t="s">
        <v>5</v>
      </c>
      <c r="AH6">
        <v>0.55375600000000003</v>
      </c>
      <c r="AI6" s="1">
        <f t="shared" si="3"/>
        <v>-3.0892112116036177E-2</v>
      </c>
    </row>
    <row r="7" spans="1:35" x14ac:dyDescent="0.2">
      <c r="A7" t="s">
        <v>6</v>
      </c>
      <c r="B7">
        <v>0.42406500000000003</v>
      </c>
      <c r="D7" t="s">
        <v>6</v>
      </c>
      <c r="E7">
        <v>0.52343600000000001</v>
      </c>
      <c r="G7" t="s">
        <v>6</v>
      </c>
      <c r="H7">
        <v>0.495284</v>
      </c>
      <c r="I7" s="1">
        <f t="shared" si="0"/>
        <v>-5.3783079497780072E-2</v>
      </c>
      <c r="J7" s="1"/>
      <c r="K7" s="1" t="s">
        <v>6</v>
      </c>
      <c r="L7" s="2">
        <v>0.49264599999999997</v>
      </c>
      <c r="M7" s="1"/>
      <c r="N7" s="1" t="s">
        <v>6</v>
      </c>
      <c r="O7" s="2">
        <v>0.49184299999999997</v>
      </c>
      <c r="P7" s="1"/>
      <c r="Q7" s="1" t="s">
        <v>6</v>
      </c>
      <c r="R7" s="2">
        <v>0.49382799999999999</v>
      </c>
      <c r="S7" s="1"/>
      <c r="T7" s="1" t="s">
        <v>6</v>
      </c>
      <c r="U7" s="2">
        <v>0.49694199999999999</v>
      </c>
      <c r="V7" s="1">
        <f t="shared" si="1"/>
        <v>8.7202575480162681E-3</v>
      </c>
      <c r="X7" t="s">
        <v>6</v>
      </c>
      <c r="Y7">
        <v>0.57799199999999995</v>
      </c>
      <c r="AC7" t="s">
        <v>6</v>
      </c>
      <c r="AD7">
        <v>0.37659999999999999</v>
      </c>
      <c r="AE7" s="1">
        <f t="shared" si="2"/>
        <v>-0.11192859585205106</v>
      </c>
      <c r="AG7" t="s">
        <v>6</v>
      </c>
      <c r="AH7">
        <v>0.42957299999999998</v>
      </c>
      <c r="AI7" s="1">
        <f t="shared" si="3"/>
        <v>0.14066117896972913</v>
      </c>
    </row>
    <row r="8" spans="1:35" x14ac:dyDescent="0.2">
      <c r="A8" t="s">
        <v>7</v>
      </c>
      <c r="B8">
        <v>1.7859100000000001</v>
      </c>
      <c r="D8" t="s">
        <v>7</v>
      </c>
      <c r="E8">
        <v>1.5693299999999999</v>
      </c>
      <c r="G8" t="s">
        <v>7</v>
      </c>
      <c r="H8">
        <v>1.5725800000000001</v>
      </c>
      <c r="I8" s="1">
        <f t="shared" si="0"/>
        <v>2.0709474744000289E-3</v>
      </c>
      <c r="J8" s="1"/>
      <c r="K8" s="1" t="s">
        <v>7</v>
      </c>
      <c r="L8" s="2">
        <v>1.577709</v>
      </c>
      <c r="M8" s="1"/>
      <c r="N8" s="1" t="s">
        <v>7</v>
      </c>
      <c r="O8" s="2">
        <v>1.5244070000000001</v>
      </c>
      <c r="P8" s="1"/>
      <c r="Q8" s="1" t="s">
        <v>7</v>
      </c>
      <c r="R8" s="2">
        <v>1.5116130000000001</v>
      </c>
      <c r="S8" s="1"/>
      <c r="T8" s="1" t="s">
        <v>7</v>
      </c>
      <c r="U8" s="2">
        <v>1.5612159999999999</v>
      </c>
      <c r="V8" s="1">
        <f t="shared" si="1"/>
        <v>-1.0453765554991504E-2</v>
      </c>
      <c r="X8" t="s">
        <v>7</v>
      </c>
      <c r="Y8">
        <v>1.609437</v>
      </c>
      <c r="Z8" t="s">
        <v>0</v>
      </c>
      <c r="AC8" t="s">
        <v>7</v>
      </c>
      <c r="AD8">
        <v>1.4909539999999999</v>
      </c>
      <c r="AE8" s="1">
        <f t="shared" si="2"/>
        <v>-0.16515725876443954</v>
      </c>
      <c r="AG8" t="s">
        <v>7</v>
      </c>
      <c r="AH8">
        <v>1.4638580000000001</v>
      </c>
      <c r="AI8" s="1">
        <f t="shared" si="3"/>
        <v>-1.8173598917203205E-2</v>
      </c>
    </row>
    <row r="9" spans="1:35" x14ac:dyDescent="0.2">
      <c r="A9" t="s">
        <v>8</v>
      </c>
      <c r="B9">
        <v>1.671672</v>
      </c>
      <c r="D9" t="s">
        <v>8</v>
      </c>
      <c r="E9">
        <v>1.6668240000000001</v>
      </c>
      <c r="G9" t="s">
        <v>8</v>
      </c>
      <c r="H9">
        <v>1.5880350000000001</v>
      </c>
      <c r="I9" s="1">
        <f t="shared" si="0"/>
        <v>-4.7268937812270519E-2</v>
      </c>
      <c r="J9" s="1"/>
      <c r="K9" s="1" t="s">
        <v>8</v>
      </c>
      <c r="L9" s="2">
        <v>1.590741</v>
      </c>
      <c r="M9" s="1"/>
      <c r="N9" s="1" t="s">
        <v>8</v>
      </c>
      <c r="O9" s="2">
        <v>1.6376980000000001</v>
      </c>
      <c r="P9" s="1"/>
      <c r="Q9" s="1" t="s">
        <v>8</v>
      </c>
      <c r="R9" s="2">
        <v>1.572978</v>
      </c>
      <c r="S9" s="1"/>
      <c r="T9" s="1" t="s">
        <v>8</v>
      </c>
      <c r="U9" s="2">
        <v>1.5301880000000001</v>
      </c>
      <c r="V9" s="1">
        <f t="shared" si="1"/>
        <v>-3.8065907649328115E-2</v>
      </c>
      <c r="X9" t="s">
        <v>8</v>
      </c>
      <c r="Y9">
        <v>1.7588239999999999</v>
      </c>
      <c r="Z9" t="s">
        <v>1</v>
      </c>
      <c r="AC9" t="s">
        <v>8</v>
      </c>
      <c r="AD9">
        <v>1.374274</v>
      </c>
      <c r="AE9" s="1">
        <f t="shared" si="2"/>
        <v>-0.1779045171540829</v>
      </c>
      <c r="AG9" t="s">
        <v>8</v>
      </c>
      <c r="AH9">
        <v>1.3366979999999999</v>
      </c>
      <c r="AI9" s="1">
        <f t="shared" si="3"/>
        <v>-2.7342436806633941E-2</v>
      </c>
    </row>
    <row r="10" spans="1:35" x14ac:dyDescent="0.2">
      <c r="A10" t="s">
        <v>9</v>
      </c>
      <c r="B10">
        <v>0.67310499999999995</v>
      </c>
      <c r="D10" t="s">
        <v>9</v>
      </c>
      <c r="E10">
        <v>0.72550800000000004</v>
      </c>
      <c r="G10" t="s">
        <v>9</v>
      </c>
      <c r="H10">
        <v>0.70059800000000005</v>
      </c>
      <c r="I10" s="1">
        <f t="shared" si="0"/>
        <v>-3.4334562816674644E-2</v>
      </c>
      <c r="J10" s="1"/>
      <c r="K10" s="1" t="s">
        <v>9</v>
      </c>
      <c r="L10" s="2">
        <v>0.69503300000000001</v>
      </c>
      <c r="M10" s="1"/>
      <c r="N10" s="1" t="s">
        <v>9</v>
      </c>
      <c r="O10" s="2">
        <v>0.70037499999999997</v>
      </c>
      <c r="P10" s="1"/>
      <c r="Q10" s="1" t="s">
        <v>9</v>
      </c>
      <c r="R10" s="2">
        <v>0.67369999999999997</v>
      </c>
      <c r="S10" s="1"/>
      <c r="T10" s="1" t="s">
        <v>9</v>
      </c>
      <c r="U10" s="2">
        <v>0.66310199999999997</v>
      </c>
      <c r="V10" s="1">
        <f t="shared" si="1"/>
        <v>-4.5941703487460371E-2</v>
      </c>
      <c r="X10" t="s">
        <v>10</v>
      </c>
      <c r="Y10">
        <v>1.5065999999999999</v>
      </c>
      <c r="Z10" t="s">
        <v>2</v>
      </c>
      <c r="AA10">
        <v>2.017306</v>
      </c>
      <c r="AC10" t="s">
        <v>9</v>
      </c>
      <c r="AD10">
        <v>0.56848200000000004</v>
      </c>
      <c r="AE10" s="1">
        <f t="shared" si="2"/>
        <v>-0.15543340192094832</v>
      </c>
      <c r="AG10" t="s">
        <v>9</v>
      </c>
      <c r="AH10">
        <v>0.55962699999999999</v>
      </c>
      <c r="AI10" s="1">
        <f t="shared" si="3"/>
        <v>-1.5576570586227984E-2</v>
      </c>
    </row>
    <row r="11" spans="1:35" x14ac:dyDescent="0.2">
      <c r="A11" t="s">
        <v>10</v>
      </c>
      <c r="B11">
        <v>1.470415</v>
      </c>
      <c r="D11" t="s">
        <v>10</v>
      </c>
      <c r="E11">
        <v>1.4492860000000001</v>
      </c>
      <c r="G11" t="s">
        <v>10</v>
      </c>
      <c r="H11">
        <v>1.377372</v>
      </c>
      <c r="I11" s="1">
        <f t="shared" si="0"/>
        <v>-4.9620295787028944E-2</v>
      </c>
      <c r="J11" s="1"/>
      <c r="K11" s="1" t="s">
        <v>10</v>
      </c>
      <c r="L11" s="2">
        <v>1.3881140000000001</v>
      </c>
      <c r="M11" s="1"/>
      <c r="N11" s="1" t="s">
        <v>10</v>
      </c>
      <c r="O11" s="2">
        <v>1.3722749999999999</v>
      </c>
      <c r="P11" s="1"/>
      <c r="Q11" s="1" t="s">
        <v>10</v>
      </c>
      <c r="R11" s="2">
        <v>1.374349</v>
      </c>
      <c r="S11" s="1"/>
      <c r="T11" s="1" t="s">
        <v>10</v>
      </c>
      <c r="U11" s="2">
        <v>1.3681380000000001</v>
      </c>
      <c r="V11" s="1">
        <f t="shared" si="1"/>
        <v>-1.4390748886618817E-2</v>
      </c>
      <c r="X11" t="s">
        <v>11</v>
      </c>
      <c r="Y11">
        <v>1.6791050000000001</v>
      </c>
      <c r="Z11" t="s">
        <v>3</v>
      </c>
      <c r="AA11">
        <v>1.3183419999999999</v>
      </c>
      <c r="AC11" t="s">
        <v>10</v>
      </c>
      <c r="AD11">
        <v>1.2846869999999999</v>
      </c>
      <c r="AE11" s="1">
        <f t="shared" si="2"/>
        <v>-0.12630991930849461</v>
      </c>
      <c r="AG11" t="s">
        <v>10</v>
      </c>
      <c r="AH11">
        <v>1.253638</v>
      </c>
      <c r="AI11" s="1">
        <f t="shared" si="3"/>
        <v>-2.4168532879993248E-2</v>
      </c>
    </row>
    <row r="12" spans="1:35" x14ac:dyDescent="0.2">
      <c r="A12" t="s">
        <v>11</v>
      </c>
      <c r="B12">
        <v>2.5183450000000001</v>
      </c>
      <c r="D12" t="s">
        <v>11</v>
      </c>
      <c r="E12">
        <v>1.5601160000000001</v>
      </c>
      <c r="G12" t="s">
        <v>11</v>
      </c>
      <c r="H12">
        <v>1.571672</v>
      </c>
      <c r="I12" s="1">
        <f t="shared" si="0"/>
        <v>7.4071415202458663E-3</v>
      </c>
      <c r="J12" s="1"/>
      <c r="K12" s="1" t="s">
        <v>11</v>
      </c>
      <c r="L12" s="2">
        <v>1.572395</v>
      </c>
      <c r="M12" s="1"/>
      <c r="N12" s="1" t="s">
        <v>11</v>
      </c>
      <c r="O12" s="2">
        <v>1.5080249999999999</v>
      </c>
      <c r="P12" s="1"/>
      <c r="Q12" s="1" t="s">
        <v>11</v>
      </c>
      <c r="R12" s="2">
        <v>1.5208360000000001</v>
      </c>
      <c r="S12" s="1"/>
      <c r="T12" s="1" t="s">
        <v>11</v>
      </c>
      <c r="U12" s="2">
        <v>1.5350159999999999</v>
      </c>
      <c r="V12" s="1">
        <f t="shared" si="1"/>
        <v>-2.377201657344373E-2</v>
      </c>
      <c r="X12" t="s">
        <v>12</v>
      </c>
      <c r="Y12">
        <v>1.2218089999999999</v>
      </c>
      <c r="Z12" t="s">
        <v>4</v>
      </c>
      <c r="AA12">
        <v>0.75657099999999999</v>
      </c>
      <c r="AC12" t="s">
        <v>11</v>
      </c>
      <c r="AD12">
        <v>1.3821600000000001</v>
      </c>
      <c r="AE12" s="1">
        <f t="shared" si="2"/>
        <v>-0.4511633632405409</v>
      </c>
      <c r="AG12" t="s">
        <v>11</v>
      </c>
      <c r="AH12">
        <v>1.356274</v>
      </c>
      <c r="AI12" s="1">
        <f t="shared" si="3"/>
        <v>-1.8728656595473805E-2</v>
      </c>
    </row>
    <row r="13" spans="1:35" x14ac:dyDescent="0.2">
      <c r="A13" t="s">
        <v>12</v>
      </c>
      <c r="B13">
        <v>1.1558930000000001</v>
      </c>
      <c r="D13" t="s">
        <v>12</v>
      </c>
      <c r="E13">
        <v>1.177592</v>
      </c>
      <c r="G13" t="s">
        <v>12</v>
      </c>
      <c r="H13">
        <v>1.1803189999999999</v>
      </c>
      <c r="I13" s="1">
        <f t="shared" si="0"/>
        <v>2.3157426341210911E-3</v>
      </c>
      <c r="J13" s="1"/>
      <c r="K13" s="1" t="s">
        <v>12</v>
      </c>
      <c r="L13" s="2">
        <v>1.1909350000000001</v>
      </c>
      <c r="M13" s="1"/>
      <c r="N13" s="1" t="s">
        <v>12</v>
      </c>
      <c r="O13" s="2">
        <v>1.1965460000000001</v>
      </c>
      <c r="P13" s="1"/>
      <c r="Q13" s="1" t="s">
        <v>12</v>
      </c>
      <c r="R13" s="2">
        <v>1.1485939999999999</v>
      </c>
      <c r="S13" s="1"/>
      <c r="T13" s="1" t="s">
        <v>12</v>
      </c>
      <c r="U13" s="2">
        <v>1.1233120000000001</v>
      </c>
      <c r="V13" s="1">
        <f t="shared" si="1"/>
        <v>-5.6781436434398168E-2</v>
      </c>
      <c r="X13" t="s">
        <v>13</v>
      </c>
      <c r="Y13">
        <v>2.4627020000000002</v>
      </c>
      <c r="Z13" t="s">
        <v>5</v>
      </c>
      <c r="AA13">
        <v>0.69909399999999999</v>
      </c>
      <c r="AC13" t="s">
        <v>12</v>
      </c>
      <c r="AD13">
        <v>0.94224699999999995</v>
      </c>
      <c r="AE13" s="1">
        <f t="shared" si="2"/>
        <v>-0.18483198704378356</v>
      </c>
      <c r="AG13" t="s">
        <v>12</v>
      </c>
      <c r="AH13">
        <v>0.92755500000000002</v>
      </c>
      <c r="AI13" s="1">
        <f t="shared" si="3"/>
        <v>-1.5592514489300499E-2</v>
      </c>
    </row>
    <row r="14" spans="1:35" x14ac:dyDescent="0.2">
      <c r="A14" t="s">
        <v>13</v>
      </c>
      <c r="B14">
        <v>2.4787370000000002</v>
      </c>
      <c r="D14" t="s">
        <v>13</v>
      </c>
      <c r="E14">
        <v>2.4584899999999998</v>
      </c>
      <c r="G14" t="s">
        <v>13</v>
      </c>
      <c r="H14">
        <v>2.2969659999999998</v>
      </c>
      <c r="I14" s="1">
        <f t="shared" si="0"/>
        <v>-6.5700490951763085E-2</v>
      </c>
      <c r="J14" s="1"/>
      <c r="K14" s="1" t="s">
        <v>13</v>
      </c>
      <c r="L14" s="2">
        <v>2.2866759999999999</v>
      </c>
      <c r="M14" s="1"/>
      <c r="N14" s="1" t="s">
        <v>13</v>
      </c>
      <c r="O14" s="2">
        <v>2.2526410000000001</v>
      </c>
      <c r="P14" s="1"/>
      <c r="Q14" s="1" t="s">
        <v>13</v>
      </c>
      <c r="R14" s="2">
        <v>2.1637749999999998</v>
      </c>
      <c r="S14" s="1"/>
      <c r="T14" s="1" t="s">
        <v>13</v>
      </c>
      <c r="U14" s="2">
        <v>2.211255</v>
      </c>
      <c r="V14" s="1">
        <f t="shared" si="1"/>
        <v>-3.2982809982699764E-2</v>
      </c>
      <c r="X14" t="s">
        <v>14</v>
      </c>
      <c r="Y14">
        <v>0.68020499999999995</v>
      </c>
      <c r="Z14" t="s">
        <v>6</v>
      </c>
      <c r="AA14">
        <v>0.42406500000000003</v>
      </c>
      <c r="AC14" t="s">
        <v>13</v>
      </c>
      <c r="AD14">
        <v>2.057264</v>
      </c>
      <c r="AE14" s="1">
        <f t="shared" si="2"/>
        <v>-0.17003538495612894</v>
      </c>
      <c r="AG14" t="s">
        <v>13</v>
      </c>
      <c r="AH14">
        <v>1.9900599999999999</v>
      </c>
      <c r="AI14" s="1">
        <f t="shared" si="3"/>
        <v>-3.2666687406186098E-2</v>
      </c>
    </row>
    <row r="15" spans="1:35" x14ac:dyDescent="0.2">
      <c r="A15" t="s">
        <v>14</v>
      </c>
      <c r="B15">
        <v>0.59438899999999995</v>
      </c>
      <c r="D15" t="s">
        <v>14</v>
      </c>
      <c r="E15">
        <v>0.66131700000000004</v>
      </c>
      <c r="G15" t="s">
        <v>14</v>
      </c>
      <c r="H15">
        <v>0.63278500000000004</v>
      </c>
      <c r="I15" s="1">
        <f t="shared" si="0"/>
        <v>-4.3144210718913924E-2</v>
      </c>
      <c r="J15" s="1"/>
      <c r="K15" s="1" t="s">
        <v>14</v>
      </c>
      <c r="L15" s="2">
        <v>0.62812100000000004</v>
      </c>
      <c r="M15" s="1"/>
      <c r="N15" s="1" t="s">
        <v>14</v>
      </c>
      <c r="O15" s="2">
        <v>0.63148700000000002</v>
      </c>
      <c r="P15" s="1"/>
      <c r="Q15" s="1" t="s">
        <v>14</v>
      </c>
      <c r="R15" s="2">
        <v>0.64165099999999997</v>
      </c>
      <c r="S15" s="1"/>
      <c r="T15" s="1" t="s">
        <v>14</v>
      </c>
      <c r="U15" s="2">
        <v>0.62965199999999999</v>
      </c>
      <c r="V15" s="1">
        <f t="shared" si="1"/>
        <v>2.437428457255766E-3</v>
      </c>
      <c r="X15" t="s">
        <v>15</v>
      </c>
      <c r="Y15">
        <v>1.123127</v>
      </c>
      <c r="Z15" t="s">
        <v>7</v>
      </c>
      <c r="AA15">
        <v>1.7859100000000001</v>
      </c>
      <c r="AC15" t="s">
        <v>14</v>
      </c>
      <c r="AD15">
        <v>0.49076599999999998</v>
      </c>
      <c r="AE15" s="1">
        <f t="shared" si="2"/>
        <v>-0.1743353258556265</v>
      </c>
      <c r="AG15" t="s">
        <v>14</v>
      </c>
      <c r="AH15">
        <v>0.479435</v>
      </c>
      <c r="AI15" s="1">
        <f t="shared" si="3"/>
        <v>-2.3088396506685427E-2</v>
      </c>
    </row>
    <row r="16" spans="1:35" x14ac:dyDescent="0.2">
      <c r="A16" t="s">
        <v>15</v>
      </c>
      <c r="B16">
        <v>1.1259410000000001</v>
      </c>
      <c r="D16" t="s">
        <v>15</v>
      </c>
      <c r="E16">
        <v>1.0735349999999999</v>
      </c>
      <c r="G16" t="s">
        <v>15</v>
      </c>
      <c r="H16">
        <v>1.027312</v>
      </c>
      <c r="I16" s="1">
        <f t="shared" si="0"/>
        <v>-4.3056816964514348E-2</v>
      </c>
      <c r="J16" s="1"/>
      <c r="K16" s="1" t="s">
        <v>15</v>
      </c>
      <c r="L16" s="2">
        <v>1.0148410000000001</v>
      </c>
      <c r="M16" s="1"/>
      <c r="N16" s="1" t="s">
        <v>15</v>
      </c>
      <c r="O16" s="2">
        <v>1.005199</v>
      </c>
      <c r="P16" s="1"/>
      <c r="Q16" s="1" t="s">
        <v>15</v>
      </c>
      <c r="R16" s="2">
        <v>0.98887599999999998</v>
      </c>
      <c r="S16" s="1"/>
      <c r="T16" s="1" t="s">
        <v>15</v>
      </c>
      <c r="U16" s="2">
        <v>0.96994800000000003</v>
      </c>
      <c r="V16" s="1">
        <f t="shared" si="1"/>
        <v>-4.4236486306722007E-2</v>
      </c>
      <c r="X16" t="s">
        <v>16</v>
      </c>
      <c r="Y16">
        <v>1.2941879999999999</v>
      </c>
      <c r="Z16" t="s">
        <v>8</v>
      </c>
      <c r="AA16">
        <v>1.671672</v>
      </c>
      <c r="AC16" t="s">
        <v>15</v>
      </c>
      <c r="AD16">
        <v>0.91385099999999997</v>
      </c>
      <c r="AE16" s="1">
        <f t="shared" si="2"/>
        <v>-0.18836688600912491</v>
      </c>
      <c r="AG16" t="s">
        <v>15</v>
      </c>
      <c r="AH16">
        <v>0.89461999999999997</v>
      </c>
      <c r="AI16" s="1">
        <f t="shared" si="3"/>
        <v>-2.1043911972520684E-2</v>
      </c>
    </row>
    <row r="17" spans="1:35" x14ac:dyDescent="0.2">
      <c r="A17" t="s">
        <v>16</v>
      </c>
      <c r="B17">
        <v>1.251261</v>
      </c>
      <c r="D17" t="s">
        <v>16</v>
      </c>
      <c r="E17">
        <v>1.261285</v>
      </c>
      <c r="G17" t="s">
        <v>16</v>
      </c>
      <c r="H17">
        <v>1.2781439999999999</v>
      </c>
      <c r="I17" s="1">
        <f t="shared" si="0"/>
        <v>1.3366526994295467E-2</v>
      </c>
      <c r="J17" s="1"/>
      <c r="K17" s="1" t="s">
        <v>16</v>
      </c>
      <c r="L17" s="2">
        <v>1.2495510000000001</v>
      </c>
      <c r="M17" s="1"/>
      <c r="N17" s="1" t="s">
        <v>16</v>
      </c>
      <c r="O17" s="2">
        <v>1.268804</v>
      </c>
      <c r="P17" s="1"/>
      <c r="Q17" s="1" t="s">
        <v>16</v>
      </c>
      <c r="R17" s="2">
        <v>1.2161</v>
      </c>
      <c r="S17" s="1"/>
      <c r="T17" s="1" t="s">
        <v>16</v>
      </c>
      <c r="U17" s="2">
        <v>1.181875</v>
      </c>
      <c r="V17" s="1">
        <f t="shared" si="1"/>
        <v>-5.4160254363367376E-2</v>
      </c>
      <c r="X17" t="s">
        <v>17</v>
      </c>
      <c r="Y17">
        <v>1.946196</v>
      </c>
      <c r="Z17" t="s">
        <v>9</v>
      </c>
      <c r="AA17">
        <v>0.67310499999999995</v>
      </c>
      <c r="AC17" t="s">
        <v>16</v>
      </c>
      <c r="AD17">
        <v>1.01488</v>
      </c>
      <c r="AE17" s="1">
        <f t="shared" si="2"/>
        <v>-0.18891422333150315</v>
      </c>
      <c r="AG17" t="s">
        <v>16</v>
      </c>
      <c r="AH17">
        <v>0.981549</v>
      </c>
      <c r="AI17" s="1">
        <f t="shared" si="3"/>
        <v>-3.2842306479583791E-2</v>
      </c>
    </row>
    <row r="18" spans="1:35" x14ac:dyDescent="0.2">
      <c r="A18" t="s">
        <v>17</v>
      </c>
      <c r="B18">
        <v>2.4605229999999998</v>
      </c>
      <c r="D18" t="s">
        <v>17</v>
      </c>
      <c r="E18">
        <v>2.0676489999999998</v>
      </c>
      <c r="G18" t="s">
        <v>17</v>
      </c>
      <c r="H18">
        <v>1.9988170000000001</v>
      </c>
      <c r="I18" s="1">
        <f t="shared" si="0"/>
        <v>-3.3289982970997389E-2</v>
      </c>
      <c r="J18" s="1"/>
      <c r="K18" s="1" t="s">
        <v>17</v>
      </c>
      <c r="L18" s="2">
        <v>1.9913799999999999</v>
      </c>
      <c r="M18" s="1"/>
      <c r="N18" s="1" t="s">
        <v>17</v>
      </c>
      <c r="O18" s="2">
        <v>1.7080679999999999</v>
      </c>
      <c r="P18" s="1"/>
      <c r="Q18" s="1" t="s">
        <v>17</v>
      </c>
      <c r="R18" s="2">
        <v>1.6390450000000001</v>
      </c>
      <c r="S18" s="1"/>
      <c r="T18" s="1" t="s">
        <v>17</v>
      </c>
      <c r="U18" s="2">
        <v>1.907899</v>
      </c>
      <c r="V18" s="1">
        <f t="shared" si="1"/>
        <v>-4.1921180287037091E-2</v>
      </c>
      <c r="X18" t="s">
        <v>18</v>
      </c>
      <c r="Y18">
        <v>1.448618</v>
      </c>
      <c r="Z18" t="s">
        <v>10</v>
      </c>
      <c r="AA18">
        <v>1.470415</v>
      </c>
      <c r="AC18" t="s">
        <v>17</v>
      </c>
      <c r="AD18">
        <v>1.7727999999999999</v>
      </c>
      <c r="AE18" s="1">
        <f t="shared" si="2"/>
        <v>-0.27950277237806753</v>
      </c>
      <c r="AG18" t="s">
        <v>17</v>
      </c>
      <c r="AH18">
        <v>1.961365</v>
      </c>
      <c r="AI18" s="1">
        <f t="shared" si="3"/>
        <v>0.1063656362815885</v>
      </c>
    </row>
    <row r="19" spans="1:35" x14ac:dyDescent="0.2">
      <c r="A19" t="s">
        <v>18</v>
      </c>
      <c r="B19">
        <v>1.411332</v>
      </c>
      <c r="D19" t="s">
        <v>18</v>
      </c>
      <c r="E19">
        <v>1.444696</v>
      </c>
      <c r="G19" t="s">
        <v>18</v>
      </c>
      <c r="H19">
        <v>1.3720490000000001</v>
      </c>
      <c r="I19" s="1">
        <f t="shared" si="0"/>
        <v>-5.0285319541273674E-2</v>
      </c>
      <c r="J19" s="1"/>
      <c r="K19" s="1" t="s">
        <v>18</v>
      </c>
      <c r="L19" s="2">
        <v>1.3589739999999999</v>
      </c>
      <c r="M19" s="1"/>
      <c r="N19" s="1" t="s">
        <v>18</v>
      </c>
      <c r="O19" s="2">
        <v>1.347845</v>
      </c>
      <c r="P19" s="1"/>
      <c r="Q19" s="1" t="s">
        <v>18</v>
      </c>
      <c r="R19" s="2">
        <v>1.299593</v>
      </c>
      <c r="S19" s="1"/>
      <c r="T19" s="1" t="s">
        <v>18</v>
      </c>
      <c r="U19" s="2">
        <v>1.3079419999999999</v>
      </c>
      <c r="V19" s="1">
        <f t="shared" si="1"/>
        <v>-3.7551858975962728E-2</v>
      </c>
      <c r="X19" t="s">
        <v>19</v>
      </c>
      <c r="Y19">
        <v>0.64139299999999999</v>
      </c>
      <c r="Z19" t="s">
        <v>11</v>
      </c>
      <c r="AA19">
        <v>2.5183450000000001</v>
      </c>
      <c r="AC19" t="s">
        <v>18</v>
      </c>
      <c r="AD19">
        <v>1.257614</v>
      </c>
      <c r="AE19" s="1">
        <f t="shared" si="2"/>
        <v>-0.10891696638352989</v>
      </c>
      <c r="AG19" t="s">
        <v>18</v>
      </c>
      <c r="AH19">
        <v>1.2354309999999999</v>
      </c>
      <c r="AI19" s="1">
        <f t="shared" si="3"/>
        <v>-1.7638957581579136E-2</v>
      </c>
    </row>
    <row r="20" spans="1:35" x14ac:dyDescent="0.2">
      <c r="A20" t="s">
        <v>19</v>
      </c>
      <c r="B20">
        <v>0.57780900000000002</v>
      </c>
      <c r="D20" t="s">
        <v>19</v>
      </c>
      <c r="E20">
        <v>0.58391999999999999</v>
      </c>
      <c r="G20" t="s">
        <v>19</v>
      </c>
      <c r="H20">
        <v>0.57486999999999999</v>
      </c>
      <c r="I20" s="1">
        <f t="shared" si="0"/>
        <v>-1.5498698451842723E-2</v>
      </c>
      <c r="J20" s="1"/>
      <c r="K20" s="1" t="s">
        <v>19</v>
      </c>
      <c r="L20" s="2">
        <v>0.56852199999999997</v>
      </c>
      <c r="M20" s="1"/>
      <c r="N20" s="1" t="s">
        <v>19</v>
      </c>
      <c r="O20" s="2">
        <v>0.56108899999999995</v>
      </c>
      <c r="P20" s="1"/>
      <c r="Q20" s="1" t="s">
        <v>19</v>
      </c>
      <c r="R20" s="2">
        <v>0.52984699999999996</v>
      </c>
      <c r="S20" s="1"/>
      <c r="T20" s="1" t="s">
        <v>19</v>
      </c>
      <c r="U20" s="2">
        <v>0.53242900000000004</v>
      </c>
      <c r="V20" s="1">
        <f t="shared" si="1"/>
        <v>-6.3485669859741453E-2</v>
      </c>
      <c r="X20" t="s">
        <v>20</v>
      </c>
      <c r="Y20">
        <v>0.74575999999999998</v>
      </c>
      <c r="Z20" t="s">
        <v>12</v>
      </c>
      <c r="AA20">
        <v>1.1558930000000001</v>
      </c>
      <c r="AC20" t="s">
        <v>19</v>
      </c>
      <c r="AD20">
        <v>0.52008100000000002</v>
      </c>
      <c r="AE20" s="1">
        <f t="shared" si="2"/>
        <v>-9.9908447255061789E-2</v>
      </c>
      <c r="AG20" t="s">
        <v>19</v>
      </c>
      <c r="AH20">
        <v>0.52333700000000005</v>
      </c>
      <c r="AI20" s="1">
        <f t="shared" si="3"/>
        <v>6.260563258415586E-3</v>
      </c>
    </row>
    <row r="21" spans="1:35" x14ac:dyDescent="0.2">
      <c r="A21" t="s">
        <v>20</v>
      </c>
      <c r="B21">
        <v>0.61581600000000003</v>
      </c>
      <c r="D21" t="s">
        <v>20</v>
      </c>
      <c r="E21">
        <v>0.68820499999999996</v>
      </c>
      <c r="G21" t="s">
        <v>20</v>
      </c>
      <c r="H21">
        <v>0.64138300000000004</v>
      </c>
      <c r="I21" s="1">
        <f t="shared" si="0"/>
        <v>-6.8034960513219056E-2</v>
      </c>
      <c r="J21" s="1"/>
      <c r="K21" s="1" t="s">
        <v>20</v>
      </c>
      <c r="L21" s="2">
        <v>0.658524</v>
      </c>
      <c r="M21" s="1"/>
      <c r="N21" s="1" t="s">
        <v>20</v>
      </c>
      <c r="O21" s="2">
        <v>0.64898900000000004</v>
      </c>
      <c r="P21" s="1"/>
      <c r="Q21" s="1" t="s">
        <v>20</v>
      </c>
      <c r="R21" s="2">
        <v>0.61720900000000001</v>
      </c>
      <c r="S21" s="1"/>
      <c r="T21" s="1" t="s">
        <v>20</v>
      </c>
      <c r="U21" s="2">
        <v>0.61438099999999995</v>
      </c>
      <c r="V21" s="1">
        <f t="shared" si="1"/>
        <v>-6.7033244042738069E-2</v>
      </c>
      <c r="X21" t="s">
        <v>21</v>
      </c>
      <c r="Y21">
        <v>1.8081389999999999</v>
      </c>
      <c r="Z21" t="s">
        <v>13</v>
      </c>
      <c r="AA21">
        <v>2.4787370000000002</v>
      </c>
      <c r="AC21" t="s">
        <v>20</v>
      </c>
      <c r="AD21">
        <v>0.52850799999999998</v>
      </c>
      <c r="AE21" s="1">
        <f t="shared" si="2"/>
        <v>-0.14177611494342474</v>
      </c>
      <c r="AG21" t="s">
        <v>20</v>
      </c>
      <c r="AH21">
        <v>0.52422999999999997</v>
      </c>
      <c r="AI21" s="1">
        <f t="shared" si="3"/>
        <v>-8.0944848516957251E-3</v>
      </c>
    </row>
    <row r="22" spans="1:35" x14ac:dyDescent="0.2">
      <c r="A22" t="s">
        <v>21</v>
      </c>
      <c r="B22">
        <v>1.9936419999999999</v>
      </c>
      <c r="D22" t="s">
        <v>21</v>
      </c>
      <c r="E22">
        <v>2.1456360000000001</v>
      </c>
      <c r="G22" t="s">
        <v>21</v>
      </c>
      <c r="H22">
        <v>2.0646019999999998</v>
      </c>
      <c r="I22" s="1">
        <f t="shared" si="0"/>
        <v>-3.7766890562984712E-2</v>
      </c>
      <c r="J22" s="1"/>
      <c r="K22" s="1" t="s">
        <v>21</v>
      </c>
      <c r="L22" s="2">
        <v>2.0427840000000002</v>
      </c>
      <c r="M22" s="1"/>
      <c r="N22" s="1" t="s">
        <v>21</v>
      </c>
      <c r="O22" s="2">
        <v>2.0048499999999998</v>
      </c>
      <c r="P22" s="1"/>
      <c r="Q22" s="1" t="s">
        <v>21</v>
      </c>
      <c r="R22" s="2">
        <v>2.0500210000000001</v>
      </c>
      <c r="S22" s="1"/>
      <c r="T22" s="1" t="s">
        <v>21</v>
      </c>
      <c r="U22" s="2">
        <v>1.926917</v>
      </c>
      <c r="V22" s="1">
        <f t="shared" si="1"/>
        <v>-5.6720142707207495E-2</v>
      </c>
      <c r="X22" t="s">
        <v>22</v>
      </c>
      <c r="Y22">
        <v>1.9321219999999999</v>
      </c>
      <c r="Z22" t="s">
        <v>14</v>
      </c>
      <c r="AA22">
        <v>0.59438899999999995</v>
      </c>
      <c r="AC22" t="s">
        <v>21</v>
      </c>
      <c r="AD22">
        <v>1.5463039999999999</v>
      </c>
      <c r="AE22" s="1">
        <f t="shared" si="2"/>
        <v>-0.22438231136783837</v>
      </c>
      <c r="AG22" t="s">
        <v>21</v>
      </c>
      <c r="AH22">
        <v>1.4775180000000001</v>
      </c>
      <c r="AI22" s="1">
        <f t="shared" si="3"/>
        <v>-4.448413765986494E-2</v>
      </c>
    </row>
    <row r="23" spans="1:35" x14ac:dyDescent="0.2">
      <c r="A23" t="s">
        <v>22</v>
      </c>
      <c r="B23">
        <v>1.8539159999999999</v>
      </c>
      <c r="D23" t="s">
        <v>22</v>
      </c>
      <c r="E23">
        <v>1.954858</v>
      </c>
      <c r="G23" t="s">
        <v>22</v>
      </c>
      <c r="H23">
        <v>1.8284480000000001</v>
      </c>
      <c r="I23" s="1">
        <f t="shared" si="0"/>
        <v>-6.4664543409291064E-2</v>
      </c>
      <c r="J23" s="1"/>
      <c r="K23" s="1" t="s">
        <v>22</v>
      </c>
      <c r="L23" s="2">
        <v>1.8181069999999999</v>
      </c>
      <c r="M23" s="1"/>
      <c r="N23" s="1" t="s">
        <v>22</v>
      </c>
      <c r="O23" s="2">
        <v>1.8391310000000001</v>
      </c>
      <c r="P23" s="1"/>
      <c r="Q23" s="1" t="s">
        <v>22</v>
      </c>
      <c r="R23" s="2">
        <v>1.8055840000000001</v>
      </c>
      <c r="S23" s="1"/>
      <c r="T23" s="1" t="s">
        <v>22</v>
      </c>
      <c r="U23" s="2">
        <v>1.746014</v>
      </c>
      <c r="V23" s="1">
        <f t="shared" si="1"/>
        <v>-3.9652781711967428E-2</v>
      </c>
      <c r="X23" t="s">
        <v>23</v>
      </c>
      <c r="Y23">
        <v>2.015622</v>
      </c>
      <c r="Z23" t="s">
        <v>15</v>
      </c>
      <c r="AA23">
        <v>1.1259410000000001</v>
      </c>
      <c r="AC23" t="s">
        <v>22</v>
      </c>
      <c r="AD23">
        <v>1.401969</v>
      </c>
      <c r="AE23" s="1">
        <f t="shared" si="2"/>
        <v>-0.24377965344708169</v>
      </c>
      <c r="AG23" t="s">
        <v>22</v>
      </c>
      <c r="AH23">
        <v>1.3535429999999999</v>
      </c>
      <c r="AI23" s="1">
        <f t="shared" si="3"/>
        <v>-3.4541419960070499E-2</v>
      </c>
    </row>
    <row r="24" spans="1:35" x14ac:dyDescent="0.2">
      <c r="A24" t="s">
        <v>23</v>
      </c>
      <c r="B24">
        <v>2.2252860000000001</v>
      </c>
      <c r="D24" t="s">
        <v>23</v>
      </c>
      <c r="E24">
        <v>1.9768410000000001</v>
      </c>
      <c r="G24" t="s">
        <v>23</v>
      </c>
      <c r="H24">
        <v>1.94838</v>
      </c>
      <c r="I24" s="1">
        <f t="shared" si="0"/>
        <v>-1.4397212522403202E-2</v>
      </c>
      <c r="J24" s="1"/>
      <c r="K24" s="1" t="s">
        <v>23</v>
      </c>
      <c r="L24" s="2">
        <v>1.9438390000000001</v>
      </c>
      <c r="M24" s="1"/>
      <c r="N24" s="1" t="s">
        <v>23</v>
      </c>
      <c r="O24" s="2">
        <v>1.8611260000000001</v>
      </c>
      <c r="P24" s="1"/>
      <c r="Q24" s="1" t="s">
        <v>23</v>
      </c>
      <c r="R24" s="2">
        <v>1.8390010000000001</v>
      </c>
      <c r="S24" s="1"/>
      <c r="T24" s="1" t="s">
        <v>23</v>
      </c>
      <c r="U24" s="2">
        <v>1.912669</v>
      </c>
      <c r="V24" s="1">
        <f t="shared" si="1"/>
        <v>-1.6035278641904058E-2</v>
      </c>
      <c r="X24" t="s">
        <v>24</v>
      </c>
      <c r="Y24">
        <v>0.75001600000000002</v>
      </c>
      <c r="Z24" t="s">
        <v>16</v>
      </c>
      <c r="AA24">
        <v>1.251261</v>
      </c>
      <c r="AC24" t="s">
        <v>23</v>
      </c>
      <c r="AD24">
        <v>1.835307</v>
      </c>
      <c r="AE24" s="1">
        <f t="shared" si="2"/>
        <v>-0.17524893429428848</v>
      </c>
      <c r="AG24" t="s">
        <v>23</v>
      </c>
      <c r="AH24">
        <v>1.801159</v>
      </c>
      <c r="AI24" s="1">
        <f t="shared" si="3"/>
        <v>-1.8606151450411331E-2</v>
      </c>
    </row>
    <row r="25" spans="1:35" x14ac:dyDescent="0.2">
      <c r="A25" t="s">
        <v>24</v>
      </c>
      <c r="B25">
        <v>0.69784999999999997</v>
      </c>
      <c r="D25" t="s">
        <v>24</v>
      </c>
      <c r="E25">
        <v>0.74215100000000001</v>
      </c>
      <c r="G25" t="s">
        <v>24</v>
      </c>
      <c r="H25">
        <v>0.70979000000000003</v>
      </c>
      <c r="I25" s="1">
        <f t="shared" si="0"/>
        <v>-4.3604333888925532E-2</v>
      </c>
      <c r="J25" s="1"/>
      <c r="K25" s="1" t="s">
        <v>24</v>
      </c>
      <c r="L25" s="2">
        <v>0.69787200000000005</v>
      </c>
      <c r="M25" s="1"/>
      <c r="N25" s="1" t="s">
        <v>24</v>
      </c>
      <c r="O25" s="2">
        <v>0.69977500000000004</v>
      </c>
      <c r="P25" s="1"/>
      <c r="Q25" s="1" t="s">
        <v>24</v>
      </c>
      <c r="R25" s="2">
        <v>0.69319799999999998</v>
      </c>
      <c r="S25" s="1"/>
      <c r="T25" s="1" t="s">
        <v>24</v>
      </c>
      <c r="U25" s="2">
        <v>0.67473899999999998</v>
      </c>
      <c r="V25" s="1">
        <f t="shared" si="1"/>
        <v>-3.3147912511176936E-2</v>
      </c>
      <c r="X25" t="s">
        <v>25</v>
      </c>
      <c r="Y25">
        <v>1.820449</v>
      </c>
      <c r="Z25" t="s">
        <v>17</v>
      </c>
      <c r="AA25">
        <v>2.4605229999999998</v>
      </c>
      <c r="AC25" t="s">
        <v>24</v>
      </c>
      <c r="AD25">
        <v>0.53530199999999994</v>
      </c>
      <c r="AE25" s="1">
        <f t="shared" si="2"/>
        <v>-0.23292684674356959</v>
      </c>
      <c r="AG25" t="s">
        <v>24</v>
      </c>
      <c r="AH25">
        <v>0.52054</v>
      </c>
      <c r="AI25" s="1">
        <f t="shared" si="3"/>
        <v>-2.7576956559101112E-2</v>
      </c>
    </row>
    <row r="26" spans="1:35" x14ac:dyDescent="0.2">
      <c r="A26" t="s">
        <v>25</v>
      </c>
      <c r="B26">
        <v>1.8698330000000001</v>
      </c>
      <c r="D26" t="s">
        <v>25</v>
      </c>
      <c r="E26">
        <v>1.7110700000000001</v>
      </c>
      <c r="G26" t="s">
        <v>25</v>
      </c>
      <c r="H26">
        <v>1.6004020000000001</v>
      </c>
      <c r="I26" s="1">
        <f t="shared" si="0"/>
        <v>-6.4677657839831204E-2</v>
      </c>
      <c r="J26" s="1"/>
      <c r="K26" s="1" t="s">
        <v>25</v>
      </c>
      <c r="L26" s="2">
        <v>1.6018749999999999</v>
      </c>
      <c r="M26" s="1"/>
      <c r="N26" s="1" t="s">
        <v>25</v>
      </c>
      <c r="O26" s="2">
        <v>1.575337</v>
      </c>
      <c r="P26" s="1"/>
      <c r="Q26" s="1" t="s">
        <v>25</v>
      </c>
      <c r="R26" s="2">
        <v>1.605675</v>
      </c>
      <c r="S26" s="1"/>
      <c r="T26" s="1" t="s">
        <v>25</v>
      </c>
      <c r="U26" s="2">
        <v>1.560122</v>
      </c>
      <c r="V26" s="1">
        <f t="shared" si="1"/>
        <v>-2.6065079984393245E-2</v>
      </c>
      <c r="X26" t="s">
        <v>58</v>
      </c>
      <c r="Y26">
        <v>1.0799110000000001</v>
      </c>
      <c r="Z26" t="s">
        <v>18</v>
      </c>
      <c r="AA26">
        <v>1.411332</v>
      </c>
      <c r="AC26" t="s">
        <v>25</v>
      </c>
      <c r="AD26">
        <v>1.3998379999999999</v>
      </c>
      <c r="AE26" s="1">
        <f t="shared" si="2"/>
        <v>-0.25135667195947453</v>
      </c>
      <c r="AG26" t="s">
        <v>25</v>
      </c>
      <c r="AH26">
        <v>1.360941</v>
      </c>
      <c r="AI26" s="1">
        <f t="shared" si="3"/>
        <v>-2.7786786756753255E-2</v>
      </c>
    </row>
    <row r="27" spans="1:35" x14ac:dyDescent="0.2">
      <c r="A27" t="s">
        <v>26</v>
      </c>
      <c r="B27">
        <v>1.037107</v>
      </c>
      <c r="D27" t="s">
        <v>26</v>
      </c>
      <c r="E27">
        <v>1.0187090000000001</v>
      </c>
      <c r="G27" t="s">
        <v>26</v>
      </c>
      <c r="H27">
        <v>0.96993099999999999</v>
      </c>
      <c r="I27" s="1">
        <f t="shared" si="0"/>
        <v>-4.7882172435896903E-2</v>
      </c>
      <c r="J27" s="1"/>
      <c r="K27" s="1" t="s">
        <v>26</v>
      </c>
      <c r="L27" s="2">
        <v>0.94692799999999999</v>
      </c>
      <c r="M27" s="1"/>
      <c r="N27" s="1" t="s">
        <v>26</v>
      </c>
      <c r="O27" s="2">
        <v>0.94951600000000003</v>
      </c>
      <c r="P27" s="1"/>
      <c r="Q27" s="1" t="s">
        <v>26</v>
      </c>
      <c r="R27" s="2">
        <v>0.93577200000000005</v>
      </c>
      <c r="S27" s="1"/>
      <c r="T27" s="1" t="s">
        <v>26</v>
      </c>
      <c r="U27" s="2">
        <v>0.91218100000000002</v>
      </c>
      <c r="V27" s="1">
        <f t="shared" si="1"/>
        <v>-3.6694447729922412E-2</v>
      </c>
      <c r="X27" t="s">
        <v>27</v>
      </c>
      <c r="Y27">
        <v>8.5376180000000002</v>
      </c>
      <c r="Z27" t="s">
        <v>19</v>
      </c>
      <c r="AA27">
        <v>0.57780900000000002</v>
      </c>
      <c r="AC27" t="s">
        <v>26</v>
      </c>
      <c r="AD27">
        <v>0.83274300000000001</v>
      </c>
      <c r="AE27" s="1">
        <f t="shared" si="2"/>
        <v>-0.19705199174241422</v>
      </c>
      <c r="AG27" t="s">
        <v>26</v>
      </c>
      <c r="AH27">
        <v>0.80251600000000001</v>
      </c>
      <c r="AI27" s="1">
        <f t="shared" si="3"/>
        <v>-3.6298113583662674E-2</v>
      </c>
    </row>
    <row r="28" spans="1:35" x14ac:dyDescent="0.2">
      <c r="A28" t="s">
        <v>27</v>
      </c>
      <c r="B28">
        <v>10.76572</v>
      </c>
      <c r="D28" t="s">
        <v>27</v>
      </c>
      <c r="E28">
        <v>9.0996579999999998</v>
      </c>
      <c r="G28" t="s">
        <v>27</v>
      </c>
      <c r="H28">
        <v>9.1136429999999997</v>
      </c>
      <c r="I28" s="1">
        <f t="shared" si="0"/>
        <v>1.5368709461388455E-3</v>
      </c>
      <c r="J28" s="1"/>
      <c r="K28" s="1" t="s">
        <v>27</v>
      </c>
      <c r="L28" s="2">
        <v>9.0898369999999993</v>
      </c>
      <c r="M28" s="1"/>
      <c r="N28" s="1" t="s">
        <v>27</v>
      </c>
      <c r="O28" s="2">
        <v>8.3969609999999992</v>
      </c>
      <c r="P28" s="1"/>
      <c r="Q28" s="1" t="s">
        <v>27</v>
      </c>
      <c r="R28" s="2">
        <v>8.2638940000000005</v>
      </c>
      <c r="S28" s="1"/>
      <c r="T28" s="1" t="s">
        <v>27</v>
      </c>
      <c r="U28" s="2">
        <v>8.6755359999999992</v>
      </c>
      <c r="V28" s="1">
        <f t="shared" si="1"/>
        <v>-4.5578485070744398E-2</v>
      </c>
      <c r="X28" t="s">
        <v>28</v>
      </c>
      <c r="Y28">
        <v>2.9555470000000001</v>
      </c>
      <c r="Z28" t="s">
        <v>20</v>
      </c>
      <c r="AA28">
        <v>0.61581600000000003</v>
      </c>
      <c r="AC28" t="s">
        <v>27</v>
      </c>
      <c r="AD28">
        <v>7.9587409999999998</v>
      </c>
      <c r="AE28" s="1">
        <f t="shared" si="2"/>
        <v>-0.26073304897396554</v>
      </c>
      <c r="AG28" t="s">
        <v>27</v>
      </c>
      <c r="AH28">
        <v>8.1356760000000001</v>
      </c>
      <c r="AI28" s="1">
        <f t="shared" si="3"/>
        <v>2.2231531343965119E-2</v>
      </c>
    </row>
    <row r="29" spans="1:35" x14ac:dyDescent="0.2">
      <c r="A29" t="s">
        <v>28</v>
      </c>
      <c r="B29">
        <v>2.6366719999999999</v>
      </c>
      <c r="D29" t="s">
        <v>28</v>
      </c>
      <c r="E29">
        <v>2.9087480000000001</v>
      </c>
      <c r="G29" t="s">
        <v>28</v>
      </c>
      <c r="H29">
        <v>2.7982779999999998</v>
      </c>
      <c r="I29" s="1">
        <f t="shared" si="0"/>
        <v>-3.7978539220310692E-2</v>
      </c>
      <c r="J29" s="1"/>
      <c r="K29" s="1" t="s">
        <v>28</v>
      </c>
      <c r="L29" s="2">
        <v>2.7344629999999999</v>
      </c>
      <c r="M29" s="1"/>
      <c r="N29" s="1" t="s">
        <v>28</v>
      </c>
      <c r="O29" s="2">
        <v>2.7360229999999999</v>
      </c>
      <c r="P29" s="1"/>
      <c r="Q29" s="1" t="s">
        <v>28</v>
      </c>
      <c r="R29" s="2">
        <v>2.7144529999999998</v>
      </c>
      <c r="S29" s="1"/>
      <c r="T29" s="1" t="s">
        <v>28</v>
      </c>
      <c r="U29" s="2">
        <v>2.5875539999999999</v>
      </c>
      <c r="V29" s="1">
        <f t="shared" si="1"/>
        <v>-5.3724990976290396E-2</v>
      </c>
      <c r="X29" t="s">
        <v>29</v>
      </c>
      <c r="Y29">
        <v>9.7502440000000004</v>
      </c>
      <c r="Z29" t="s">
        <v>21</v>
      </c>
      <c r="AA29">
        <v>1.9936419999999999</v>
      </c>
      <c r="AC29" t="s">
        <v>28</v>
      </c>
      <c r="AD29">
        <v>2.220513</v>
      </c>
      <c r="AE29" s="1">
        <f t="shared" si="2"/>
        <v>-0.15783495254624008</v>
      </c>
      <c r="AG29" t="s">
        <v>28</v>
      </c>
      <c r="AH29">
        <v>2.149</v>
      </c>
      <c r="AI29" s="1">
        <f t="shared" si="3"/>
        <v>-3.2205620953356245E-2</v>
      </c>
    </row>
    <row r="30" spans="1:35" x14ac:dyDescent="0.2">
      <c r="A30" t="s">
        <v>29</v>
      </c>
      <c r="B30">
        <v>12.135260000000001</v>
      </c>
      <c r="D30" t="s">
        <v>29</v>
      </c>
      <c r="E30">
        <v>10.307978</v>
      </c>
      <c r="G30" t="s">
        <v>29</v>
      </c>
      <c r="H30">
        <v>10.168461000000001</v>
      </c>
      <c r="I30" s="1">
        <f t="shared" si="0"/>
        <v>-1.3534856205552599E-2</v>
      </c>
      <c r="J30" s="1"/>
      <c r="K30" s="1" t="s">
        <v>29</v>
      </c>
      <c r="L30" s="2">
        <v>10.268515000000001</v>
      </c>
      <c r="M30" s="1"/>
      <c r="N30" s="1" t="s">
        <v>29</v>
      </c>
      <c r="O30" s="2">
        <v>9.4983780000000007</v>
      </c>
      <c r="P30" s="1"/>
      <c r="Q30" s="1" t="s">
        <v>29</v>
      </c>
      <c r="R30" s="2">
        <v>9.4758809999999993</v>
      </c>
      <c r="S30" s="1"/>
      <c r="T30" s="1" t="s">
        <v>29</v>
      </c>
      <c r="U30" s="2">
        <v>9.8496889999999997</v>
      </c>
      <c r="V30" s="1">
        <f t="shared" si="1"/>
        <v>-4.0787397203977498E-2</v>
      </c>
      <c r="X30" t="s">
        <v>30</v>
      </c>
      <c r="Y30">
        <v>0.44006600000000001</v>
      </c>
      <c r="Z30" t="s">
        <v>22</v>
      </c>
      <c r="AA30">
        <v>1.8539159999999999</v>
      </c>
      <c r="AC30" t="s">
        <v>29</v>
      </c>
      <c r="AD30">
        <v>9.154261</v>
      </c>
      <c r="AE30" s="1">
        <f t="shared" si="2"/>
        <v>-0.24564772407018889</v>
      </c>
      <c r="AG30" t="s">
        <v>29</v>
      </c>
      <c r="AH30">
        <v>9.3847649999999998</v>
      </c>
      <c r="AI30" s="1">
        <f t="shared" si="3"/>
        <v>2.5179968104470676E-2</v>
      </c>
    </row>
    <row r="31" spans="1:35" x14ac:dyDescent="0.2">
      <c r="A31" t="s">
        <v>30</v>
      </c>
      <c r="B31">
        <v>0.44029000000000001</v>
      </c>
      <c r="D31" t="s">
        <v>30</v>
      </c>
      <c r="E31">
        <v>0.43325399999999997</v>
      </c>
      <c r="G31" t="s">
        <v>30</v>
      </c>
      <c r="H31">
        <v>0.419128</v>
      </c>
      <c r="I31" s="1">
        <f t="shared" si="0"/>
        <v>-3.2604430657304888E-2</v>
      </c>
      <c r="J31" s="1"/>
      <c r="K31" s="1" t="s">
        <v>30</v>
      </c>
      <c r="L31" s="2">
        <v>0.41031899999999999</v>
      </c>
      <c r="M31" s="1"/>
      <c r="N31" s="1" t="s">
        <v>30</v>
      </c>
      <c r="O31" s="2">
        <v>0.413823</v>
      </c>
      <c r="P31" s="1"/>
      <c r="Q31" s="1" t="s">
        <v>30</v>
      </c>
      <c r="R31" s="2">
        <v>0.40943800000000002</v>
      </c>
      <c r="S31" s="1"/>
      <c r="T31" s="1" t="s">
        <v>30</v>
      </c>
      <c r="U31" s="2">
        <v>0.407497</v>
      </c>
      <c r="V31" s="1">
        <f t="shared" si="1"/>
        <v>-6.8775757398511677E-3</v>
      </c>
      <c r="X31" t="s">
        <v>59</v>
      </c>
      <c r="Y31">
        <v>2.1416110000000002</v>
      </c>
      <c r="Z31" t="s">
        <v>23</v>
      </c>
      <c r="AA31">
        <v>2.2252860000000001</v>
      </c>
      <c r="AC31" t="s">
        <v>30</v>
      </c>
      <c r="AD31">
        <v>0.31309999999999999</v>
      </c>
      <c r="AE31" s="1">
        <f t="shared" si="2"/>
        <v>-0.28887778509618667</v>
      </c>
      <c r="AG31" t="s">
        <v>30</v>
      </c>
      <c r="AH31">
        <v>0.31952399999999997</v>
      </c>
      <c r="AI31" s="1">
        <f t="shared" si="3"/>
        <v>2.0517406579367566E-2</v>
      </c>
    </row>
    <row r="32" spans="1:35" x14ac:dyDescent="0.2">
      <c r="A32" t="s">
        <v>31</v>
      </c>
      <c r="B32">
        <v>1.7896609999999999</v>
      </c>
      <c r="D32" t="s">
        <v>31</v>
      </c>
      <c r="E32">
        <v>2.195214</v>
      </c>
      <c r="G32" t="s">
        <v>31</v>
      </c>
      <c r="H32">
        <v>2.071704</v>
      </c>
      <c r="I32" s="1">
        <f t="shared" si="0"/>
        <v>-5.6263307358644765E-2</v>
      </c>
      <c r="J32" s="1"/>
      <c r="K32" s="1" t="s">
        <v>31</v>
      </c>
      <c r="L32" s="2">
        <v>2.0873900000000001</v>
      </c>
      <c r="M32" s="1"/>
      <c r="N32" s="1" t="s">
        <v>31</v>
      </c>
      <c r="O32" s="2">
        <v>2.0380240000000001</v>
      </c>
      <c r="P32" s="1"/>
      <c r="Q32" s="1" t="s">
        <v>31</v>
      </c>
      <c r="R32" s="2">
        <v>1.995879</v>
      </c>
      <c r="S32" s="1"/>
      <c r="T32" s="1" t="s">
        <v>31</v>
      </c>
      <c r="U32" s="2">
        <v>2.000645</v>
      </c>
      <c r="V32" s="1">
        <f t="shared" si="1"/>
        <v>-4.1556680831085741E-2</v>
      </c>
      <c r="X32" t="s">
        <v>32</v>
      </c>
      <c r="Y32">
        <v>7.3394130000000004</v>
      </c>
      <c r="Z32" t="s">
        <v>24</v>
      </c>
      <c r="AA32">
        <v>0.69784999999999997</v>
      </c>
      <c r="AC32" t="s">
        <v>31</v>
      </c>
      <c r="AD32">
        <v>1.6401539999999999</v>
      </c>
      <c r="AE32" s="1">
        <f t="shared" si="2"/>
        <v>-8.3539284814274917E-2</v>
      </c>
      <c r="AG32" t="s">
        <v>31</v>
      </c>
      <c r="AH32">
        <v>1.5896129999999999</v>
      </c>
      <c r="AI32" s="1">
        <f t="shared" si="3"/>
        <v>-3.0814789342951912E-2</v>
      </c>
    </row>
    <row r="33" spans="1:35" x14ac:dyDescent="0.2">
      <c r="A33" t="s">
        <v>32</v>
      </c>
      <c r="B33">
        <v>6.9288990000000004</v>
      </c>
      <c r="D33" t="s">
        <v>32</v>
      </c>
      <c r="E33">
        <v>6.7264869999999997</v>
      </c>
      <c r="G33" t="s">
        <v>32</v>
      </c>
      <c r="H33">
        <v>6.648676</v>
      </c>
      <c r="I33" s="1">
        <f t="shared" si="0"/>
        <v>-1.1567851093743232E-2</v>
      </c>
      <c r="J33" s="1"/>
      <c r="K33" s="1" t="s">
        <v>32</v>
      </c>
      <c r="L33" s="2">
        <v>6.6171559999999996</v>
      </c>
      <c r="M33" s="1"/>
      <c r="N33" s="1" t="s">
        <v>32</v>
      </c>
      <c r="O33" s="2">
        <v>6.6879949999999999</v>
      </c>
      <c r="P33" s="1"/>
      <c r="Q33" s="1" t="s">
        <v>32</v>
      </c>
      <c r="R33" s="2">
        <v>6.6222729999999999</v>
      </c>
      <c r="S33" s="1"/>
      <c r="T33" s="1" t="s">
        <v>32</v>
      </c>
      <c r="U33" s="2">
        <v>6.486745</v>
      </c>
      <c r="V33" s="1">
        <f t="shared" si="1"/>
        <v>-1.9708013533306395E-2</v>
      </c>
      <c r="X33" t="s">
        <v>33</v>
      </c>
      <c r="Y33">
        <v>1.49373</v>
      </c>
      <c r="Z33" t="s">
        <v>25</v>
      </c>
      <c r="AA33">
        <v>1.8698330000000001</v>
      </c>
      <c r="AC33" t="s">
        <v>32</v>
      </c>
      <c r="AD33">
        <v>5.5554439999999996</v>
      </c>
      <c r="AE33" s="1">
        <f t="shared" si="2"/>
        <v>-0.19822124698310664</v>
      </c>
      <c r="AG33" t="s">
        <v>32</v>
      </c>
      <c r="AH33">
        <v>5.3886240000000001</v>
      </c>
      <c r="AI33" s="1">
        <f t="shared" si="3"/>
        <v>-3.0028202966315479E-2</v>
      </c>
    </row>
    <row r="34" spans="1:35" x14ac:dyDescent="0.2">
      <c r="A34" t="s">
        <v>33</v>
      </c>
      <c r="B34">
        <v>1.811534</v>
      </c>
      <c r="D34" t="s">
        <v>33</v>
      </c>
      <c r="E34">
        <v>1.5017499999999999</v>
      </c>
      <c r="G34" t="s">
        <v>33</v>
      </c>
      <c r="H34">
        <v>1.4598789999999999</v>
      </c>
      <c r="I34" s="1">
        <f t="shared" si="0"/>
        <v>-2.7881471616447474E-2</v>
      </c>
      <c r="J34" s="1"/>
      <c r="K34" s="1" t="s">
        <v>33</v>
      </c>
      <c r="L34" s="2">
        <v>1.456108</v>
      </c>
      <c r="M34" s="1"/>
      <c r="N34" s="1" t="s">
        <v>33</v>
      </c>
      <c r="O34" s="2">
        <v>1.3588530000000001</v>
      </c>
      <c r="P34" s="1"/>
      <c r="Q34" s="1" t="s">
        <v>33</v>
      </c>
      <c r="R34" s="2">
        <v>1.351213</v>
      </c>
      <c r="S34" s="1"/>
      <c r="T34" s="1" t="s">
        <v>33</v>
      </c>
      <c r="U34" s="2">
        <v>1.420275</v>
      </c>
      <c r="V34" s="1">
        <f t="shared" si="1"/>
        <v>-2.4608751548648868E-2</v>
      </c>
      <c r="X34" t="s">
        <v>34</v>
      </c>
      <c r="Y34">
        <v>0.61329199999999995</v>
      </c>
      <c r="Z34" t="s">
        <v>26</v>
      </c>
      <c r="AA34">
        <v>1.037107</v>
      </c>
      <c r="AC34" t="s">
        <v>33</v>
      </c>
      <c r="AD34">
        <v>1.311842</v>
      </c>
      <c r="AE34" s="1">
        <f t="shared" si="2"/>
        <v>-0.27583915068665565</v>
      </c>
      <c r="AG34" t="s">
        <v>33</v>
      </c>
      <c r="AH34">
        <v>1.2961039999999999</v>
      </c>
      <c r="AI34" s="1">
        <f t="shared" si="3"/>
        <v>-1.1996871574473168E-2</v>
      </c>
    </row>
    <row r="35" spans="1:35" x14ac:dyDescent="0.2">
      <c r="A35" t="s">
        <v>34</v>
      </c>
      <c r="B35">
        <v>0.54629000000000005</v>
      </c>
      <c r="D35" t="s">
        <v>34</v>
      </c>
      <c r="E35">
        <v>0.58172100000000004</v>
      </c>
      <c r="G35" t="s">
        <v>34</v>
      </c>
      <c r="H35">
        <v>0.55867500000000003</v>
      </c>
      <c r="I35" s="1">
        <f t="shared" si="0"/>
        <v>-3.9616929765299874E-2</v>
      </c>
      <c r="J35" s="1"/>
      <c r="K35" s="1" t="s">
        <v>34</v>
      </c>
      <c r="L35" s="2">
        <v>0.54586400000000002</v>
      </c>
      <c r="M35" s="1"/>
      <c r="N35" s="1" t="s">
        <v>34</v>
      </c>
      <c r="O35" s="2">
        <v>0.53375899999999998</v>
      </c>
      <c r="P35" s="1"/>
      <c r="Q35" s="1" t="s">
        <v>34</v>
      </c>
      <c r="R35" s="2">
        <v>0.52267399999999997</v>
      </c>
      <c r="S35" s="1"/>
      <c r="T35" s="1" t="s">
        <v>34</v>
      </c>
      <c r="U35" s="2">
        <v>0.51890700000000001</v>
      </c>
      <c r="V35" s="1">
        <f t="shared" si="1"/>
        <v>-4.9384095672182098E-2</v>
      </c>
      <c r="X35" t="s">
        <v>60</v>
      </c>
      <c r="Y35">
        <v>0.84789000000000003</v>
      </c>
      <c r="Z35" t="s">
        <v>27</v>
      </c>
      <c r="AA35">
        <v>10.76572</v>
      </c>
      <c r="AC35" t="s">
        <v>34</v>
      </c>
      <c r="AD35">
        <v>0.48807</v>
      </c>
      <c r="AE35" s="1">
        <f t="shared" si="2"/>
        <v>-0.10657343169378909</v>
      </c>
      <c r="AG35" t="s">
        <v>34</v>
      </c>
      <c r="AH35">
        <v>0.49875900000000001</v>
      </c>
      <c r="AI35" s="1">
        <f t="shared" si="3"/>
        <v>2.190054705267688E-2</v>
      </c>
    </row>
    <row r="36" spans="1:35" x14ac:dyDescent="0.2">
      <c r="A36" t="s">
        <v>35</v>
      </c>
      <c r="B36">
        <v>0.78180300000000003</v>
      </c>
      <c r="D36" t="s">
        <v>35</v>
      </c>
      <c r="E36">
        <v>0.81284800000000001</v>
      </c>
      <c r="G36" t="s">
        <v>35</v>
      </c>
      <c r="H36">
        <v>0.80720499999999995</v>
      </c>
      <c r="I36" s="1">
        <f t="shared" si="0"/>
        <v>-6.9422573470071455E-3</v>
      </c>
      <c r="J36" s="1"/>
      <c r="K36" s="1" t="s">
        <v>35</v>
      </c>
      <c r="L36" s="2">
        <v>0.81147599999999998</v>
      </c>
      <c r="M36" s="1"/>
      <c r="N36" s="1" t="s">
        <v>35</v>
      </c>
      <c r="O36" s="2">
        <v>0.77598800000000001</v>
      </c>
      <c r="P36" s="1"/>
      <c r="Q36" s="1" t="s">
        <v>35</v>
      </c>
      <c r="R36" s="2">
        <v>0.77492000000000005</v>
      </c>
      <c r="S36" s="1"/>
      <c r="T36" s="1" t="s">
        <v>35</v>
      </c>
      <c r="U36" s="2">
        <v>0.77370399999999995</v>
      </c>
      <c r="V36" s="1">
        <f t="shared" si="1"/>
        <v>-4.6547279278746419E-2</v>
      </c>
      <c r="X36" t="s">
        <v>36</v>
      </c>
      <c r="Y36">
        <v>0.85563699999999998</v>
      </c>
      <c r="Z36" t="s">
        <v>28</v>
      </c>
      <c r="AA36">
        <v>2.6366719999999999</v>
      </c>
      <c r="AC36" t="s">
        <v>35</v>
      </c>
      <c r="AD36">
        <v>0.683284</v>
      </c>
      <c r="AE36" s="1">
        <f t="shared" si="2"/>
        <v>-0.12601512145642832</v>
      </c>
      <c r="AG36" t="s">
        <v>35</v>
      </c>
      <c r="AH36">
        <v>0.65146300000000001</v>
      </c>
      <c r="AI36" s="1">
        <f t="shared" si="3"/>
        <v>-4.6570679249038446E-2</v>
      </c>
    </row>
    <row r="37" spans="1:35" x14ac:dyDescent="0.2">
      <c r="A37" t="s">
        <v>36</v>
      </c>
      <c r="B37">
        <v>0.731595</v>
      </c>
      <c r="D37" t="s">
        <v>36</v>
      </c>
      <c r="E37">
        <v>0.82242700000000002</v>
      </c>
      <c r="G37" t="s">
        <v>36</v>
      </c>
      <c r="H37">
        <v>0.77378100000000005</v>
      </c>
      <c r="I37" s="1">
        <f t="shared" si="0"/>
        <v>-5.914932267544714E-2</v>
      </c>
      <c r="J37" s="1"/>
      <c r="K37" s="1" t="s">
        <v>36</v>
      </c>
      <c r="L37" s="2">
        <v>0.77314000000000005</v>
      </c>
      <c r="M37" s="1"/>
      <c r="N37" s="1" t="s">
        <v>36</v>
      </c>
      <c r="O37" s="2">
        <v>0.76304000000000005</v>
      </c>
      <c r="P37" s="1"/>
      <c r="Q37" s="1" t="s">
        <v>36</v>
      </c>
      <c r="R37" s="2">
        <v>0.74480999999999997</v>
      </c>
      <c r="S37" s="1"/>
      <c r="T37" s="1" t="s">
        <v>36</v>
      </c>
      <c r="U37" s="2">
        <v>0.72847099999999998</v>
      </c>
      <c r="V37" s="1">
        <f t="shared" si="1"/>
        <v>-5.7776081951522451E-2</v>
      </c>
      <c r="X37" t="s">
        <v>37</v>
      </c>
      <c r="Y37">
        <v>6.4052090000000002</v>
      </c>
      <c r="Z37" t="s">
        <v>29</v>
      </c>
      <c r="AA37">
        <v>12.135260000000001</v>
      </c>
      <c r="AC37" t="s">
        <v>36</v>
      </c>
      <c r="AD37">
        <v>0.68165299999999995</v>
      </c>
      <c r="AE37" s="1">
        <f t="shared" si="2"/>
        <v>-6.8264545274366345E-2</v>
      </c>
      <c r="AG37" t="s">
        <v>36</v>
      </c>
      <c r="AH37">
        <v>0.66610999999999998</v>
      </c>
      <c r="AI37" s="1">
        <f t="shared" si="3"/>
        <v>-2.2801924146156439E-2</v>
      </c>
    </row>
    <row r="38" spans="1:35" x14ac:dyDescent="0.2">
      <c r="A38" t="s">
        <v>37</v>
      </c>
      <c r="B38">
        <v>5.7670769999999996</v>
      </c>
      <c r="D38" t="s">
        <v>37</v>
      </c>
      <c r="E38">
        <v>6.6975990000000003</v>
      </c>
      <c r="G38" t="s">
        <v>37</v>
      </c>
      <c r="H38">
        <v>6.3902460000000003</v>
      </c>
      <c r="I38" s="1">
        <f t="shared" si="0"/>
        <v>-4.5890027157493303E-2</v>
      </c>
      <c r="J38" s="1"/>
      <c r="K38" s="1" t="s">
        <v>37</v>
      </c>
      <c r="L38" s="2">
        <v>6.1881589999999997</v>
      </c>
      <c r="M38" s="1"/>
      <c r="N38" s="1" t="s">
        <v>37</v>
      </c>
      <c r="O38" s="2">
        <v>6.4742410000000001</v>
      </c>
      <c r="P38" s="1"/>
      <c r="Q38" s="1" t="s">
        <v>37</v>
      </c>
      <c r="R38" s="2">
        <v>6.184355</v>
      </c>
      <c r="S38" s="1"/>
      <c r="T38" s="1" t="s">
        <v>37</v>
      </c>
      <c r="U38" s="2">
        <v>6.1342100000000004</v>
      </c>
      <c r="V38" s="1">
        <f t="shared" si="1"/>
        <v>-8.7181017811596897E-3</v>
      </c>
      <c r="X38" t="s">
        <v>61</v>
      </c>
      <c r="Y38">
        <v>1.6836770000000001</v>
      </c>
      <c r="Z38" t="s">
        <v>30</v>
      </c>
      <c r="AA38">
        <v>0.44029000000000001</v>
      </c>
      <c r="AC38" t="s">
        <v>37</v>
      </c>
      <c r="AD38">
        <v>4.5087479999999998</v>
      </c>
      <c r="AE38" s="1">
        <f t="shared" si="2"/>
        <v>-0.21819181536851337</v>
      </c>
      <c r="AG38" t="s">
        <v>37</v>
      </c>
      <c r="AH38">
        <v>4.2976260000000002</v>
      </c>
      <c r="AI38" s="1">
        <f t="shared" si="3"/>
        <v>-4.6824972253938252E-2</v>
      </c>
    </row>
    <row r="39" spans="1:35" x14ac:dyDescent="0.2">
      <c r="A39" t="s">
        <v>38</v>
      </c>
      <c r="B39">
        <v>1.522772</v>
      </c>
      <c r="D39" t="s">
        <v>38</v>
      </c>
      <c r="E39">
        <v>1.6118669999999999</v>
      </c>
      <c r="G39" t="s">
        <v>38</v>
      </c>
      <c r="H39">
        <v>1.5318449999999999</v>
      </c>
      <c r="I39" s="1">
        <f t="shared" si="0"/>
        <v>-4.9645535270589972E-2</v>
      </c>
      <c r="J39" s="1"/>
      <c r="K39" s="1" t="s">
        <v>38</v>
      </c>
      <c r="L39" s="2">
        <v>1.528751</v>
      </c>
      <c r="M39" s="1"/>
      <c r="N39" s="1" t="s">
        <v>38</v>
      </c>
      <c r="O39" s="2">
        <v>1.544232</v>
      </c>
      <c r="P39" s="1"/>
      <c r="Q39" s="1" t="s">
        <v>38</v>
      </c>
      <c r="R39" s="2">
        <v>1.4706699999999999</v>
      </c>
      <c r="S39" s="1"/>
      <c r="T39" s="1" t="s">
        <v>38</v>
      </c>
      <c r="U39" s="2">
        <v>1.4595229999999999</v>
      </c>
      <c r="V39" s="1">
        <f t="shared" si="1"/>
        <v>-4.528402597937798E-2</v>
      </c>
      <c r="X39" t="s">
        <v>39</v>
      </c>
      <c r="Y39">
        <v>0.67274199999999995</v>
      </c>
      <c r="Z39" t="s">
        <v>31</v>
      </c>
      <c r="AA39">
        <v>1.7896609999999999</v>
      </c>
      <c r="AC39" t="s">
        <v>38</v>
      </c>
      <c r="AD39">
        <v>1.2191669999999999</v>
      </c>
      <c r="AE39" s="1">
        <f t="shared" si="2"/>
        <v>-0.19937653174605266</v>
      </c>
      <c r="AG39" t="s">
        <v>38</v>
      </c>
      <c r="AH39">
        <v>1.1813260000000001</v>
      </c>
      <c r="AI39" s="1">
        <f t="shared" si="3"/>
        <v>-3.1038405731126085E-2</v>
      </c>
    </row>
    <row r="40" spans="1:35" x14ac:dyDescent="0.2">
      <c r="A40" t="s">
        <v>39</v>
      </c>
      <c r="B40">
        <v>0.65399399999999996</v>
      </c>
      <c r="D40" t="s">
        <v>39</v>
      </c>
      <c r="E40">
        <v>0.65222400000000003</v>
      </c>
      <c r="G40" t="s">
        <v>39</v>
      </c>
      <c r="H40">
        <v>0.62250000000000005</v>
      </c>
      <c r="I40" s="1">
        <f t="shared" si="0"/>
        <v>-4.5573299970562219E-2</v>
      </c>
      <c r="J40" s="1"/>
      <c r="K40" s="1" t="s">
        <v>39</v>
      </c>
      <c r="L40" s="2">
        <v>0.61700100000000002</v>
      </c>
      <c r="M40" s="1"/>
      <c r="N40" s="1" t="s">
        <v>39</v>
      </c>
      <c r="O40" s="2">
        <v>0.60762300000000002</v>
      </c>
      <c r="P40" s="1"/>
      <c r="Q40" s="1" t="s">
        <v>39</v>
      </c>
      <c r="R40" s="2">
        <v>0.61054299999999995</v>
      </c>
      <c r="S40" s="1"/>
      <c r="T40" s="1" t="s">
        <v>39</v>
      </c>
      <c r="U40" s="2">
        <v>0.60425700000000004</v>
      </c>
      <c r="V40" s="1">
        <f t="shared" si="1"/>
        <v>-2.0654747723261351E-2</v>
      </c>
      <c r="X40" t="s">
        <v>62</v>
      </c>
      <c r="Y40">
        <v>0.49920300000000001</v>
      </c>
      <c r="Z40" t="s">
        <v>32</v>
      </c>
      <c r="AA40">
        <v>6.9288990000000004</v>
      </c>
      <c r="AC40" t="s">
        <v>39</v>
      </c>
      <c r="AD40">
        <v>0.52778800000000003</v>
      </c>
      <c r="AE40" s="1">
        <f t="shared" si="2"/>
        <v>-0.19297730560219198</v>
      </c>
      <c r="AG40" t="s">
        <v>39</v>
      </c>
      <c r="AH40">
        <v>0.52583599999999997</v>
      </c>
      <c r="AI40" s="1">
        <f t="shared" si="3"/>
        <v>-3.6984546825620601E-3</v>
      </c>
    </row>
    <row r="41" spans="1:35" x14ac:dyDescent="0.2">
      <c r="A41" t="s">
        <v>40</v>
      </c>
      <c r="B41">
        <v>0.44264300000000001</v>
      </c>
      <c r="D41" t="s">
        <v>40</v>
      </c>
      <c r="E41">
        <v>0.50273900000000005</v>
      </c>
      <c r="G41" t="s">
        <v>40</v>
      </c>
      <c r="H41">
        <v>0.45795799999999998</v>
      </c>
      <c r="I41" s="1">
        <f t="shared" si="0"/>
        <v>-8.9074052341274634E-2</v>
      </c>
      <c r="J41" s="1"/>
      <c r="K41" s="1" t="s">
        <v>40</v>
      </c>
      <c r="L41" s="2">
        <v>0.45993499999999998</v>
      </c>
      <c r="M41" s="1"/>
      <c r="N41" s="1" t="s">
        <v>40</v>
      </c>
      <c r="O41" s="2">
        <v>0.45287100000000002</v>
      </c>
      <c r="P41" s="1"/>
      <c r="Q41" s="1" t="s">
        <v>40</v>
      </c>
      <c r="R41" s="2">
        <v>0.428672</v>
      </c>
      <c r="S41" s="1"/>
      <c r="T41" s="1" t="s">
        <v>40</v>
      </c>
      <c r="U41" s="2">
        <v>0.42570999999999998</v>
      </c>
      <c r="V41" s="1">
        <f t="shared" si="1"/>
        <v>-7.4412688749497233E-2</v>
      </c>
      <c r="X41" t="s">
        <v>63</v>
      </c>
      <c r="Y41">
        <v>1.1763650000000001</v>
      </c>
      <c r="Z41" t="s">
        <v>33</v>
      </c>
      <c r="AA41">
        <v>1.811534</v>
      </c>
      <c r="AC41" t="s">
        <v>40</v>
      </c>
      <c r="AD41">
        <v>0.34224100000000002</v>
      </c>
      <c r="AE41" s="1">
        <f t="shared" si="2"/>
        <v>-0.22682387386675038</v>
      </c>
      <c r="AG41" t="s">
        <v>40</v>
      </c>
      <c r="AH41">
        <v>0.34206300000000001</v>
      </c>
      <c r="AI41" s="1">
        <f t="shared" si="3"/>
        <v>-5.2010133210226553E-4</v>
      </c>
    </row>
    <row r="42" spans="1:35" x14ac:dyDescent="0.2">
      <c r="A42" t="s">
        <v>41</v>
      </c>
      <c r="B42">
        <v>1.2737529999999999</v>
      </c>
      <c r="D42" t="s">
        <v>41</v>
      </c>
      <c r="E42">
        <v>1.151894</v>
      </c>
      <c r="G42" t="s">
        <v>41</v>
      </c>
      <c r="H42">
        <v>1.0832120000000001</v>
      </c>
      <c r="I42" s="1">
        <f t="shared" si="0"/>
        <v>-5.9625278020373325E-2</v>
      </c>
      <c r="J42" s="1"/>
      <c r="K42" s="1" t="s">
        <v>41</v>
      </c>
      <c r="L42" s="2">
        <v>1.0910770000000001</v>
      </c>
      <c r="M42" s="1"/>
      <c r="N42" s="1" t="s">
        <v>41</v>
      </c>
      <c r="O42" s="2">
        <v>0.97800600000000004</v>
      </c>
      <c r="P42" s="1"/>
      <c r="Q42" s="1" t="s">
        <v>41</v>
      </c>
      <c r="R42" s="2">
        <v>0.94870200000000005</v>
      </c>
      <c r="S42" s="1"/>
      <c r="T42" s="1" t="s">
        <v>41</v>
      </c>
      <c r="U42" s="2">
        <v>1.0361629999999999</v>
      </c>
      <c r="V42" s="1">
        <f t="shared" si="1"/>
        <v>-5.0330086694156437E-2</v>
      </c>
      <c r="X42" t="s">
        <v>42</v>
      </c>
      <c r="Y42">
        <v>0.54066400000000003</v>
      </c>
      <c r="Z42" t="s">
        <v>34</v>
      </c>
      <c r="AA42">
        <v>0.54629000000000005</v>
      </c>
      <c r="AC42" t="s">
        <v>41</v>
      </c>
      <c r="AD42">
        <v>0.99724500000000005</v>
      </c>
      <c r="AE42" s="1">
        <f t="shared" si="2"/>
        <v>-0.21708133366516105</v>
      </c>
      <c r="AG42" t="s">
        <v>41</v>
      </c>
      <c r="AH42">
        <v>0.98595200000000005</v>
      </c>
      <c r="AI42" s="1">
        <f t="shared" si="3"/>
        <v>-1.1324198165947182E-2</v>
      </c>
    </row>
    <row r="43" spans="1:35" x14ac:dyDescent="0.2">
      <c r="A43" t="s">
        <v>42</v>
      </c>
      <c r="B43">
        <v>0.459235</v>
      </c>
      <c r="D43" t="s">
        <v>42</v>
      </c>
      <c r="E43">
        <v>0.48468699999999998</v>
      </c>
      <c r="G43" t="s">
        <v>42</v>
      </c>
      <c r="H43">
        <v>0.46955400000000003</v>
      </c>
      <c r="I43" s="1">
        <f t="shared" si="0"/>
        <v>-3.1222211447800234E-2</v>
      </c>
      <c r="J43" s="1"/>
      <c r="K43" s="1" t="s">
        <v>42</v>
      </c>
      <c r="L43" s="2">
        <v>0.46523399999999998</v>
      </c>
      <c r="M43" s="1"/>
      <c r="N43" s="1" t="s">
        <v>42</v>
      </c>
      <c r="O43" s="2">
        <v>0.46521499999999999</v>
      </c>
      <c r="P43" s="1"/>
      <c r="Q43" s="1" t="s">
        <v>42</v>
      </c>
      <c r="R43" s="2">
        <v>0.45877800000000002</v>
      </c>
      <c r="S43" s="1"/>
      <c r="T43" s="1" t="s">
        <v>42</v>
      </c>
      <c r="U43" s="2">
        <v>0.43912400000000001</v>
      </c>
      <c r="V43" s="1">
        <f t="shared" si="1"/>
        <v>-5.612229544702229E-2</v>
      </c>
      <c r="X43" t="s">
        <v>43</v>
      </c>
      <c r="Y43">
        <v>0.48856899999999998</v>
      </c>
      <c r="Z43" t="s">
        <v>35</v>
      </c>
      <c r="AA43">
        <v>0.78180300000000003</v>
      </c>
      <c r="AC43" t="s">
        <v>42</v>
      </c>
      <c r="AD43">
        <v>0.38733099999999998</v>
      </c>
      <c r="AE43" s="1">
        <f t="shared" si="2"/>
        <v>-0.15657343190305623</v>
      </c>
      <c r="AG43" t="s">
        <v>42</v>
      </c>
      <c r="AH43">
        <v>0.38757599999999998</v>
      </c>
      <c r="AI43" s="1">
        <f t="shared" si="3"/>
        <v>6.3253393092728243E-4</v>
      </c>
    </row>
    <row r="44" spans="1:35" x14ac:dyDescent="0.2">
      <c r="A44" t="s">
        <v>43</v>
      </c>
      <c r="B44">
        <v>0.47947800000000002</v>
      </c>
      <c r="D44" t="s">
        <v>43</v>
      </c>
      <c r="E44">
        <v>0.45009100000000002</v>
      </c>
      <c r="G44" t="s">
        <v>43</v>
      </c>
      <c r="H44">
        <v>0.41458899999999999</v>
      </c>
      <c r="I44" s="1">
        <f t="shared" si="0"/>
        <v>-7.8877382573746269E-2</v>
      </c>
      <c r="J44" s="1"/>
      <c r="K44" s="1" t="s">
        <v>43</v>
      </c>
      <c r="L44" s="2">
        <v>0.42241400000000001</v>
      </c>
      <c r="M44" s="1"/>
      <c r="N44" s="1" t="s">
        <v>43</v>
      </c>
      <c r="O44" s="2">
        <v>0.41967700000000002</v>
      </c>
      <c r="P44" s="1"/>
      <c r="Q44" s="1" t="s">
        <v>43</v>
      </c>
      <c r="R44" s="2">
        <v>0.39789999999999998</v>
      </c>
      <c r="S44" s="1"/>
      <c r="T44" s="1" t="s">
        <v>43</v>
      </c>
      <c r="U44" s="2">
        <v>0.39635599999999999</v>
      </c>
      <c r="V44" s="1">
        <f t="shared" si="1"/>
        <v>-6.1688296315936558E-2</v>
      </c>
      <c r="X44" t="s">
        <v>44</v>
      </c>
      <c r="Y44">
        <v>5.586849</v>
      </c>
      <c r="Z44" t="s">
        <v>36</v>
      </c>
      <c r="AA44">
        <v>0.731595</v>
      </c>
      <c r="AC44" t="s">
        <v>43</v>
      </c>
      <c r="AD44">
        <v>0.35964099999999999</v>
      </c>
      <c r="AE44" s="1">
        <f t="shared" si="2"/>
        <v>-0.24993221795369136</v>
      </c>
      <c r="AG44" t="s">
        <v>43</v>
      </c>
      <c r="AH44">
        <v>0.365091</v>
      </c>
      <c r="AI44" s="1">
        <f t="shared" si="3"/>
        <v>1.5154000795237502E-2</v>
      </c>
    </row>
    <row r="45" spans="1:35" x14ac:dyDescent="0.2">
      <c r="A45" t="s">
        <v>44</v>
      </c>
      <c r="B45">
        <v>8.2025039999999994</v>
      </c>
      <c r="D45" t="s">
        <v>44</v>
      </c>
      <c r="E45">
        <v>6.0263590000000002</v>
      </c>
      <c r="G45" t="s">
        <v>44</v>
      </c>
      <c r="H45">
        <v>5.7021550000000003</v>
      </c>
      <c r="I45" s="1">
        <f t="shared" si="0"/>
        <v>-5.3797657922470252E-2</v>
      </c>
      <c r="J45" s="1"/>
      <c r="K45" s="1" t="s">
        <v>44</v>
      </c>
      <c r="L45" s="2">
        <v>5.6845020000000002</v>
      </c>
      <c r="M45" s="1"/>
      <c r="N45" s="1" t="s">
        <v>44</v>
      </c>
      <c r="O45" s="2">
        <v>5.6853930000000004</v>
      </c>
      <c r="P45" s="1"/>
      <c r="Q45" s="1" t="s">
        <v>44</v>
      </c>
      <c r="R45" s="2">
        <v>5.544689</v>
      </c>
      <c r="S45" s="1"/>
      <c r="T45" s="1" t="s">
        <v>44</v>
      </c>
      <c r="U45" s="2">
        <v>5.4907199999999996</v>
      </c>
      <c r="V45" s="1">
        <f t="shared" si="1"/>
        <v>-3.4089529742447194E-2</v>
      </c>
      <c r="X45" t="s">
        <v>45</v>
      </c>
      <c r="Y45">
        <v>1.6745969999999999</v>
      </c>
      <c r="Z45" t="s">
        <v>37</v>
      </c>
      <c r="AA45">
        <v>5.7670769999999996</v>
      </c>
      <c r="AC45" t="s">
        <v>44</v>
      </c>
      <c r="AD45">
        <v>4.8979140000000001</v>
      </c>
      <c r="AE45" s="1">
        <f t="shared" si="2"/>
        <v>-0.40287575598865899</v>
      </c>
      <c r="AG45" t="s">
        <v>44</v>
      </c>
      <c r="AH45">
        <v>3.2599909999999999</v>
      </c>
      <c r="AI45" s="1">
        <f t="shared" si="3"/>
        <v>-0.33441236412072572</v>
      </c>
    </row>
    <row r="46" spans="1:35" x14ac:dyDescent="0.2">
      <c r="A46" t="s">
        <v>45</v>
      </c>
      <c r="B46">
        <v>1.7175560000000001</v>
      </c>
      <c r="D46" t="s">
        <v>45</v>
      </c>
      <c r="E46">
        <v>1.6417200000000001</v>
      </c>
      <c r="G46" t="s">
        <v>45</v>
      </c>
      <c r="H46">
        <v>1.6375139999999999</v>
      </c>
      <c r="I46" s="1">
        <f t="shared" si="0"/>
        <v>-2.5619472260800585E-3</v>
      </c>
      <c r="J46" s="1"/>
      <c r="K46" s="1" t="s">
        <v>45</v>
      </c>
      <c r="L46" s="2">
        <v>1.6260300000000001</v>
      </c>
      <c r="M46" s="1"/>
      <c r="N46" s="1" t="s">
        <v>45</v>
      </c>
      <c r="O46" s="2">
        <v>1.6162380000000001</v>
      </c>
      <c r="P46" s="1"/>
      <c r="Q46" s="1" t="s">
        <v>45</v>
      </c>
      <c r="R46" s="2">
        <v>1.593688</v>
      </c>
      <c r="S46" s="1"/>
      <c r="T46" s="1" t="s">
        <v>45</v>
      </c>
      <c r="U46" s="2">
        <v>1.584792</v>
      </c>
      <c r="V46" s="1">
        <f t="shared" si="1"/>
        <v>-2.5361155698234415E-2</v>
      </c>
      <c r="X46" t="s">
        <v>46</v>
      </c>
      <c r="Y46">
        <v>2.751919</v>
      </c>
      <c r="Z46" t="s">
        <v>38</v>
      </c>
      <c r="AA46">
        <v>1.522772</v>
      </c>
      <c r="AC46" t="s">
        <v>45</v>
      </c>
      <c r="AD46">
        <v>1.295674</v>
      </c>
      <c r="AE46" s="1">
        <f t="shared" si="2"/>
        <v>-0.24562925459199006</v>
      </c>
      <c r="AG46" t="s">
        <v>45</v>
      </c>
      <c r="AH46">
        <v>1.266578</v>
      </c>
      <c r="AI46" s="1">
        <f t="shared" si="3"/>
        <v>-2.2456266005183412E-2</v>
      </c>
    </row>
    <row r="47" spans="1:35" x14ac:dyDescent="0.2">
      <c r="A47" t="s">
        <v>46</v>
      </c>
      <c r="B47">
        <v>3.672355</v>
      </c>
      <c r="D47" t="s">
        <v>46</v>
      </c>
      <c r="E47">
        <v>2.9089499999999999</v>
      </c>
      <c r="G47" t="s">
        <v>46</v>
      </c>
      <c r="H47">
        <v>2.9410880000000001</v>
      </c>
      <c r="I47" s="1">
        <f t="shared" si="0"/>
        <v>1.1047972636174642E-2</v>
      </c>
      <c r="J47" s="1"/>
      <c r="K47" s="1" t="s">
        <v>46</v>
      </c>
      <c r="L47" s="2">
        <v>2.9313950000000002</v>
      </c>
      <c r="M47" s="1"/>
      <c r="N47" s="1" t="s">
        <v>46</v>
      </c>
      <c r="O47" s="2">
        <v>2.865224</v>
      </c>
      <c r="P47" s="1"/>
      <c r="Q47" s="1" t="s">
        <v>46</v>
      </c>
      <c r="R47" s="2">
        <v>2.8810020000000001</v>
      </c>
      <c r="S47" s="1"/>
      <c r="T47" s="1" t="s">
        <v>46</v>
      </c>
      <c r="U47" s="2">
        <v>2.9198210000000002</v>
      </c>
      <c r="V47" s="1">
        <f t="shared" si="1"/>
        <v>-3.9482908308160359E-3</v>
      </c>
      <c r="X47" t="s">
        <v>64</v>
      </c>
      <c r="Y47">
        <v>1.6266370000000001</v>
      </c>
      <c r="Z47" t="s">
        <v>39</v>
      </c>
      <c r="AA47">
        <v>0.65399399999999996</v>
      </c>
      <c r="AC47" t="s">
        <v>46</v>
      </c>
      <c r="AD47">
        <v>2.4080089999999998</v>
      </c>
      <c r="AE47" s="1">
        <f t="shared" si="2"/>
        <v>-0.34428752122275763</v>
      </c>
      <c r="AG47" t="s">
        <v>46</v>
      </c>
      <c r="AH47">
        <v>2.3558129999999999</v>
      </c>
      <c r="AI47" s="1">
        <f t="shared" si="3"/>
        <v>-2.1675998719273854E-2</v>
      </c>
    </row>
    <row r="48" spans="1:35" x14ac:dyDescent="0.2">
      <c r="A48" t="s">
        <v>47</v>
      </c>
      <c r="B48">
        <v>1.6894960000000001</v>
      </c>
      <c r="D48" t="s">
        <v>47</v>
      </c>
      <c r="E48">
        <v>1.825831</v>
      </c>
      <c r="G48" t="s">
        <v>47</v>
      </c>
      <c r="H48">
        <v>1.996046</v>
      </c>
      <c r="I48" s="1">
        <f t="shared" si="0"/>
        <v>9.3226043374222481E-2</v>
      </c>
      <c r="J48" s="1"/>
      <c r="K48" s="1" t="s">
        <v>47</v>
      </c>
      <c r="L48" s="2">
        <v>1.9311389999999999</v>
      </c>
      <c r="M48" s="1"/>
      <c r="N48" s="1" t="s">
        <v>47</v>
      </c>
      <c r="O48" s="2">
        <v>1.846204</v>
      </c>
      <c r="P48" s="1"/>
      <c r="Q48" s="1" t="s">
        <v>47</v>
      </c>
      <c r="R48" s="2">
        <v>1.8417079999999999</v>
      </c>
      <c r="S48" s="1"/>
      <c r="T48" s="1" t="s">
        <v>47</v>
      </c>
      <c r="U48" s="2">
        <v>1.7452620000000001</v>
      </c>
      <c r="V48" s="1">
        <f t="shared" si="1"/>
        <v>-9.6252522475078109E-2</v>
      </c>
      <c r="X48" t="s">
        <v>48</v>
      </c>
      <c r="Y48">
        <v>2.2219669999999998</v>
      </c>
      <c r="Z48" t="s">
        <v>40</v>
      </c>
      <c r="AA48">
        <v>0.44264300000000001</v>
      </c>
      <c r="AC48" t="s">
        <v>47</v>
      </c>
      <c r="AD48">
        <v>1.3055810000000001</v>
      </c>
      <c r="AE48" s="1">
        <f t="shared" si="2"/>
        <v>-0.22723640659699695</v>
      </c>
      <c r="AG48" t="s">
        <v>47</v>
      </c>
      <c r="AH48">
        <v>1.0736019999999999</v>
      </c>
      <c r="AI48" s="1">
        <f t="shared" si="3"/>
        <v>-0.17768257963312895</v>
      </c>
    </row>
    <row r="49" spans="1:35" x14ac:dyDescent="0.2">
      <c r="A49" t="s">
        <v>48</v>
      </c>
      <c r="B49">
        <v>2.4653740000000002</v>
      </c>
      <c r="D49" t="s">
        <v>48</v>
      </c>
      <c r="E49">
        <v>2.2719670000000001</v>
      </c>
      <c r="G49" t="s">
        <v>48</v>
      </c>
      <c r="H49">
        <v>2.2335250000000002</v>
      </c>
      <c r="I49" s="1">
        <f t="shared" si="0"/>
        <v>-1.6920140125274648E-2</v>
      </c>
      <c r="J49" s="1"/>
      <c r="K49" s="1" t="s">
        <v>48</v>
      </c>
      <c r="L49" s="2">
        <v>2.3039990000000001</v>
      </c>
      <c r="M49" s="1"/>
      <c r="N49" s="1" t="s">
        <v>48</v>
      </c>
      <c r="O49" s="2">
        <v>2.1453829999999998</v>
      </c>
      <c r="P49" s="1"/>
      <c r="Q49" s="1" t="s">
        <v>48</v>
      </c>
      <c r="R49" s="2">
        <v>2.0612349999999999</v>
      </c>
      <c r="S49" s="1"/>
      <c r="T49" s="1" t="s">
        <v>48</v>
      </c>
      <c r="U49" s="2">
        <v>2.1372490000000002</v>
      </c>
      <c r="V49" s="1">
        <f t="shared" si="1"/>
        <v>-7.2374163356841714E-2</v>
      </c>
      <c r="X49" t="s">
        <v>49</v>
      </c>
      <c r="Y49">
        <v>0.72694300000000001</v>
      </c>
      <c r="Z49" t="s">
        <v>41</v>
      </c>
      <c r="AA49">
        <v>1.2737529999999999</v>
      </c>
      <c r="AC49" t="s">
        <v>48</v>
      </c>
      <c r="AD49">
        <v>2.055577</v>
      </c>
      <c r="AE49" s="1">
        <f t="shared" si="2"/>
        <v>-0.16622102772236591</v>
      </c>
      <c r="AG49" t="s">
        <v>48</v>
      </c>
      <c r="AH49">
        <v>2.008375</v>
      </c>
      <c r="AI49" s="1">
        <f t="shared" si="3"/>
        <v>-2.2962895576278567E-2</v>
      </c>
    </row>
    <row r="50" spans="1:35" x14ac:dyDescent="0.2">
      <c r="A50" t="s">
        <v>49</v>
      </c>
      <c r="B50">
        <v>0.67249499999999995</v>
      </c>
      <c r="D50" t="s">
        <v>49</v>
      </c>
      <c r="E50">
        <v>0.651918</v>
      </c>
      <c r="G50" t="s">
        <v>49</v>
      </c>
      <c r="H50">
        <v>0.63847600000000004</v>
      </c>
      <c r="I50" s="1">
        <f t="shared" si="0"/>
        <v>-2.0619157624118301E-2</v>
      </c>
      <c r="J50" s="1"/>
      <c r="K50" s="1" t="s">
        <v>49</v>
      </c>
      <c r="L50" s="2">
        <v>0.63093299999999997</v>
      </c>
      <c r="M50" s="1"/>
      <c r="N50" s="1" t="s">
        <v>49</v>
      </c>
      <c r="O50" s="2">
        <v>0.61272300000000002</v>
      </c>
      <c r="P50" s="1"/>
      <c r="Q50" s="1" t="s">
        <v>49</v>
      </c>
      <c r="R50" s="2">
        <v>0.60589899999999997</v>
      </c>
      <c r="S50" s="1"/>
      <c r="T50" s="1" t="s">
        <v>49</v>
      </c>
      <c r="U50" s="2">
        <v>0.593167</v>
      </c>
      <c r="V50" s="1">
        <f t="shared" si="1"/>
        <v>-5.9857385808001748E-2</v>
      </c>
      <c r="X50" t="s">
        <v>50</v>
      </c>
      <c r="Y50">
        <v>9.0391449999999995</v>
      </c>
      <c r="Z50" t="s">
        <v>42</v>
      </c>
      <c r="AA50">
        <v>0.459235</v>
      </c>
      <c r="AC50" t="s">
        <v>49</v>
      </c>
      <c r="AD50">
        <v>0.54103599999999996</v>
      </c>
      <c r="AE50" s="1">
        <f t="shared" si="2"/>
        <v>-0.19547952029383117</v>
      </c>
      <c r="AG50" t="s">
        <v>49</v>
      </c>
      <c r="AH50">
        <v>0.53790800000000005</v>
      </c>
      <c r="AI50" s="1">
        <f t="shared" si="3"/>
        <v>-5.78150067647977E-3</v>
      </c>
    </row>
    <row r="51" spans="1:35" x14ac:dyDescent="0.2">
      <c r="A51" t="s">
        <v>50</v>
      </c>
      <c r="B51">
        <v>11.193847999999999</v>
      </c>
      <c r="D51" t="s">
        <v>50</v>
      </c>
      <c r="E51">
        <v>9.4717509999999994</v>
      </c>
      <c r="G51" t="s">
        <v>50</v>
      </c>
      <c r="H51">
        <v>9.4911180000000002</v>
      </c>
      <c r="I51" s="1">
        <f t="shared" si="0"/>
        <v>2.0447116905840117E-3</v>
      </c>
      <c r="J51" s="1"/>
      <c r="K51" s="1" t="s">
        <v>50</v>
      </c>
      <c r="L51" s="2">
        <v>9.4664789999999996</v>
      </c>
      <c r="M51" s="1"/>
      <c r="N51" s="1" t="s">
        <v>50</v>
      </c>
      <c r="O51" s="2">
        <v>8.6968420000000002</v>
      </c>
      <c r="P51" s="1"/>
      <c r="Q51" s="1" t="s">
        <v>50</v>
      </c>
      <c r="R51" s="2">
        <v>8.6607559999999992</v>
      </c>
      <c r="S51" s="1"/>
      <c r="T51" s="1" t="s">
        <v>50</v>
      </c>
      <c r="U51" s="2">
        <v>9.1673179999999999</v>
      </c>
      <c r="V51" s="1">
        <f t="shared" si="1"/>
        <v>-3.160214056356115E-2</v>
      </c>
      <c r="X51" t="s">
        <v>51</v>
      </c>
      <c r="Y51">
        <v>1.211333</v>
      </c>
      <c r="Z51" t="s">
        <v>43</v>
      </c>
      <c r="AA51">
        <v>0.47947800000000002</v>
      </c>
      <c r="AC51" t="s">
        <v>50</v>
      </c>
      <c r="AD51">
        <v>8.4324019999999997</v>
      </c>
      <c r="AE51" s="1">
        <f t="shared" si="2"/>
        <v>-0.24669318361299883</v>
      </c>
      <c r="AG51" t="s">
        <v>50</v>
      </c>
      <c r="AH51">
        <v>7.6140660000000002</v>
      </c>
      <c r="AI51" s="1">
        <f t="shared" si="3"/>
        <v>-9.704660664897137E-2</v>
      </c>
    </row>
    <row r="52" spans="1:35" x14ac:dyDescent="0.2">
      <c r="A52" t="s">
        <v>51</v>
      </c>
      <c r="B52">
        <v>1.181381</v>
      </c>
      <c r="D52" t="s">
        <v>51</v>
      </c>
      <c r="E52">
        <v>1.16066</v>
      </c>
      <c r="G52" t="s">
        <v>51</v>
      </c>
      <c r="H52">
        <v>1.178806</v>
      </c>
      <c r="I52" s="1">
        <f t="shared" si="0"/>
        <v>1.5634208122964517E-2</v>
      </c>
      <c r="J52" s="1"/>
      <c r="K52" s="1" t="s">
        <v>51</v>
      </c>
      <c r="L52" s="2">
        <v>1.16252</v>
      </c>
      <c r="M52" s="1"/>
      <c r="N52" s="1" t="s">
        <v>51</v>
      </c>
      <c r="O52" s="2">
        <v>1.1336280000000001</v>
      </c>
      <c r="P52" s="1"/>
      <c r="Q52" s="1" t="s">
        <v>51</v>
      </c>
      <c r="R52" s="2">
        <v>1.0691349999999999</v>
      </c>
      <c r="S52" s="1"/>
      <c r="T52" s="1" t="s">
        <v>51</v>
      </c>
      <c r="U52" s="2">
        <v>1.083458</v>
      </c>
      <c r="V52" s="1">
        <f t="shared" si="1"/>
        <v>-6.8009152530709119E-2</v>
      </c>
      <c r="Z52" t="s">
        <v>44</v>
      </c>
      <c r="AA52">
        <v>8.2025039999999994</v>
      </c>
      <c r="AC52" t="s">
        <v>51</v>
      </c>
      <c r="AD52">
        <v>1.077609</v>
      </c>
      <c r="AE52" s="1">
        <f t="shared" si="2"/>
        <v>-8.7839570807385567E-2</v>
      </c>
      <c r="AG52" t="s">
        <v>51</v>
      </c>
      <c r="AH52">
        <v>1.054495</v>
      </c>
      <c r="AI52" s="1">
        <f t="shared" si="3"/>
        <v>-2.1449338303596275E-2</v>
      </c>
    </row>
    <row r="53" spans="1:35" x14ac:dyDescent="0.2">
      <c r="O53" s="2"/>
      <c r="U53" s="2"/>
      <c r="V53" s="1" t="e">
        <f t="shared" si="1"/>
        <v>#DIV/0!</v>
      </c>
      <c r="Z53" t="s">
        <v>45</v>
      </c>
      <c r="AA53">
        <v>1.7175560000000001</v>
      </c>
    </row>
    <row r="54" spans="1:35" x14ac:dyDescent="0.2">
      <c r="A54" t="s">
        <v>55</v>
      </c>
      <c r="B54">
        <f>AVERAGE(B3:B52)</f>
        <v>2.2929169000000003</v>
      </c>
      <c r="C54" t="e">
        <f t="shared" ref="C54:E54" si="4">AVERAGE(C3:C52)</f>
        <v>#DIV/0!</v>
      </c>
      <c r="D54" t="e">
        <f t="shared" si="4"/>
        <v>#DIV/0!</v>
      </c>
      <c r="E54">
        <f t="shared" si="4"/>
        <v>2.1191958600000005</v>
      </c>
      <c r="H54">
        <f>AVERAGE(H3:H52)</f>
        <v>2.0709624400000002</v>
      </c>
      <c r="I54" s="1">
        <f>AVERAGE(I3:I52)</f>
        <v>-3.0172326184382661E-2</v>
      </c>
      <c r="J54" s="1"/>
      <c r="K54" s="1"/>
      <c r="L54" s="3">
        <f>AVERAGE(L3:L52)</f>
        <v>2.0621607799999997</v>
      </c>
      <c r="M54" s="1">
        <f>(B54-L54)/B54</f>
        <v>0.10063867556648064</v>
      </c>
      <c r="N54" s="1"/>
      <c r="O54" s="2">
        <f>AVERAGE(O3:O52)</f>
        <v>1.9998654600000001</v>
      </c>
      <c r="P54" s="2" t="e">
        <f t="shared" ref="P54:U54" si="5">AVERAGE(P3:P52)</f>
        <v>#DIV/0!</v>
      </c>
      <c r="Q54" s="2" t="e">
        <f t="shared" si="5"/>
        <v>#DIV/0!</v>
      </c>
      <c r="R54" s="2">
        <f t="shared" si="5"/>
        <v>1.9665454400000002</v>
      </c>
      <c r="S54" s="2" t="e">
        <f t="shared" si="5"/>
        <v>#DIV/0!</v>
      </c>
      <c r="T54" s="2" t="e">
        <f t="shared" si="5"/>
        <v>#DIV/0!</v>
      </c>
      <c r="U54" s="2">
        <f t="shared" si="5"/>
        <v>1.9883162999999993</v>
      </c>
      <c r="V54" s="1">
        <f t="shared" si="1"/>
        <v>-3.5809273804538383E-2</v>
      </c>
      <c r="W54">
        <f>(B54-E54)/B54</f>
        <v>7.5764211079782151E-2</v>
      </c>
      <c r="Y54">
        <f t="shared" ref="Y54" si="6">AVERAGE(Y3:Y52)</f>
        <v>2.1280800408163274</v>
      </c>
      <c r="Z54" t="s">
        <v>46</v>
      </c>
      <c r="AA54">
        <v>3.672355</v>
      </c>
      <c r="AC54" t="s">
        <v>55</v>
      </c>
      <c r="AD54">
        <f>AVERAGE(AD3:AD52)</f>
        <v>1.75645238</v>
      </c>
      <c r="AE54" s="1">
        <f>(AD54-B54)/B54</f>
        <v>-0.2339659671050443</v>
      </c>
      <c r="AG54" t="s">
        <v>55</v>
      </c>
      <c r="AH54">
        <f>AVERAGE(AH3:AH52)</f>
        <v>1.6883408</v>
      </c>
    </row>
    <row r="55" spans="1:35" x14ac:dyDescent="0.2">
      <c r="A55" t="s">
        <v>56</v>
      </c>
      <c r="B55">
        <f>MEDIAN(B3:B52)</f>
        <v>1.4408734999999999</v>
      </c>
      <c r="C55" t="e">
        <f t="shared" ref="C55:E55" si="7">MEDIAN(C3:C52)</f>
        <v>#NUM!</v>
      </c>
      <c r="D55" t="e">
        <f t="shared" si="7"/>
        <v>#NUM!</v>
      </c>
      <c r="E55">
        <f t="shared" si="7"/>
        <v>1.4469910000000001</v>
      </c>
      <c r="O55" s="2">
        <f>AVERAGE(O3:O52)</f>
        <v>1.9998654600000001</v>
      </c>
      <c r="R55" s="2"/>
      <c r="U55" s="2"/>
      <c r="Y55">
        <f t="shared" ref="Y55" si="8">MEDIAN(Y3:Y52)</f>
        <v>1.49373</v>
      </c>
      <c r="Z55" t="s">
        <v>47</v>
      </c>
      <c r="AA55">
        <v>1.6894960000000001</v>
      </c>
      <c r="AC55" t="s">
        <v>56</v>
      </c>
      <c r="AD55">
        <f>MEDIAN(AD3:AD52)</f>
        <v>1.2383904999999999</v>
      </c>
      <c r="AE55" s="1">
        <f>(AD55-B55)/B55</f>
        <v>-0.14052795057997802</v>
      </c>
      <c r="AG55" t="s">
        <v>56</v>
      </c>
      <c r="AH55">
        <f>MEDIAN(AH3:AH52)</f>
        <v>1.1446905000000001</v>
      </c>
    </row>
    <row r="56" spans="1:35" x14ac:dyDescent="0.2">
      <c r="O56" s="2"/>
      <c r="R56" s="2"/>
      <c r="U56" s="2"/>
      <c r="Z56" t="s">
        <v>48</v>
      </c>
      <c r="AA56">
        <v>2.4653740000000002</v>
      </c>
    </row>
    <row r="57" spans="1:35" x14ac:dyDescent="0.2">
      <c r="O57" s="2"/>
      <c r="R57" s="2"/>
      <c r="U57" s="2"/>
      <c r="Z57" t="s">
        <v>49</v>
      </c>
      <c r="AA57">
        <v>0.67249499999999995</v>
      </c>
    </row>
    <row r="58" spans="1:35" x14ac:dyDescent="0.2">
      <c r="O58" s="2"/>
      <c r="R58" s="2"/>
      <c r="U58" s="2">
        <f>(U54-B54)/B54</f>
        <v>-0.13284415148233281</v>
      </c>
      <c r="Z58" t="s">
        <v>50</v>
      </c>
      <c r="AA58">
        <v>11.193847999999999</v>
      </c>
    </row>
    <row r="59" spans="1:35" x14ac:dyDescent="0.2">
      <c r="O59" s="2"/>
      <c r="R59" s="2"/>
      <c r="U59" s="2"/>
      <c r="Z59" t="s">
        <v>51</v>
      </c>
      <c r="AA59">
        <v>1.181381</v>
      </c>
    </row>
    <row r="60" spans="1:35" x14ac:dyDescent="0.2">
      <c r="O60" s="2"/>
      <c r="R60" s="2"/>
      <c r="U60" s="2"/>
      <c r="Z60" t="s">
        <v>52</v>
      </c>
    </row>
    <row r="61" spans="1:35" x14ac:dyDescent="0.2">
      <c r="O61" s="2"/>
      <c r="R61" s="2"/>
      <c r="U61" s="2"/>
    </row>
    <row r="62" spans="1:35" x14ac:dyDescent="0.2">
      <c r="O62" s="2"/>
      <c r="R62" s="2"/>
      <c r="U62" s="2"/>
    </row>
    <row r="63" spans="1:35" x14ac:dyDescent="0.2">
      <c r="O63" s="2"/>
      <c r="R63" s="2"/>
      <c r="U63" s="2"/>
    </row>
    <row r="64" spans="1:35" x14ac:dyDescent="0.2">
      <c r="O64" s="2"/>
      <c r="R64" s="2"/>
      <c r="U64" s="2"/>
    </row>
    <row r="65" spans="15:21" x14ac:dyDescent="0.2">
      <c r="O65" s="2"/>
      <c r="R65" s="2"/>
      <c r="U65" s="2"/>
    </row>
    <row r="66" spans="15:21" x14ac:dyDescent="0.2">
      <c r="O66" s="2"/>
      <c r="R66" s="2"/>
      <c r="U66" s="2"/>
    </row>
    <row r="67" spans="15:21" x14ac:dyDescent="0.2">
      <c r="O67" s="2"/>
      <c r="R67" s="2"/>
    </row>
    <row r="68" spans="15:21" x14ac:dyDescent="0.2">
      <c r="O68" s="2"/>
      <c r="R68" s="2"/>
    </row>
    <row r="69" spans="15:21" x14ac:dyDescent="0.2">
      <c r="O69" s="2"/>
      <c r="R69" s="2"/>
    </row>
    <row r="70" spans="15:21" x14ac:dyDescent="0.2">
      <c r="O70" s="2"/>
      <c r="R70" s="2"/>
    </row>
    <row r="71" spans="15:21" x14ac:dyDescent="0.2">
      <c r="O71" s="2"/>
      <c r="R71" s="2"/>
    </row>
    <row r="72" spans="15:21" x14ac:dyDescent="0.2">
      <c r="O72" s="2"/>
      <c r="R72" s="2"/>
    </row>
    <row r="73" spans="15:21" x14ac:dyDescent="0.2">
      <c r="O73" s="2"/>
      <c r="R73" s="2"/>
    </row>
    <row r="74" spans="15:21" x14ac:dyDescent="0.2">
      <c r="O74" s="2"/>
    </row>
    <row r="75" spans="15:21" x14ac:dyDescent="0.2">
      <c r="O75" s="2"/>
    </row>
    <row r="76" spans="15:21" x14ac:dyDescent="0.2">
      <c r="O76" s="2"/>
    </row>
    <row r="77" spans="15:21" x14ac:dyDescent="0.2">
      <c r="O77" s="2"/>
    </row>
    <row r="78" spans="15:21" x14ac:dyDescent="0.2">
      <c r="O78" s="2"/>
    </row>
    <row r="79" spans="15:21" x14ac:dyDescent="0.2">
      <c r="O79" s="2"/>
    </row>
    <row r="80" spans="15:21" x14ac:dyDescent="0.2">
      <c r="O80" s="2"/>
    </row>
    <row r="81" spans="15:15" x14ac:dyDescent="0.2">
      <c r="O81" s="2"/>
    </row>
    <row r="82" spans="15:15" x14ac:dyDescent="0.2">
      <c r="O8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57"/>
  <sheetViews>
    <sheetView tabSelected="1" topLeftCell="B7" workbookViewId="0">
      <selection activeCell="U52" sqref="U52"/>
    </sheetView>
  </sheetViews>
  <sheetFormatPr baseColWidth="10" defaultRowHeight="16" x14ac:dyDescent="0.2"/>
  <cols>
    <col min="5" max="5" width="19.6640625" bestFit="1" customWidth="1"/>
    <col min="6" max="6" width="9.1640625" bestFit="1" customWidth="1"/>
    <col min="14" max="14" width="19.6640625" bestFit="1" customWidth="1"/>
    <col min="15" max="15" width="9.1640625" customWidth="1"/>
    <col min="18" max="18" width="19.6640625" bestFit="1" customWidth="1"/>
    <col min="19" max="19" width="9.1640625" customWidth="1"/>
  </cols>
  <sheetData>
    <row r="1" spans="5:19" x14ac:dyDescent="0.2">
      <c r="E1" t="s">
        <v>71</v>
      </c>
      <c r="N1" t="s">
        <v>80</v>
      </c>
      <c r="R1" t="s">
        <v>81</v>
      </c>
    </row>
    <row r="2" spans="5:19" x14ac:dyDescent="0.2">
      <c r="E2" t="s">
        <v>2</v>
      </c>
      <c r="F2">
        <v>1.1540440000000001</v>
      </c>
      <c r="N2" t="s">
        <v>30</v>
      </c>
      <c r="O2">
        <v>0.192602</v>
      </c>
      <c r="R2" t="s">
        <v>30</v>
      </c>
      <c r="S2">
        <v>0.177701</v>
      </c>
    </row>
    <row r="3" spans="5:19" x14ac:dyDescent="0.2">
      <c r="E3" t="s">
        <v>3</v>
      </c>
      <c r="F3">
        <v>0.71260000000000001</v>
      </c>
      <c r="N3" t="s">
        <v>40</v>
      </c>
      <c r="O3">
        <v>0.20472299999999999</v>
      </c>
      <c r="R3" t="s">
        <v>40</v>
      </c>
      <c r="S3">
        <v>0.19278999999999999</v>
      </c>
    </row>
    <row r="4" spans="5:19" x14ac:dyDescent="0.2">
      <c r="E4" t="s">
        <v>4</v>
      </c>
      <c r="F4">
        <v>0.40351399999999998</v>
      </c>
      <c r="N4" t="s">
        <v>43</v>
      </c>
      <c r="O4">
        <v>0.22260199999999999</v>
      </c>
      <c r="R4" t="s">
        <v>43</v>
      </c>
      <c r="S4">
        <v>0.21407000000000001</v>
      </c>
    </row>
    <row r="5" spans="5:19" x14ac:dyDescent="0.2">
      <c r="E5" t="s">
        <v>5</v>
      </c>
      <c r="F5">
        <v>0.35929</v>
      </c>
      <c r="N5" t="s">
        <v>42</v>
      </c>
      <c r="O5">
        <v>0.23680000000000001</v>
      </c>
      <c r="R5" t="s">
        <v>42</v>
      </c>
      <c r="S5">
        <v>0.22337399999999999</v>
      </c>
    </row>
    <row r="6" spans="5:19" x14ac:dyDescent="0.2">
      <c r="E6" t="s">
        <v>6</v>
      </c>
      <c r="F6">
        <v>0.31324800000000003</v>
      </c>
      <c r="N6" t="s">
        <v>14</v>
      </c>
      <c r="O6">
        <v>0.290107</v>
      </c>
      <c r="R6" t="s">
        <v>6</v>
      </c>
      <c r="S6">
        <v>0.262878</v>
      </c>
    </row>
    <row r="7" spans="5:19" x14ac:dyDescent="0.2">
      <c r="E7" t="s">
        <v>7</v>
      </c>
      <c r="F7">
        <v>1.0012259999999999</v>
      </c>
      <c r="N7" t="s">
        <v>6</v>
      </c>
      <c r="O7">
        <v>0.30978299999999998</v>
      </c>
      <c r="R7" t="s">
        <v>14</v>
      </c>
      <c r="S7">
        <v>0.26975100000000002</v>
      </c>
    </row>
    <row r="8" spans="5:19" x14ac:dyDescent="0.2">
      <c r="E8" t="s">
        <v>8</v>
      </c>
      <c r="F8">
        <v>0.85434600000000005</v>
      </c>
      <c r="N8" t="s">
        <v>20</v>
      </c>
      <c r="O8">
        <v>0.31196099999999999</v>
      </c>
      <c r="R8" t="s">
        <v>24</v>
      </c>
      <c r="S8">
        <v>0.28880699999999998</v>
      </c>
    </row>
    <row r="9" spans="5:19" x14ac:dyDescent="0.2">
      <c r="E9" t="s">
        <v>9</v>
      </c>
      <c r="F9">
        <v>0.35219099999999998</v>
      </c>
      <c r="N9" t="s">
        <v>24</v>
      </c>
      <c r="O9">
        <v>0.313114</v>
      </c>
      <c r="R9" t="s">
        <v>20</v>
      </c>
      <c r="S9">
        <v>0.29416799999999999</v>
      </c>
    </row>
    <row r="10" spans="5:19" x14ac:dyDescent="0.2">
      <c r="E10" t="s">
        <v>10</v>
      </c>
      <c r="F10">
        <v>0.80184500000000003</v>
      </c>
      <c r="N10" t="s">
        <v>34</v>
      </c>
      <c r="O10">
        <v>0.31404199999999999</v>
      </c>
      <c r="R10" t="s">
        <v>9</v>
      </c>
      <c r="S10">
        <v>0.30840499999999998</v>
      </c>
    </row>
    <row r="11" spans="5:19" x14ac:dyDescent="0.2">
      <c r="E11" t="s">
        <v>11</v>
      </c>
      <c r="F11">
        <v>0.91042199999999995</v>
      </c>
      <c r="N11" t="s">
        <v>49</v>
      </c>
      <c r="O11">
        <v>0.330069</v>
      </c>
      <c r="R11" t="s">
        <v>5</v>
      </c>
      <c r="S11">
        <v>0.30975599999999998</v>
      </c>
    </row>
    <row r="12" spans="5:19" x14ac:dyDescent="0.2">
      <c r="E12" t="s">
        <v>12</v>
      </c>
      <c r="F12">
        <v>0.59188600000000002</v>
      </c>
      <c r="N12" t="s">
        <v>9</v>
      </c>
      <c r="O12">
        <v>0.33143499999999998</v>
      </c>
      <c r="R12" t="s">
        <v>34</v>
      </c>
      <c r="S12">
        <v>0.32022800000000001</v>
      </c>
    </row>
    <row r="13" spans="5:19" x14ac:dyDescent="0.2">
      <c r="E13" t="s">
        <v>13</v>
      </c>
      <c r="F13">
        <v>1.2822420000000001</v>
      </c>
      <c r="N13" t="s">
        <v>19</v>
      </c>
      <c r="O13">
        <v>0.33273900000000001</v>
      </c>
      <c r="R13" t="s">
        <v>19</v>
      </c>
      <c r="S13">
        <v>0.32208999999999999</v>
      </c>
    </row>
    <row r="14" spans="5:19" x14ac:dyDescent="0.2">
      <c r="E14" t="s">
        <v>14</v>
      </c>
      <c r="F14">
        <v>0.31182700000000002</v>
      </c>
      <c r="N14" t="s">
        <v>5</v>
      </c>
      <c r="O14">
        <v>0.33457999999999999</v>
      </c>
      <c r="R14" t="s">
        <v>49</v>
      </c>
      <c r="S14">
        <v>0.32279999999999998</v>
      </c>
    </row>
    <row r="15" spans="5:19" x14ac:dyDescent="0.2">
      <c r="E15" t="s">
        <v>15</v>
      </c>
      <c r="F15">
        <v>0.58101499999999995</v>
      </c>
      <c r="N15" t="s">
        <v>39</v>
      </c>
      <c r="O15">
        <v>0.33814</v>
      </c>
      <c r="R15" t="s">
        <v>39</v>
      </c>
      <c r="S15">
        <v>0.33470899999999998</v>
      </c>
    </row>
    <row r="16" spans="5:19" x14ac:dyDescent="0.2">
      <c r="E16" t="s">
        <v>16</v>
      </c>
      <c r="F16">
        <v>0.63563400000000003</v>
      </c>
      <c r="N16" t="s">
        <v>4</v>
      </c>
      <c r="O16">
        <v>0.38608799999999999</v>
      </c>
      <c r="R16" t="s">
        <v>4</v>
      </c>
      <c r="S16">
        <v>0.36351099999999997</v>
      </c>
    </row>
    <row r="17" spans="5:19" x14ac:dyDescent="0.2">
      <c r="E17" t="s">
        <v>17</v>
      </c>
      <c r="F17">
        <v>1.3843510000000001</v>
      </c>
      <c r="N17" t="s">
        <v>36</v>
      </c>
      <c r="O17">
        <v>0.41662700000000003</v>
      </c>
      <c r="R17" t="s">
        <v>36</v>
      </c>
      <c r="S17">
        <v>0.397594</v>
      </c>
    </row>
    <row r="18" spans="5:19" x14ac:dyDescent="0.2">
      <c r="E18" t="s">
        <v>18</v>
      </c>
      <c r="F18">
        <v>0.78919300000000003</v>
      </c>
      <c r="N18" t="s">
        <v>35</v>
      </c>
      <c r="O18">
        <v>0.422846</v>
      </c>
      <c r="R18" t="s">
        <v>26</v>
      </c>
      <c r="S18">
        <v>0.454067</v>
      </c>
    </row>
    <row r="19" spans="5:19" x14ac:dyDescent="0.2">
      <c r="E19" t="s">
        <v>19</v>
      </c>
      <c r="F19">
        <v>0.34254299999999999</v>
      </c>
      <c r="N19" t="s">
        <v>26</v>
      </c>
      <c r="O19">
        <v>0.477767</v>
      </c>
      <c r="R19" t="s">
        <v>35</v>
      </c>
      <c r="S19">
        <v>0.476128</v>
      </c>
    </row>
    <row r="20" spans="5:19" x14ac:dyDescent="0.2">
      <c r="E20" t="s">
        <v>20</v>
      </c>
      <c r="F20">
        <v>0.330461</v>
      </c>
      <c r="N20" t="s">
        <v>15</v>
      </c>
      <c r="O20">
        <v>0.53808400000000001</v>
      </c>
      <c r="R20" t="s">
        <v>15</v>
      </c>
      <c r="S20">
        <v>0.515544</v>
      </c>
    </row>
    <row r="21" spans="5:19" x14ac:dyDescent="0.2">
      <c r="E21" t="s">
        <v>21</v>
      </c>
      <c r="F21">
        <v>1.0381560000000001</v>
      </c>
      <c r="N21" t="s">
        <v>12</v>
      </c>
      <c r="O21">
        <v>0.550207</v>
      </c>
      <c r="R21" t="s">
        <v>12</v>
      </c>
      <c r="S21">
        <v>0.52025900000000003</v>
      </c>
    </row>
    <row r="22" spans="5:19" x14ac:dyDescent="0.2">
      <c r="E22" t="s">
        <v>22</v>
      </c>
      <c r="F22">
        <v>0.86412299999999997</v>
      </c>
      <c r="N22" t="s">
        <v>16</v>
      </c>
      <c r="O22">
        <v>0.58428800000000003</v>
      </c>
      <c r="R22" t="s">
        <v>16</v>
      </c>
      <c r="S22">
        <v>0.54866400000000004</v>
      </c>
    </row>
    <row r="23" spans="5:19" x14ac:dyDescent="0.2">
      <c r="E23" t="s">
        <v>23</v>
      </c>
      <c r="F23">
        <v>1.1730290000000001</v>
      </c>
      <c r="N23" t="s">
        <v>51</v>
      </c>
      <c r="O23">
        <v>0.650061</v>
      </c>
      <c r="R23" t="s">
        <v>47</v>
      </c>
      <c r="S23">
        <v>0.61382899999999996</v>
      </c>
    </row>
    <row r="24" spans="5:19" x14ac:dyDescent="0.2">
      <c r="E24" t="s">
        <v>24</v>
      </c>
      <c r="F24">
        <v>0.332399</v>
      </c>
      <c r="N24" t="s">
        <v>47</v>
      </c>
      <c r="O24">
        <v>0.66232500000000005</v>
      </c>
      <c r="R24" t="s">
        <v>3</v>
      </c>
      <c r="S24">
        <v>0.62556</v>
      </c>
    </row>
    <row r="25" spans="5:19" x14ac:dyDescent="0.2">
      <c r="E25" t="s">
        <v>25</v>
      </c>
      <c r="F25">
        <v>0.877471</v>
      </c>
      <c r="N25" t="s">
        <v>3</v>
      </c>
      <c r="O25">
        <v>0.66479500000000002</v>
      </c>
      <c r="R25" t="s">
        <v>51</v>
      </c>
      <c r="S25">
        <v>0.65178199999999997</v>
      </c>
    </row>
    <row r="26" spans="5:19" x14ac:dyDescent="0.2">
      <c r="E26" t="s">
        <v>26</v>
      </c>
      <c r="F26">
        <v>0.51085499999999995</v>
      </c>
      <c r="N26" t="s">
        <v>38</v>
      </c>
      <c r="O26">
        <v>0.69531399999999999</v>
      </c>
      <c r="R26" t="s">
        <v>38</v>
      </c>
      <c r="S26">
        <v>0.65516399999999997</v>
      </c>
    </row>
    <row r="27" spans="5:19" x14ac:dyDescent="0.2">
      <c r="E27" t="s">
        <v>27</v>
      </c>
      <c r="F27">
        <v>5.6788699999999999</v>
      </c>
      <c r="N27" t="s">
        <v>41</v>
      </c>
      <c r="O27">
        <v>0.72736999999999996</v>
      </c>
      <c r="R27" t="s">
        <v>10</v>
      </c>
      <c r="S27">
        <v>0.69850400000000001</v>
      </c>
    </row>
    <row r="28" spans="5:19" x14ac:dyDescent="0.2">
      <c r="E28" t="s">
        <v>28</v>
      </c>
      <c r="F28">
        <v>1.384708</v>
      </c>
      <c r="N28" t="s">
        <v>10</v>
      </c>
      <c r="O28">
        <v>0.75035099999999999</v>
      </c>
      <c r="R28" t="s">
        <v>18</v>
      </c>
      <c r="S28">
        <v>0.72038599999999997</v>
      </c>
    </row>
    <row r="29" spans="5:19" x14ac:dyDescent="0.2">
      <c r="E29" t="s">
        <v>29</v>
      </c>
      <c r="F29">
        <v>6.2427210000000004</v>
      </c>
      <c r="N29" t="s">
        <v>18</v>
      </c>
      <c r="O29">
        <v>0.75188299999999997</v>
      </c>
      <c r="R29" t="s">
        <v>41</v>
      </c>
      <c r="S29">
        <v>0.73378500000000002</v>
      </c>
    </row>
    <row r="30" spans="5:19" x14ac:dyDescent="0.2">
      <c r="E30" t="s">
        <v>30</v>
      </c>
      <c r="F30">
        <v>0.19805300000000001</v>
      </c>
      <c r="N30" t="s">
        <v>45</v>
      </c>
      <c r="O30">
        <v>0.76687099999999997</v>
      </c>
      <c r="R30" t="s">
        <v>45</v>
      </c>
      <c r="S30">
        <v>0.73711199999999999</v>
      </c>
    </row>
    <row r="31" spans="5:19" x14ac:dyDescent="0.2">
      <c r="E31" t="s">
        <v>31</v>
      </c>
      <c r="F31">
        <v>1.0790789999999999</v>
      </c>
      <c r="N31" t="s">
        <v>8</v>
      </c>
      <c r="O31">
        <v>0.78514499999999998</v>
      </c>
      <c r="R31" t="s">
        <v>8</v>
      </c>
      <c r="S31">
        <v>0.738923</v>
      </c>
    </row>
    <row r="32" spans="5:19" x14ac:dyDescent="0.2">
      <c r="E32" t="s">
        <v>32</v>
      </c>
      <c r="F32">
        <v>3.5649479999999998</v>
      </c>
      <c r="N32" t="s">
        <v>22</v>
      </c>
      <c r="O32">
        <v>0.80078400000000005</v>
      </c>
      <c r="R32" t="s">
        <v>22</v>
      </c>
      <c r="S32">
        <v>0.74452300000000005</v>
      </c>
    </row>
    <row r="33" spans="5:19" x14ac:dyDescent="0.2">
      <c r="E33" t="s">
        <v>33</v>
      </c>
      <c r="F33">
        <v>0.85349799999999998</v>
      </c>
      <c r="N33" t="s">
        <v>25</v>
      </c>
      <c r="O33">
        <v>0.80694399999999999</v>
      </c>
      <c r="R33" t="s">
        <v>25</v>
      </c>
      <c r="S33">
        <v>0.761324</v>
      </c>
    </row>
    <row r="34" spans="5:19" x14ac:dyDescent="0.2">
      <c r="E34" t="s">
        <v>34</v>
      </c>
      <c r="F34">
        <v>0.309757</v>
      </c>
      <c r="N34" t="s">
        <v>11</v>
      </c>
      <c r="O34">
        <v>0.80907300000000004</v>
      </c>
      <c r="R34" t="s">
        <v>11</v>
      </c>
      <c r="S34">
        <v>0.76425799999999999</v>
      </c>
    </row>
    <row r="35" spans="5:19" x14ac:dyDescent="0.2">
      <c r="E35" t="s">
        <v>35</v>
      </c>
      <c r="F35">
        <v>0.46954899999999999</v>
      </c>
      <c r="N35" t="s">
        <v>33</v>
      </c>
      <c r="O35">
        <v>0.81413999999999997</v>
      </c>
      <c r="R35" t="s">
        <v>33</v>
      </c>
      <c r="S35">
        <v>0.80344899999999997</v>
      </c>
    </row>
    <row r="36" spans="5:19" x14ac:dyDescent="0.2">
      <c r="E36" t="s">
        <v>36</v>
      </c>
      <c r="F36">
        <v>0.45493899999999998</v>
      </c>
      <c r="N36" t="s">
        <v>7</v>
      </c>
      <c r="O36">
        <v>0.90038399999999996</v>
      </c>
      <c r="R36" t="s">
        <v>21</v>
      </c>
      <c r="S36">
        <v>0.85237499999999999</v>
      </c>
    </row>
    <row r="37" spans="5:19" x14ac:dyDescent="0.2">
      <c r="E37" t="s">
        <v>37</v>
      </c>
      <c r="F37">
        <v>2.7810999999999999</v>
      </c>
      <c r="N37" t="s">
        <v>21</v>
      </c>
      <c r="O37">
        <v>0.91197899999999998</v>
      </c>
      <c r="R37" t="s">
        <v>7</v>
      </c>
      <c r="S37">
        <v>0.86000100000000002</v>
      </c>
    </row>
    <row r="38" spans="5:19" x14ac:dyDescent="0.2">
      <c r="E38" t="s">
        <v>38</v>
      </c>
      <c r="F38">
        <v>0.75262799999999996</v>
      </c>
      <c r="N38" t="s">
        <v>31</v>
      </c>
      <c r="O38">
        <v>0.99076900000000001</v>
      </c>
      <c r="R38" t="s">
        <v>31</v>
      </c>
      <c r="S38">
        <v>0.90721399999999996</v>
      </c>
    </row>
    <row r="39" spans="5:19" x14ac:dyDescent="0.2">
      <c r="E39" t="s">
        <v>39</v>
      </c>
      <c r="F39">
        <v>0.35588999999999998</v>
      </c>
      <c r="N39" t="s">
        <v>2</v>
      </c>
      <c r="O39">
        <v>1.082592</v>
      </c>
      <c r="R39" t="s">
        <v>2</v>
      </c>
      <c r="S39">
        <v>0.92507499999999998</v>
      </c>
    </row>
    <row r="40" spans="5:19" x14ac:dyDescent="0.2">
      <c r="E40" t="s">
        <v>40</v>
      </c>
      <c r="F40">
        <v>0.211092</v>
      </c>
      <c r="N40" t="s">
        <v>23</v>
      </c>
      <c r="O40">
        <v>1.102981</v>
      </c>
      <c r="R40" t="s">
        <v>23</v>
      </c>
      <c r="S40">
        <v>1.0684899999999999</v>
      </c>
    </row>
    <row r="41" spans="5:19" x14ac:dyDescent="0.2">
      <c r="E41" t="s">
        <v>41</v>
      </c>
      <c r="F41">
        <v>0.67041099999999998</v>
      </c>
      <c r="N41" t="s">
        <v>13</v>
      </c>
      <c r="O41">
        <v>1.189541</v>
      </c>
      <c r="R41" t="s">
        <v>13</v>
      </c>
      <c r="S41">
        <v>1.120579</v>
      </c>
    </row>
    <row r="42" spans="5:19" x14ac:dyDescent="0.2">
      <c r="E42" t="s">
        <v>42</v>
      </c>
      <c r="F42">
        <v>0.24381800000000001</v>
      </c>
      <c r="N42" t="s">
        <v>48</v>
      </c>
      <c r="O42">
        <v>1.2541359999999999</v>
      </c>
      <c r="R42" t="s">
        <v>28</v>
      </c>
      <c r="S42">
        <v>1.1765749999999999</v>
      </c>
    </row>
    <row r="43" spans="5:19" x14ac:dyDescent="0.2">
      <c r="E43" t="s">
        <v>43</v>
      </c>
      <c r="F43">
        <v>0.22861300000000001</v>
      </c>
      <c r="N43" t="s">
        <v>28</v>
      </c>
      <c r="O43">
        <v>1.260246</v>
      </c>
      <c r="R43" t="s">
        <v>48</v>
      </c>
      <c r="S43">
        <v>1.1942729999999999</v>
      </c>
    </row>
    <row r="44" spans="5:19" x14ac:dyDescent="0.2">
      <c r="E44" t="s">
        <v>44</v>
      </c>
      <c r="F44">
        <v>3.6831390000000002</v>
      </c>
      <c r="N44" t="s">
        <v>17</v>
      </c>
      <c r="O44">
        <v>1.3702000000000001</v>
      </c>
      <c r="R44" t="s">
        <v>46</v>
      </c>
      <c r="S44">
        <v>1.339181</v>
      </c>
    </row>
    <row r="45" spans="5:19" x14ac:dyDescent="0.2">
      <c r="E45" t="s">
        <v>45</v>
      </c>
      <c r="F45">
        <v>0.80837700000000001</v>
      </c>
      <c r="N45" t="s">
        <v>46</v>
      </c>
      <c r="O45">
        <v>1.424796</v>
      </c>
      <c r="R45" t="s">
        <v>17</v>
      </c>
      <c r="S45">
        <v>1.4277869999999999</v>
      </c>
    </row>
    <row r="46" spans="5:19" x14ac:dyDescent="0.2">
      <c r="E46" t="s">
        <v>46</v>
      </c>
      <c r="F46">
        <v>1.528467</v>
      </c>
      <c r="N46" t="s">
        <v>44</v>
      </c>
      <c r="O46">
        <v>2.1384430000000001</v>
      </c>
      <c r="R46" t="s">
        <v>44</v>
      </c>
      <c r="S46">
        <v>1.787914</v>
      </c>
    </row>
    <row r="47" spans="5:19" x14ac:dyDescent="0.2">
      <c r="E47" t="s">
        <v>47</v>
      </c>
      <c r="F47">
        <v>0.797431</v>
      </c>
      <c r="N47" t="s">
        <v>37</v>
      </c>
      <c r="O47">
        <v>2.5223650000000002</v>
      </c>
      <c r="R47" t="s">
        <v>37</v>
      </c>
      <c r="S47">
        <v>2.3508749999999998</v>
      </c>
    </row>
    <row r="48" spans="5:19" x14ac:dyDescent="0.2">
      <c r="E48" t="s">
        <v>48</v>
      </c>
      <c r="F48">
        <v>1.32538</v>
      </c>
      <c r="N48" t="s">
        <v>32</v>
      </c>
      <c r="O48">
        <v>3.1579670000000002</v>
      </c>
      <c r="R48" t="s">
        <v>32</v>
      </c>
      <c r="S48">
        <v>2.9555250000000002</v>
      </c>
    </row>
    <row r="49" spans="5:21" x14ac:dyDescent="0.2">
      <c r="E49" t="s">
        <v>49</v>
      </c>
      <c r="F49">
        <v>0.343283</v>
      </c>
      <c r="N49" t="s">
        <v>27</v>
      </c>
      <c r="O49">
        <v>5.1029619999999998</v>
      </c>
      <c r="R49" t="s">
        <v>27</v>
      </c>
      <c r="S49">
        <v>4.88957</v>
      </c>
    </row>
    <row r="50" spans="5:21" x14ac:dyDescent="0.2">
      <c r="E50" t="s">
        <v>50</v>
      </c>
      <c r="F50">
        <v>5.8743970000000001</v>
      </c>
      <c r="N50" t="s">
        <v>50</v>
      </c>
      <c r="O50">
        <v>5.3422000000000001</v>
      </c>
      <c r="R50" t="s">
        <v>50</v>
      </c>
      <c r="S50">
        <v>5.1702279999999998</v>
      </c>
    </row>
    <row r="51" spans="5:21" x14ac:dyDescent="0.2">
      <c r="E51" t="s">
        <v>51</v>
      </c>
      <c r="F51">
        <v>0.68449000000000004</v>
      </c>
      <c r="L51">
        <f>312/274</f>
        <v>1.1386861313868613</v>
      </c>
      <c r="N51" t="s">
        <v>29</v>
      </c>
      <c r="O51">
        <v>5.7277509999999996</v>
      </c>
      <c r="R51" t="s">
        <v>29</v>
      </c>
      <c r="S51">
        <v>5.4897479999999996</v>
      </c>
      <c r="U51">
        <f>1.85/S53</f>
        <v>1.8544022396528017</v>
      </c>
    </row>
    <row r="52" spans="5:21" x14ac:dyDescent="0.2">
      <c r="L52">
        <f>15/13</f>
        <v>1.1538461538461537</v>
      </c>
    </row>
    <row r="53" spans="5:21" x14ac:dyDescent="0.2">
      <c r="E53" t="s">
        <v>55</v>
      </c>
      <c r="F53">
        <f>AVERAGE(F2:F51)</f>
        <v>1.1686509800000002</v>
      </c>
      <c r="N53" t="s">
        <v>55</v>
      </c>
      <c r="O53">
        <f>AVERAGE(O2:O51)</f>
        <v>1.0520594399999998</v>
      </c>
      <c r="Q53">
        <f>F53/O53</f>
        <v>1.1108221984111473</v>
      </c>
      <c r="R53" t="s">
        <v>55</v>
      </c>
      <c r="S53">
        <f>AVERAGE(S2:S51)</f>
        <v>0.99762605999999987</v>
      </c>
      <c r="T53">
        <f>'One Node H4'!E54/Sheet2!S53</f>
        <v>349.03928415823469</v>
      </c>
      <c r="U53">
        <f>T53/540</f>
        <v>0.6463690447374717</v>
      </c>
    </row>
    <row r="54" spans="5:21" x14ac:dyDescent="0.2">
      <c r="E54" t="s">
        <v>56</v>
      </c>
      <c r="F54">
        <f>MEDIAN(F2:F51)</f>
        <v>0.77091050000000005</v>
      </c>
      <c r="N54" t="s">
        <v>56</v>
      </c>
      <c r="O54">
        <f>MEDIAN(O2:O51)</f>
        <v>0.71134199999999992</v>
      </c>
      <c r="Q54">
        <f>14/13</f>
        <v>1.0769230769230769</v>
      </c>
      <c r="R54" t="s">
        <v>56</v>
      </c>
      <c r="S54">
        <f>MEDIAN(S2:S51)</f>
        <v>0.67683399999999994</v>
      </c>
    </row>
    <row r="55" spans="5:21" x14ac:dyDescent="0.2">
      <c r="E55" t="s">
        <v>72</v>
      </c>
      <c r="F55">
        <f>Sheet1!AD54/Sheet2!F53</f>
        <v>1.5029742926326899</v>
      </c>
      <c r="H55">
        <v>2.1198169999999998</v>
      </c>
      <c r="I55">
        <f>H55/F53</f>
        <v>1.813900844886982</v>
      </c>
    </row>
    <row r="56" spans="5:21" x14ac:dyDescent="0.2">
      <c r="E56" t="s">
        <v>73</v>
      </c>
      <c r="F56">
        <f>'One Node H4'!B54/Sheet2!F53</f>
        <v>11.280094524029749</v>
      </c>
    </row>
    <row r="57" spans="5:21" x14ac:dyDescent="0.2">
      <c r="E57" t="s">
        <v>77</v>
      </c>
      <c r="F57">
        <f>'One Node H4'!E54/Sheet2!F53</f>
        <v>297.9595206774224</v>
      </c>
    </row>
  </sheetData>
  <sortState ref="R2:S51">
    <sortCondition ref="S2:S5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workbookViewId="0">
      <selection activeCell="E54" sqref="E54"/>
    </sheetView>
  </sheetViews>
  <sheetFormatPr baseColWidth="10" defaultRowHeight="16" x14ac:dyDescent="0.2"/>
  <cols>
    <col min="4" max="4" width="24.1640625" bestFit="1" customWidth="1"/>
    <col min="5" max="5" width="12.1640625" bestFit="1" customWidth="1"/>
  </cols>
  <sheetData>
    <row r="2" spans="1:5" x14ac:dyDescent="0.2">
      <c r="B2" t="s">
        <v>74</v>
      </c>
      <c r="D2" t="s">
        <v>75</v>
      </c>
    </row>
    <row r="3" spans="1:5" x14ac:dyDescent="0.2">
      <c r="A3" t="s">
        <v>2</v>
      </c>
      <c r="B3">
        <v>12.600604000000001</v>
      </c>
      <c r="D3" t="s">
        <v>2</v>
      </c>
      <c r="E3">
        <v>332.23683199999999</v>
      </c>
    </row>
    <row r="4" spans="1:5" x14ac:dyDescent="0.2">
      <c r="A4" t="s">
        <v>3</v>
      </c>
      <c r="B4">
        <v>8.8898890000000002</v>
      </c>
      <c r="D4" t="s">
        <v>3</v>
      </c>
      <c r="E4">
        <v>226.230448</v>
      </c>
    </row>
    <row r="5" spans="1:5" x14ac:dyDescent="0.2">
      <c r="A5" t="s">
        <v>4</v>
      </c>
      <c r="B5">
        <v>4.8630449999999996</v>
      </c>
      <c r="D5" t="s">
        <v>4</v>
      </c>
      <c r="E5">
        <v>123.86458399999999</v>
      </c>
    </row>
    <row r="6" spans="1:5" x14ac:dyDescent="0.2">
      <c r="A6" t="s">
        <v>5</v>
      </c>
      <c r="B6">
        <v>4.4600239999999998</v>
      </c>
      <c r="D6" t="s">
        <v>5</v>
      </c>
      <c r="E6">
        <v>110.936128</v>
      </c>
    </row>
    <row r="7" spans="1:5" x14ac:dyDescent="0.2">
      <c r="A7" t="s">
        <v>6</v>
      </c>
      <c r="B7">
        <v>2.6318350000000001</v>
      </c>
      <c r="D7" t="s">
        <v>6</v>
      </c>
      <c r="E7">
        <v>66.291979999999995</v>
      </c>
    </row>
    <row r="8" spans="1:5" x14ac:dyDescent="0.2">
      <c r="A8" t="s">
        <v>7</v>
      </c>
      <c r="B8">
        <v>11.575725</v>
      </c>
      <c r="D8" t="s">
        <v>7</v>
      </c>
      <c r="E8">
        <v>312.95779199999998</v>
      </c>
    </row>
    <row r="9" spans="1:5" x14ac:dyDescent="0.2">
      <c r="A9" t="s">
        <v>8</v>
      </c>
      <c r="B9">
        <v>10.685442</v>
      </c>
      <c r="D9" t="s">
        <v>8</v>
      </c>
      <c r="E9">
        <v>268.30864000000003</v>
      </c>
    </row>
    <row r="10" spans="1:5" x14ac:dyDescent="0.2">
      <c r="A10" t="s">
        <v>9</v>
      </c>
      <c r="B10">
        <v>4.4640089999999999</v>
      </c>
      <c r="D10" t="s">
        <v>9</v>
      </c>
      <c r="E10">
        <v>109.615072</v>
      </c>
    </row>
    <row r="11" spans="1:5" x14ac:dyDescent="0.2">
      <c r="A11" t="s">
        <v>10</v>
      </c>
      <c r="B11">
        <v>9.9769590000000008</v>
      </c>
      <c r="D11" t="s">
        <v>10</v>
      </c>
      <c r="E11">
        <v>254.98408000000001</v>
      </c>
    </row>
    <row r="12" spans="1:5" x14ac:dyDescent="0.2">
      <c r="A12" t="s">
        <v>11</v>
      </c>
      <c r="B12">
        <v>10.531084999999999</v>
      </c>
      <c r="D12" t="s">
        <v>11</v>
      </c>
      <c r="E12">
        <v>272.59244799999999</v>
      </c>
    </row>
    <row r="13" spans="1:5" x14ac:dyDescent="0.2">
      <c r="A13" t="s">
        <v>12</v>
      </c>
      <c r="B13">
        <v>7.3825919999999998</v>
      </c>
      <c r="D13" t="s">
        <v>12</v>
      </c>
      <c r="E13">
        <v>191.21747199999999</v>
      </c>
    </row>
    <row r="14" spans="1:5" x14ac:dyDescent="0.2">
      <c r="A14" t="s">
        <v>13</v>
      </c>
      <c r="B14">
        <v>16.53669</v>
      </c>
      <c r="D14" t="s">
        <v>13</v>
      </c>
      <c r="E14">
        <v>403.18761599999999</v>
      </c>
    </row>
    <row r="15" spans="1:5" x14ac:dyDescent="0.2">
      <c r="A15" t="s">
        <v>14</v>
      </c>
      <c r="B15">
        <v>3.9019750000000002</v>
      </c>
      <c r="D15" t="s">
        <v>14</v>
      </c>
      <c r="E15">
        <v>96.359688000000006</v>
      </c>
    </row>
    <row r="16" spans="1:5" x14ac:dyDescent="0.2">
      <c r="A16" t="s">
        <v>15</v>
      </c>
      <c r="B16">
        <v>7.1761049999999997</v>
      </c>
      <c r="D16" t="s">
        <v>15</v>
      </c>
      <c r="E16">
        <v>179.96396799999999</v>
      </c>
    </row>
    <row r="17" spans="1:5" x14ac:dyDescent="0.2">
      <c r="A17" t="s">
        <v>16</v>
      </c>
      <c r="B17">
        <v>7.7879339999999999</v>
      </c>
      <c r="D17" t="s">
        <v>16</v>
      </c>
      <c r="E17">
        <v>199.73809600000001</v>
      </c>
    </row>
    <row r="18" spans="1:5" x14ac:dyDescent="0.2">
      <c r="A18" t="s">
        <v>17</v>
      </c>
      <c r="B18">
        <v>12.527042</v>
      </c>
      <c r="D18" t="s">
        <v>17</v>
      </c>
      <c r="E18">
        <v>381.84124800000001</v>
      </c>
    </row>
    <row r="19" spans="1:5" x14ac:dyDescent="0.2">
      <c r="A19" t="s">
        <v>18</v>
      </c>
      <c r="B19">
        <v>9.8242119999999993</v>
      </c>
      <c r="D19" t="s">
        <v>18</v>
      </c>
      <c r="E19">
        <v>251.51939200000001</v>
      </c>
    </row>
    <row r="20" spans="1:5" x14ac:dyDescent="0.2">
      <c r="A20" t="s">
        <v>19</v>
      </c>
      <c r="B20">
        <v>4.0709119999999999</v>
      </c>
      <c r="D20" t="s">
        <v>19</v>
      </c>
      <c r="E20">
        <v>103.15947199999999</v>
      </c>
    </row>
    <row r="21" spans="1:5" x14ac:dyDescent="0.2">
      <c r="A21" t="s">
        <v>20</v>
      </c>
      <c r="B21">
        <v>4.185486</v>
      </c>
      <c r="D21" t="s">
        <v>20</v>
      </c>
      <c r="E21">
        <v>106.2766</v>
      </c>
    </row>
    <row r="22" spans="1:5" x14ac:dyDescent="0.2">
      <c r="A22" t="s">
        <v>21</v>
      </c>
      <c r="B22">
        <v>11.988340000000001</v>
      </c>
      <c r="D22" t="s">
        <v>21</v>
      </c>
      <c r="E22">
        <v>314.33110399999998</v>
      </c>
    </row>
    <row r="23" spans="1:5" x14ac:dyDescent="0.2">
      <c r="A23" t="s">
        <v>22</v>
      </c>
      <c r="B23">
        <v>11.239887</v>
      </c>
      <c r="D23" t="s">
        <v>22</v>
      </c>
      <c r="E23">
        <v>269.66438399999998</v>
      </c>
    </row>
    <row r="24" spans="1:5" x14ac:dyDescent="0.2">
      <c r="A24" t="s">
        <v>23</v>
      </c>
      <c r="B24">
        <v>14.204392</v>
      </c>
      <c r="D24" t="s">
        <v>23</v>
      </c>
      <c r="E24">
        <v>384.86876799999999</v>
      </c>
    </row>
    <row r="25" spans="1:5" x14ac:dyDescent="0.2">
      <c r="A25" t="s">
        <v>24</v>
      </c>
      <c r="B25">
        <v>4.283982</v>
      </c>
      <c r="D25" t="s">
        <v>24</v>
      </c>
      <c r="E25">
        <v>103.61899200000001</v>
      </c>
    </row>
    <row r="26" spans="1:5" x14ac:dyDescent="0.2">
      <c r="A26" t="s">
        <v>25</v>
      </c>
      <c r="B26">
        <v>11.207618999999999</v>
      </c>
      <c r="D26" t="s">
        <v>25</v>
      </c>
      <c r="E26">
        <v>272.79718400000002</v>
      </c>
    </row>
    <row r="27" spans="1:5" x14ac:dyDescent="0.2">
      <c r="A27" t="s">
        <v>26</v>
      </c>
      <c r="B27">
        <v>6.4844600000000003</v>
      </c>
      <c r="D27" t="s">
        <v>26</v>
      </c>
      <c r="E27">
        <v>166.99520000000001</v>
      </c>
    </row>
    <row r="28" spans="1:5" x14ac:dyDescent="0.2">
      <c r="A28" t="s">
        <v>27</v>
      </c>
      <c r="B28">
        <v>60.227460000000001</v>
      </c>
      <c r="D28" t="s">
        <v>27</v>
      </c>
      <c r="E28">
        <v>1744.678784</v>
      </c>
    </row>
    <row r="29" spans="1:5" x14ac:dyDescent="0.2">
      <c r="A29" t="s">
        <v>28</v>
      </c>
      <c r="B29">
        <v>17.451812</v>
      </c>
      <c r="D29" t="s">
        <v>28</v>
      </c>
      <c r="E29">
        <v>436.28944000000001</v>
      </c>
    </row>
    <row r="30" spans="1:5" x14ac:dyDescent="0.2">
      <c r="A30" t="s">
        <v>29</v>
      </c>
      <c r="B30">
        <v>68.762928000000002</v>
      </c>
      <c r="D30" t="s">
        <v>29</v>
      </c>
      <c r="E30">
        <v>1944.067456</v>
      </c>
    </row>
    <row r="31" spans="1:5" x14ac:dyDescent="0.2">
      <c r="A31" t="s">
        <v>30</v>
      </c>
      <c r="B31">
        <v>2.4625509999999999</v>
      </c>
      <c r="D31" t="s">
        <v>30</v>
      </c>
      <c r="E31">
        <v>61.118823999999996</v>
      </c>
    </row>
    <row r="32" spans="1:5" x14ac:dyDescent="0.2">
      <c r="A32" t="s">
        <v>31</v>
      </c>
      <c r="B32">
        <v>12.138083999999999</v>
      </c>
      <c r="D32" t="s">
        <v>31</v>
      </c>
      <c r="E32">
        <v>297.13145600000001</v>
      </c>
    </row>
    <row r="33" spans="1:5" x14ac:dyDescent="0.2">
      <c r="A33" t="s">
        <v>32</v>
      </c>
      <c r="B33">
        <v>44.129232000000002</v>
      </c>
      <c r="D33" t="s">
        <v>32</v>
      </c>
      <c r="E33">
        <v>1100.2325760000001</v>
      </c>
    </row>
    <row r="34" spans="1:5" x14ac:dyDescent="0.2">
      <c r="A34" t="s">
        <v>33</v>
      </c>
      <c r="B34">
        <v>9.9540249999999997</v>
      </c>
      <c r="D34" t="s">
        <v>33</v>
      </c>
      <c r="E34">
        <v>307.28963199999998</v>
      </c>
    </row>
    <row r="35" spans="1:5" x14ac:dyDescent="0.2">
      <c r="A35" t="s">
        <v>34</v>
      </c>
      <c r="B35">
        <v>3.7598470000000002</v>
      </c>
      <c r="D35" t="s">
        <v>34</v>
      </c>
      <c r="E35">
        <v>95.440783999999994</v>
      </c>
    </row>
    <row r="36" spans="1:5" x14ac:dyDescent="0.2">
      <c r="A36" t="s">
        <v>35</v>
      </c>
      <c r="B36">
        <v>4.7247199999999996</v>
      </c>
      <c r="D36" t="s">
        <v>35</v>
      </c>
      <c r="E36">
        <v>128.62508</v>
      </c>
    </row>
    <row r="37" spans="1:5" x14ac:dyDescent="0.2">
      <c r="A37" t="s">
        <v>36</v>
      </c>
      <c r="B37">
        <v>5.0946639999999999</v>
      </c>
      <c r="D37" t="s">
        <v>36</v>
      </c>
      <c r="E37">
        <v>127.826616</v>
      </c>
    </row>
    <row r="38" spans="1:5" x14ac:dyDescent="0.2">
      <c r="A38" t="s">
        <v>37</v>
      </c>
      <c r="B38">
        <v>35.788347999999999</v>
      </c>
      <c r="D38" t="s">
        <v>37</v>
      </c>
      <c r="E38">
        <v>855.47052799999994</v>
      </c>
    </row>
    <row r="39" spans="1:5" x14ac:dyDescent="0.2">
      <c r="A39" t="s">
        <v>38</v>
      </c>
      <c r="B39">
        <v>9.6951680000000007</v>
      </c>
      <c r="D39" t="s">
        <v>38</v>
      </c>
      <c r="E39">
        <v>240.30583999999999</v>
      </c>
    </row>
    <row r="40" spans="1:5" x14ac:dyDescent="0.2">
      <c r="A40" t="s">
        <v>39</v>
      </c>
      <c r="B40">
        <v>4.1749020000000003</v>
      </c>
      <c r="D40" t="s">
        <v>39</v>
      </c>
      <c r="E40">
        <v>105.35936</v>
      </c>
    </row>
    <row r="41" spans="1:5" x14ac:dyDescent="0.2">
      <c r="A41" t="s">
        <v>40</v>
      </c>
      <c r="B41">
        <v>2.7101690000000001</v>
      </c>
      <c r="D41" t="s">
        <v>40</v>
      </c>
      <c r="E41">
        <v>67.825040000000001</v>
      </c>
    </row>
    <row r="42" spans="1:5" x14ac:dyDescent="0.2">
      <c r="A42" t="s">
        <v>41</v>
      </c>
      <c r="B42">
        <v>7.4250759999999998</v>
      </c>
      <c r="D42" t="s">
        <v>41</v>
      </c>
      <c r="E42">
        <v>198.690864</v>
      </c>
    </row>
    <row r="43" spans="1:5" x14ac:dyDescent="0.2">
      <c r="A43" t="s">
        <v>42</v>
      </c>
      <c r="B43">
        <v>3.0113910000000002</v>
      </c>
      <c r="D43" t="s">
        <v>42</v>
      </c>
      <c r="E43">
        <v>76.612480000000005</v>
      </c>
    </row>
    <row r="44" spans="1:5" x14ac:dyDescent="0.2">
      <c r="A44" t="s">
        <v>43</v>
      </c>
      <c r="B44">
        <v>2.8027570000000002</v>
      </c>
      <c r="D44" t="s">
        <v>43</v>
      </c>
      <c r="E44">
        <v>69.942239999999998</v>
      </c>
    </row>
    <row r="45" spans="1:5" x14ac:dyDescent="0.2">
      <c r="A45" t="s">
        <v>44</v>
      </c>
      <c r="B45">
        <v>22.377976</v>
      </c>
      <c r="D45" t="s">
        <v>44</v>
      </c>
      <c r="E45">
        <v>570.40966400000002</v>
      </c>
    </row>
    <row r="46" spans="1:5" x14ac:dyDescent="0.2">
      <c r="A46" t="s">
        <v>45</v>
      </c>
      <c r="B46">
        <v>10.062315999999999</v>
      </c>
      <c r="D46" t="s">
        <v>45</v>
      </c>
      <c r="E46">
        <v>259.31681600000002</v>
      </c>
    </row>
    <row r="47" spans="1:5" x14ac:dyDescent="0.2">
      <c r="A47" t="s">
        <v>46</v>
      </c>
      <c r="B47">
        <v>18.815300000000001</v>
      </c>
      <c r="D47" t="s">
        <v>46</v>
      </c>
      <c r="E47">
        <v>490.09497599999997</v>
      </c>
    </row>
    <row r="48" spans="1:5" x14ac:dyDescent="0.2">
      <c r="A48" t="s">
        <v>47</v>
      </c>
      <c r="B48">
        <v>8.2998840000000005</v>
      </c>
      <c r="D48" t="s">
        <v>47</v>
      </c>
      <c r="E48">
        <v>209.34476799999999</v>
      </c>
    </row>
    <row r="49" spans="1:5" x14ac:dyDescent="0.2">
      <c r="A49" t="s">
        <v>48</v>
      </c>
      <c r="B49">
        <v>15.767905000000001</v>
      </c>
      <c r="D49" t="s">
        <v>48</v>
      </c>
      <c r="E49">
        <v>420.91017599999998</v>
      </c>
    </row>
    <row r="50" spans="1:5" x14ac:dyDescent="0.2">
      <c r="A50" t="s">
        <v>49</v>
      </c>
      <c r="B50">
        <v>4.272678</v>
      </c>
      <c r="D50" t="s">
        <v>49</v>
      </c>
      <c r="E50">
        <v>106.598792</v>
      </c>
    </row>
    <row r="51" spans="1:5" x14ac:dyDescent="0.2">
      <c r="A51" t="s">
        <v>50</v>
      </c>
      <c r="B51">
        <v>63.427916000000003</v>
      </c>
      <c r="D51" t="s">
        <v>50</v>
      </c>
      <c r="E51">
        <v>1771.3099520000001</v>
      </c>
    </row>
    <row r="52" spans="1:5" x14ac:dyDescent="0.2">
      <c r="A52" t="s">
        <v>51</v>
      </c>
      <c r="B52">
        <v>8.3073219999999992</v>
      </c>
      <c r="D52" t="s">
        <v>51</v>
      </c>
      <c r="E52">
        <v>222.08496</v>
      </c>
    </row>
    <row r="54" spans="1:5" x14ac:dyDescent="0.2">
      <c r="B54">
        <f>AVERAGE(B3:B52)</f>
        <v>13.182493520000003</v>
      </c>
      <c r="E54">
        <f>AVERAGE(E3:E52)</f>
        <v>348.21068584000005</v>
      </c>
    </row>
    <row r="55" spans="1:5" x14ac:dyDescent="0.2">
      <c r="A55" t="s">
        <v>76</v>
      </c>
      <c r="B55">
        <f>E54/B54</f>
        <v>26.414629774837923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One Node H4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2017-05-01T15:41:16Z</dcterms:created>
  <dcterms:modified xsi:type="dcterms:W3CDTF">2017-05-10T19:17:19Z</dcterms:modified>
</cp:coreProperties>
</file>